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eocoding" sheetId="1" r:id="rId4"/>
    <sheet state="visible" name="partners" sheetId="2" r:id="rId5"/>
    <sheet state="visible" name="p_policies" sheetId="3" r:id="rId6"/>
    <sheet state="visible" name="Sheet20" sheetId="4" r:id="rId7"/>
    <sheet state="visible" name="schedules" sheetId="5" r:id="rId8"/>
    <sheet state="visible" name="route" sheetId="6" r:id="rId9"/>
    <sheet state="visible" name="prices" sheetId="7" r:id="rId10"/>
    <sheet state="visible" name="buses" sheetId="8" r:id="rId11"/>
    <sheet state="visible" name="terminals" sheetId="9" r:id="rId12"/>
    <sheet state="visible" name="vehicles" sheetId="10" r:id="rId13"/>
    <sheet state="visible" name="locations" sheetId="11" r:id="rId14"/>
    <sheet state="visible" name="cities" sheetId="12" r:id="rId15"/>
    <sheet state="visible" name="countries" sheetId="13" r:id="rId16"/>
    <sheet state="visible" name="states" sheetId="14" r:id="rId17"/>
    <sheet state="visible" name="2_Shuttle" sheetId="15" r:id="rId18"/>
    <sheet state="visible" name="1_sprinter" sheetId="16" r:id="rId19"/>
    <sheet state="visible" name="3_sleeper" sheetId="17" r:id="rId20"/>
    <sheet state="visible" name="4_Hiace_blazer" sheetId="18" r:id="rId21"/>
    <sheet state="visible" name="5_CHISCO_EXECUTIVE" sheetId="19" r:id="rId22"/>
    <sheet state="visible" name="6_Hiace" sheetId="20" r:id="rId23"/>
    <sheet state="visible" name="7_HIACE_(EX)" sheetId="21" r:id="rId24"/>
    <sheet state="visible" name="8_Hiace" sheetId="22" r:id="rId25"/>
    <sheet state="visible" name="9_Benz" sheetId="23" r:id="rId26"/>
    <sheet state="visible" name="10_jet_prime" sheetId="24" r:id="rId27"/>
    <sheet state="visible" name="11_jet_prime_XL" sheetId="25" r:id="rId28"/>
    <sheet state="visible" name="12_Jet_Mover" sheetId="26" r:id="rId29"/>
    <sheet state="visible" name="13_Sienna" sheetId="27" r:id="rId30"/>
    <sheet state="visible" name="14_Hiace_X" sheetId="28" r:id="rId31"/>
    <sheet state="visible" name="15_Hiace" sheetId="29" r:id="rId32"/>
    <sheet state="visible" name="16_Sienna" sheetId="30" r:id="rId33"/>
    <sheet state="visible" name="17_Luxurious" sheetId="31" r:id="rId34"/>
    <sheet state="visible" name="18_Smart_coach_33" sheetId="32" r:id="rId35"/>
  </sheets>
  <definedNames>
    <definedName name="pot_partners">partners!$A$2:$M$8</definedName>
    <definedName name="class">#REF!</definedName>
    <definedName name="partners">partners!$A$3:$M$8</definedName>
    <definedName hidden="1" localSheetId="1" name="_xlnm._FilterDatabase">partners!$A$3:$M$8</definedName>
    <definedName hidden="1" localSheetId="3" name="_xlnm._FilterDatabase">Sheet20!$A$1:$J$1438</definedName>
    <definedName hidden="1" localSheetId="4" name="_xlnm._FilterDatabase">schedules!$A$2:$J$801</definedName>
    <definedName hidden="1" localSheetId="8" name="_xlnm._FilterDatabase">terminals!$A$3:$M$196</definedName>
  </definedNames>
  <calcPr/>
</workbook>
</file>

<file path=xl/sharedStrings.xml><?xml version="1.0" encoding="utf-8"?>
<sst xmlns="http://schemas.openxmlformats.org/spreadsheetml/2006/main" count="28782" uniqueCount="2696">
  <si>
    <t>addresskey</t>
  </si>
  <si>
    <t>latitude</t>
  </si>
  <si>
    <t>longitude</t>
  </si>
  <si>
    <t>flag</t>
  </si>
  <si>
    <t>290 Bremner Blvd, Toronto, ON M5V 3L9 Canada</t>
  </si>
  <si>
    <t>43.6425662</t>
  </si>
  <si>
    <t>-79.3870568</t>
  </si>
  <si>
    <t>235 Queens Quay W, Toronto, ON M5J 2B8, Canada</t>
  </si>
  <si>
    <t>43.6382447</t>
  </si>
  <si>
    <t>-79.3812245</t>
  </si>
  <si>
    <t>256 Centennial Park Rd, Etobicoke, ON M9C 5N3, Canada</t>
  </si>
  <si>
    <t>43.6568437</t>
  </si>
  <si>
    <t>-79.5886563</t>
  </si>
  <si>
    <t>100 Queens Park, Toronto, ON M5S 2C6</t>
  </si>
  <si>
    <t>43.6677097</t>
  </si>
  <si>
    <t>-79.3947771</t>
  </si>
  <si>
    <t>1873 Bloor St W, Toronto, ON M6R 2Z3</t>
  </si>
  <si>
    <t>43.6447359</t>
  </si>
  <si>
    <t>-79.4619506</t>
  </si>
  <si>
    <t>317 Dundas St W, Toronto, ON M5T 1G4</t>
  </si>
  <si>
    <t>43.6536766</t>
  </si>
  <si>
    <t>-79.3923394</t>
  </si>
  <si>
    <t>300 City Centre Dr, Mississauga, ON L5B 3C1</t>
  </si>
  <si>
    <t>43.58816940000001</t>
  </si>
  <si>
    <t>-79.6448597</t>
  </si>
  <si>
    <t>350 King St W, Toronto, ON M5V 3X5</t>
  </si>
  <si>
    <t>43.64660980000001</t>
  </si>
  <si>
    <t>-79.39034590000001</t>
  </si>
  <si>
    <t>60 Simcoe St, Toronto, ON M5J 2H5</t>
  </si>
  <si>
    <t>43.6467094</t>
  </si>
  <si>
    <t>-79.38589979999999</t>
  </si>
  <si>
    <t>260 King St W, Toronto, ON M5V 1H9</t>
  </si>
  <si>
    <t>43.6472536</t>
  </si>
  <si>
    <t>-79.3875276</t>
  </si>
  <si>
    <t>790 Queen St W, Toronto, ON M6J 1G3</t>
  </si>
  <si>
    <t>43.645899</t>
  </si>
  <si>
    <t>-79.4141784</t>
  </si>
  <si>
    <t>1 Blue Jays Way #3200, Toronto, ON M5V 1J1, Canada</t>
  </si>
  <si>
    <t>43.641804</t>
  </si>
  <si>
    <t>-79.3891419</t>
  </si>
  <si>
    <t>255 Bremner Blvd, Toronto, ON M5V 3M9, Canada</t>
  </si>
  <si>
    <t>43.6408814</t>
  </si>
  <si>
    <t>-79.38562309999999</t>
  </si>
  <si>
    <t>245 Lake Promenade, Etobicoke, ON M8W 1B3, Canada</t>
  </si>
  <si>
    <t>43.5888851</t>
  </si>
  <si>
    <t>-79.5299847</t>
  </si>
  <si>
    <t>partner_id</t>
  </si>
  <si>
    <t>partner_code</t>
  </si>
  <si>
    <t>partner_name</t>
  </si>
  <si>
    <t>partner_logo</t>
  </si>
  <si>
    <t>image-url</t>
  </si>
  <si>
    <t>partner_address</t>
  </si>
  <si>
    <t>partner_telephone</t>
  </si>
  <si>
    <t>partner_email</t>
  </si>
  <si>
    <t>partner_website</t>
  </si>
  <si>
    <t>External</t>
  </si>
  <si>
    <t>Agency Oportunity</t>
  </si>
  <si>
    <t>Search</t>
  </si>
  <si>
    <t>sell</t>
  </si>
  <si>
    <t>001</t>
  </si>
  <si>
    <t>ABC</t>
  </si>
  <si>
    <t>ABC Transport</t>
  </si>
  <si>
    <t>https://gst-contracts.s3.amazonaws.com/uploads/bcc/cms/asset/avatar/26691/logo.png</t>
  </si>
  <si>
    <t>Km 5 MCC Uratta Rd, Owerri, Imo State -1111</t>
  </si>
  <si>
    <t>2348139862090, 0700222872678</t>
  </si>
  <si>
    <t>info@abctransport.com</t>
  </si>
  <si>
    <t>https://www.abctransport.com</t>
  </si>
  <si>
    <t>002</t>
  </si>
  <si>
    <t>CHT</t>
  </si>
  <si>
    <t>Chisco Transport Ltd</t>
  </si>
  <si>
    <t>https://www.chiscotransport.com.ng/img/logo.png</t>
  </si>
  <si>
    <t>104, Funsho Williams Avenue, Iponri, Surulere, Lagos-NIGERIA.</t>
  </si>
  <si>
    <t>0816517669, 08089273799, 08113798985</t>
  </si>
  <si>
    <t>Customercare@chiscogroupng.com</t>
  </si>
  <si>
    <t>https://www.chiscotransport.com.ng</t>
  </si>
  <si>
    <t>003</t>
  </si>
  <si>
    <t>LIB</t>
  </si>
  <si>
    <t>Libra Motors NIgeria Ltd</t>
  </si>
  <si>
    <t>http://www.libmot.com/images/libmot-logo.jpg</t>
  </si>
  <si>
    <t>Cele Okota Road
Lagos Nigeria</t>
  </si>
  <si>
    <t>09031565022</t>
  </si>
  <si>
    <t>info@libmot.com</t>
  </si>
  <si>
    <t>www.libmot.com</t>
  </si>
  <si>
    <t>004</t>
  </si>
  <si>
    <t>GIG</t>
  </si>
  <si>
    <t>GIGM Ltd</t>
  </si>
  <si>
    <t>https://gigm.com/newmenu/img/gigm-logo.jpg</t>
  </si>
  <si>
    <t>20 Ikorodu Express Road, Jibowu, Lagos.</t>
  </si>
  <si>
    <t xml:space="preserve"> 08139851110</t>
  </si>
  <si>
    <t>contact@gigm.com.</t>
  </si>
  <si>
    <t>https://gigm.com/</t>
  </si>
  <si>
    <t>005</t>
  </si>
  <si>
    <t>GUO</t>
  </si>
  <si>
    <t>https://www.guotransport.com/images/logo.png</t>
  </si>
  <si>
    <t>Jibowu street along ikorodu express, Jibowu, Lagos.</t>
  </si>
  <si>
    <t>info@guotransport.com</t>
  </si>
  <si>
    <t>https://www.guotransport.com</t>
  </si>
  <si>
    <t>Partner Policies</t>
  </si>
  <si>
    <t>s/n</t>
  </si>
  <si>
    <t>policy_id</t>
  </si>
  <si>
    <t>partner</t>
  </si>
  <si>
    <t>Refund</t>
  </si>
  <si>
    <t>Cancellation</t>
  </si>
  <si>
    <t>cancellation_charge(%)</t>
  </si>
  <si>
    <t>change ticket</t>
  </si>
  <si>
    <t>Revalidation</t>
  </si>
  <si>
    <t>Revalidation fee</t>
  </si>
  <si>
    <t>bag_allowed</t>
  </si>
  <si>
    <t>personal_id_req</t>
  </si>
  <si>
    <t>extra_bag_policy</t>
  </si>
  <si>
    <t>sell_tickets_cutoff_min</t>
  </si>
  <si>
    <t>Sell_tickets_cutoff_unit</t>
  </si>
  <si>
    <t>Sell_ticket_cutoff_max</t>
  </si>
  <si>
    <t>sell_ticket_cutoff_max_unit</t>
  </si>
  <si>
    <t>nb_checked_bags</t>
  </si>
  <si>
    <t>kg_by_bag</t>
  </si>
  <si>
    <t>nb_carry_on</t>
  </si>
  <si>
    <t>extra_bag_cost</t>
  </si>
  <si>
    <t>boarding_requirement</t>
  </si>
  <si>
    <t xml:space="preserve">link_terms </t>
  </si>
  <si>
    <t>Hour</t>
  </si>
  <si>
    <t>Days</t>
  </si>
  <si>
    <t xml:space="preserve"> "printed_tkt",</t>
  </si>
  <si>
    <t>https://www.abctransport.com/terms-and-conditions.html</t>
  </si>
  <si>
    <t>Day</t>
  </si>
  <si>
    <t>Travel documents for inter country</t>
  </si>
  <si>
    <t>https://chiscotransport.com.ng/TermsOfUse</t>
  </si>
  <si>
    <t>https://gigm.com/Terms-and-Conditions</t>
  </si>
  <si>
    <t>https://libmot.com/Terms.aspx</t>
  </si>
  <si>
    <t>Stop Id</t>
  </si>
  <si>
    <t>Start Terminal Id</t>
  </si>
  <si>
    <t>Start Terminal Name</t>
  </si>
  <si>
    <t>End Terminal Id</t>
  </si>
  <si>
    <t>End Terminal Name</t>
  </si>
  <si>
    <t>Time</t>
  </si>
  <si>
    <t>Bus</t>
  </si>
  <si>
    <t>Schedule Id</t>
  </si>
  <si>
    <t>Automatable</t>
  </si>
  <si>
    <t>Company</t>
  </si>
  <si>
    <t>ABC-Aba</t>
  </si>
  <si>
    <t>ABC-Enugu</t>
  </si>
  <si>
    <t>08:00 AM</t>
  </si>
  <si>
    <t>Shuttle</t>
  </si>
  <si>
    <t>00:00 PM</t>
  </si>
  <si>
    <t>Sprinter</t>
  </si>
  <si>
    <t>ABC-Oshodi</t>
  </si>
  <si>
    <t>04:00 PM</t>
  </si>
  <si>
    <t>Sleeper</t>
  </si>
  <si>
    <t>ABC-Utako(Abuja)</t>
  </si>
  <si>
    <t>ABC-Ibadan</t>
  </si>
  <si>
    <t>ABC-Jibowu</t>
  </si>
  <si>
    <t>06:15 AM</t>
  </si>
  <si>
    <t>ABC-Ajah</t>
  </si>
  <si>
    <t>06:00 AM</t>
  </si>
  <si>
    <t>ABC-Amuwo</t>
  </si>
  <si>
    <t>ABC-Calabar</t>
  </si>
  <si>
    <t>07:15 AM</t>
  </si>
  <si>
    <t>06:30 AM</t>
  </si>
  <si>
    <t>ABC-Awka</t>
  </si>
  <si>
    <t>ABC-Onitsha</t>
  </si>
  <si>
    <t>ABC-Owerri</t>
  </si>
  <si>
    <t>ABC-Eliozu</t>
  </si>
  <si>
    <t>05:30 AM</t>
  </si>
  <si>
    <t>05:45 AM</t>
  </si>
  <si>
    <t>03:30 PM</t>
  </si>
  <si>
    <t>06:45 AM</t>
  </si>
  <si>
    <t>06:45 PM</t>
  </si>
  <si>
    <t>01:00 AM</t>
  </si>
  <si>
    <t>07:00 AM</t>
  </si>
  <si>
    <t>01:00 PM</t>
  </si>
  <si>
    <t>ABC-Benin</t>
  </si>
  <si>
    <t>11:00 AM</t>
  </si>
  <si>
    <t>09:00 AM</t>
  </si>
  <si>
    <t>ABC-Umuahia</t>
  </si>
  <si>
    <t>02:30 AM</t>
  </si>
  <si>
    <t>11:30 AM</t>
  </si>
  <si>
    <t>00:00 AM</t>
  </si>
  <si>
    <t>00:30 PM</t>
  </si>
  <si>
    <t>ABC-Uyo</t>
  </si>
  <si>
    <t>ABC-Warri</t>
  </si>
  <si>
    <t>10:55 AM</t>
  </si>
  <si>
    <t>03:00 PM</t>
  </si>
  <si>
    <t>09:45 AM</t>
  </si>
  <si>
    <t>11:00 PM</t>
  </si>
  <si>
    <t>02:30 PM</t>
  </si>
  <si>
    <t>08:00 PM</t>
  </si>
  <si>
    <t>ABC-Ngwo</t>
  </si>
  <si>
    <t>ABC-Gwagwalada</t>
  </si>
  <si>
    <t>07:45 AM</t>
  </si>
  <si>
    <t>07:00 PM</t>
  </si>
  <si>
    <t>ABC-Ijebu_ode</t>
  </si>
  <si>
    <t>07:30 PM</t>
  </si>
  <si>
    <t>08:15 AM</t>
  </si>
  <si>
    <t>08:25 AM</t>
  </si>
  <si>
    <t>08:35 AM</t>
  </si>
  <si>
    <t>05:00 PM</t>
  </si>
  <si>
    <t>ABC-Lokoja</t>
  </si>
  <si>
    <t>09:15 AM</t>
  </si>
  <si>
    <t>08:01 AM</t>
  </si>
  <si>
    <t>07:10 PM</t>
  </si>
  <si>
    <t>09:16 AM</t>
  </si>
  <si>
    <t>10:00 AM</t>
  </si>
  <si>
    <t>ABC-Mazamaza</t>
  </si>
  <si>
    <t>09:00 PM</t>
  </si>
  <si>
    <t>ABC-Mbaise</t>
  </si>
  <si>
    <t>06:30 PM</t>
  </si>
  <si>
    <t>10:30 AM</t>
  </si>
  <si>
    <t>05:30 PM</t>
  </si>
  <si>
    <t>09:30 AM</t>
  </si>
  <si>
    <t>07:30 AM</t>
  </si>
  <si>
    <t>01:30 PM</t>
  </si>
  <si>
    <t>08:30 AM</t>
  </si>
  <si>
    <t>Executive Coach</t>
  </si>
  <si>
    <t>CHT-Umuahia</t>
  </si>
  <si>
    <t>CHT-Lekki</t>
  </si>
  <si>
    <t>terminal number alignment error for chisco</t>
  </si>
  <si>
    <t>CHT-Maraba</t>
  </si>
  <si>
    <t>CHT-Orlu</t>
  </si>
  <si>
    <t>04:30 PM</t>
  </si>
  <si>
    <t>CHT-Utako</t>
  </si>
  <si>
    <t>04:10 PM</t>
  </si>
  <si>
    <t>Blazer</t>
  </si>
  <si>
    <t>CHT-Alafia</t>
  </si>
  <si>
    <t>05:00 AM</t>
  </si>
  <si>
    <t>CHT-Ogbete</t>
  </si>
  <si>
    <t>Chisco Transport LtdSmart coach-CHT</t>
  </si>
  <si>
    <t>Hiace</t>
  </si>
  <si>
    <t>lib-warri</t>
  </si>
  <si>
    <t>lib-ejigbo</t>
  </si>
  <si>
    <t>lib-bariga</t>
  </si>
  <si>
    <t>lib-mazamaza</t>
  </si>
  <si>
    <t>lib-okota</t>
  </si>
  <si>
    <t>lib-Azia</t>
  </si>
  <si>
    <t>lib-ijesha</t>
  </si>
  <si>
    <t>lib-Asaba</t>
  </si>
  <si>
    <t>lib-Agbor</t>
  </si>
  <si>
    <t>lib-Anara</t>
  </si>
  <si>
    <t>lib-awka</t>
  </si>
  <si>
    <t>lib-mbaise</t>
  </si>
  <si>
    <t>lib-enugu</t>
  </si>
  <si>
    <t>GIG-Aba</t>
  </si>
  <si>
    <t>lib-owerri</t>
  </si>
  <si>
    <t>06:20 AM</t>
  </si>
  <si>
    <t>06:05 AM</t>
  </si>
  <si>
    <t>06:10 AM</t>
  </si>
  <si>
    <t>06:35 AM</t>
  </si>
  <si>
    <t>lib-oriagu</t>
  </si>
  <si>
    <t>lib-umuahia</t>
  </si>
  <si>
    <t>lib-port harcourt</t>
  </si>
  <si>
    <t>lib-iyana ipaja</t>
  </si>
  <si>
    <t>lib-benin</t>
  </si>
  <si>
    <t>lib-ughelli</t>
  </si>
  <si>
    <t>lib-delta</t>
  </si>
  <si>
    <t>07:40 AM</t>
  </si>
  <si>
    <t>06:50 AM</t>
  </si>
  <si>
    <t>07:10 AM</t>
  </si>
  <si>
    <t>06:40 AM</t>
  </si>
  <si>
    <t>07:20 AM</t>
  </si>
  <si>
    <t>Jet Mover</t>
  </si>
  <si>
    <t>GIG-New Central park(Umuahia)</t>
  </si>
  <si>
    <t>GIG-Ekpoma</t>
  </si>
  <si>
    <t>GIGM LtdHiace-12</t>
  </si>
  <si>
    <t>GIG-Jibowu</t>
  </si>
  <si>
    <t>GIG-Festac</t>
  </si>
  <si>
    <t>Hiace X</t>
  </si>
  <si>
    <t>GIG-Lekki</t>
  </si>
  <si>
    <t>GIG-Utako</t>
  </si>
  <si>
    <t>GIG-Maraba</t>
  </si>
  <si>
    <t>GIG-Badagry</t>
  </si>
  <si>
    <t>GIG-Zuba(Madalla)</t>
  </si>
  <si>
    <t>GIG-Akownjo</t>
  </si>
  <si>
    <t>GIG-Ikeja</t>
  </si>
  <si>
    <t>Sienna</t>
  </si>
  <si>
    <t>GIG-warri</t>
  </si>
  <si>
    <t>GIG-Bayelsa</t>
  </si>
  <si>
    <t>00:45 PM</t>
  </si>
  <si>
    <t>BENZ</t>
  </si>
  <si>
    <t>09:10 AM</t>
  </si>
  <si>
    <t>GIG-HolyGhost</t>
  </si>
  <si>
    <t>GIG-Imo(egbu)</t>
  </si>
  <si>
    <t>GIG-Samrada</t>
  </si>
  <si>
    <t>GIG-Kubwa</t>
  </si>
  <si>
    <t>07:35 AM</t>
  </si>
  <si>
    <t>GIG-Itam Terminal(Uyo)</t>
  </si>
  <si>
    <t xml:space="preserve">GIG-Awka </t>
  </si>
  <si>
    <t>GIG-Edo(Auchi)</t>
  </si>
  <si>
    <t>GIG-Asaba</t>
  </si>
  <si>
    <t>GIG-Jos</t>
  </si>
  <si>
    <t>GIG-Iyana-Paja</t>
  </si>
  <si>
    <t>02:00 PM</t>
  </si>
  <si>
    <t>GIG-Uselu/Akpakpava</t>
  </si>
  <si>
    <t>07:17 AM</t>
  </si>
  <si>
    <t>08:45 AM</t>
  </si>
  <si>
    <t>GIG-Nsukka</t>
  </si>
  <si>
    <t>GIG-Yaba</t>
  </si>
  <si>
    <t>GIG-Okota</t>
  </si>
  <si>
    <t>08:20 AM</t>
  </si>
  <si>
    <t>GIG-Mando</t>
  </si>
  <si>
    <t>GIG-Rivers(Rumuola)</t>
  </si>
  <si>
    <t>guo-aba</t>
  </si>
  <si>
    <t>GIG-Cele</t>
  </si>
  <si>
    <t>GIG-Ajah</t>
  </si>
  <si>
    <t>GIGM LtdJet Prime XL</t>
  </si>
  <si>
    <t>Jet Prime</t>
  </si>
  <si>
    <t>guo-Benin By pass</t>
  </si>
  <si>
    <t>guo-mararaba</t>
  </si>
  <si>
    <t>guo-zuba</t>
  </si>
  <si>
    <t>guo-utako</t>
  </si>
  <si>
    <t>guo-area 3</t>
  </si>
  <si>
    <t>guo-ajah wc(not in use)</t>
  </si>
  <si>
    <t>guo-plateau</t>
  </si>
  <si>
    <t>guo-sagamu</t>
  </si>
  <si>
    <t>guo-Ore</t>
  </si>
  <si>
    <t>guo-cele</t>
  </si>
  <si>
    <t>guo-berger</t>
  </si>
  <si>
    <t>guo-epe</t>
  </si>
  <si>
    <t>guo-mazamaza</t>
  </si>
  <si>
    <t>guo-trade fair</t>
  </si>
  <si>
    <t>guo-iddo</t>
  </si>
  <si>
    <t>guo-okota</t>
  </si>
  <si>
    <t>guo-ojota</t>
  </si>
  <si>
    <t>guo-ikotun</t>
  </si>
  <si>
    <t>guo-Ejigbo</t>
  </si>
  <si>
    <t>guo-jibowu</t>
  </si>
  <si>
    <t>Luxury</t>
  </si>
  <si>
    <t>guo-Iba</t>
  </si>
  <si>
    <t>guo-ajah</t>
  </si>
  <si>
    <t>guo-kubwa</t>
  </si>
  <si>
    <t>guo-zaria</t>
  </si>
  <si>
    <t>guo-kano</t>
  </si>
  <si>
    <t>guo-lokoja</t>
  </si>
  <si>
    <t>guo-nnobi</t>
  </si>
  <si>
    <t>guo-orlu</t>
  </si>
  <si>
    <t>guo-Mbaise</t>
  </si>
  <si>
    <t>guo-nnewi</t>
  </si>
  <si>
    <t>guo-adazi</t>
  </si>
  <si>
    <t>guo-onitsha</t>
  </si>
  <si>
    <t>guo-warri</t>
  </si>
  <si>
    <t>guo-Ekwulobia</t>
  </si>
  <si>
    <t>guo-mgbidi</t>
  </si>
  <si>
    <t>guo-Umunze</t>
  </si>
  <si>
    <t>guo-obollo afor</t>
  </si>
  <si>
    <t>guo-asaba</t>
  </si>
  <si>
    <t>guo-akokwa</t>
  </si>
  <si>
    <t>guo-abakaliki</t>
  </si>
  <si>
    <t>guo-jalingo</t>
  </si>
  <si>
    <t>guo-umuahia</t>
  </si>
  <si>
    <t>guo-yola</t>
  </si>
  <si>
    <t>guo-mile 2</t>
  </si>
  <si>
    <t>guo-otto</t>
  </si>
  <si>
    <t>guo-enugu</t>
  </si>
  <si>
    <t>05:15 AM</t>
  </si>
  <si>
    <t>GUOSmart coach-GUO</t>
  </si>
  <si>
    <t>guo-Nkpor</t>
  </si>
  <si>
    <t>guo-umuaka</t>
  </si>
  <si>
    <t>guo-Igboukwu</t>
  </si>
  <si>
    <t>guo-umuoji</t>
  </si>
  <si>
    <t>guo-awkuzu</t>
  </si>
  <si>
    <t>guo-accra</t>
  </si>
  <si>
    <t>guo-iyana ipaja</t>
  </si>
  <si>
    <t>guo-adazi ani</t>
  </si>
  <si>
    <t>guo-agulu</t>
  </si>
  <si>
    <t>guo-okija</t>
  </si>
  <si>
    <t>guo-bauchi</t>
  </si>
  <si>
    <t>guo-kaduna</t>
  </si>
  <si>
    <t>guo-ijebu ode</t>
  </si>
  <si>
    <t>guo-gwagwalada</t>
  </si>
  <si>
    <t>guo-agege</t>
  </si>
  <si>
    <t>07:05 AM</t>
  </si>
  <si>
    <t>schedule_id</t>
  </si>
  <si>
    <t>schedule_name</t>
  </si>
  <si>
    <t>OPERATOR</t>
  </si>
  <si>
    <t>vehicle_id</t>
  </si>
  <si>
    <t>V. TYPE</t>
  </si>
  <si>
    <t>bus_id</t>
  </si>
  <si>
    <t>bus_type</t>
  </si>
  <si>
    <t>FREQUENCY</t>
  </si>
  <si>
    <t>DAY OF WEEK</t>
  </si>
  <si>
    <t>Aba - Abuja</t>
  </si>
  <si>
    <t>Daily</t>
  </si>
  <si>
    <t>Aba - Enugu</t>
  </si>
  <si>
    <t>shuttle</t>
  </si>
  <si>
    <t>Aba - Oshodi</t>
  </si>
  <si>
    <t>Luxurious-52</t>
  </si>
  <si>
    <t>Abuja  - Jibowu</t>
  </si>
  <si>
    <t>Abuja - Aba</t>
  </si>
  <si>
    <t>Abuja - Ajah</t>
  </si>
  <si>
    <t>Abuja - Amuwo</t>
  </si>
  <si>
    <t>Abuja - Calabar</t>
  </si>
  <si>
    <t xml:space="preserve">Abuja - Jibowu </t>
  </si>
  <si>
    <t>Abuja - Jibowu</t>
  </si>
  <si>
    <t>Abuja - onitsha</t>
  </si>
  <si>
    <t>Abuja - Owerri</t>
  </si>
  <si>
    <t>Abuja - Port Harcourt</t>
  </si>
  <si>
    <t>Abuja -Amuwo</t>
  </si>
  <si>
    <t xml:space="preserve">Ajah - Abuja </t>
  </si>
  <si>
    <t xml:space="preserve">Ajah -Calabar </t>
  </si>
  <si>
    <t>Amuwo - Aba</t>
  </si>
  <si>
    <t>Amuwo - Abuja</t>
  </si>
  <si>
    <t>Amuwo - Owerri</t>
  </si>
  <si>
    <t xml:space="preserve">Amuwo - Port Harcourt </t>
  </si>
  <si>
    <t>Awka - Amuwo</t>
  </si>
  <si>
    <t>Awka - Jibowu</t>
  </si>
  <si>
    <t>Awka - Owerri</t>
  </si>
  <si>
    <t>Awka - Port Harcourt</t>
  </si>
  <si>
    <t>Benin - Calabar</t>
  </si>
  <si>
    <t xml:space="preserve">Benin - Jibowu </t>
  </si>
  <si>
    <t xml:space="preserve">Benin - Port Harcourt </t>
  </si>
  <si>
    <t xml:space="preserve">Calabar  - Enugu </t>
  </si>
  <si>
    <t>Calabar - Abuja</t>
  </si>
  <si>
    <t xml:space="preserve">Calabar - Ajah </t>
  </si>
  <si>
    <t>Calabar - Amuwo</t>
  </si>
  <si>
    <t>Calabar - Enugu</t>
  </si>
  <si>
    <t>Calabar - Jibowu</t>
  </si>
  <si>
    <t>Calabar - Owerri</t>
  </si>
  <si>
    <t>Calabar - Port Hracourt</t>
  </si>
  <si>
    <t>Calabar - Uyo</t>
  </si>
  <si>
    <t>Calabar - Warri</t>
  </si>
  <si>
    <t>Enugu - Aba</t>
  </si>
  <si>
    <t>Enugu - Abuja</t>
  </si>
  <si>
    <t>Enugu - Amuwo</t>
  </si>
  <si>
    <t xml:space="preserve">Enugu - Calabar </t>
  </si>
  <si>
    <t>Enugu - Calabar</t>
  </si>
  <si>
    <t>Enugu - Jibowu</t>
  </si>
  <si>
    <t>enugu - Owerri</t>
  </si>
  <si>
    <t>Enugu - Owerri</t>
  </si>
  <si>
    <t>Enugu - Port Harcourt</t>
  </si>
  <si>
    <t>Enugu - Umuahia</t>
  </si>
  <si>
    <t>Enugu - Uyo</t>
  </si>
  <si>
    <t>Enugu (9th Mile) - Jibowu</t>
  </si>
  <si>
    <t>Gwagwalada - Ajah</t>
  </si>
  <si>
    <t>Gwagwalada - Jibowu</t>
  </si>
  <si>
    <t>Gwagwalada - Amuwo</t>
  </si>
  <si>
    <t xml:space="preserve">Gwagwalada - Benin </t>
  </si>
  <si>
    <t>Gwagwalada - Calabar</t>
  </si>
  <si>
    <t xml:space="preserve">Gwagwalada - Port Harcourt </t>
  </si>
  <si>
    <t>Gwagwalada - Umuahia</t>
  </si>
  <si>
    <t>Ibadan - Abuja</t>
  </si>
  <si>
    <t>Ibadan -Abuja</t>
  </si>
  <si>
    <t>Ijebu Ode - Aba</t>
  </si>
  <si>
    <t>Ijebu Ode - Abuja</t>
  </si>
  <si>
    <t xml:space="preserve">Ijebu Ode - Calabar </t>
  </si>
  <si>
    <t>Ijebu Ode - Calabar</t>
  </si>
  <si>
    <t xml:space="preserve">Ijebu Ode - Onitsha </t>
  </si>
  <si>
    <t>Ijebu Ode - Owerri</t>
  </si>
  <si>
    <t xml:space="preserve">Ijebu Ode - Port Harcourt </t>
  </si>
  <si>
    <t>Ijebu Ode - Port Harcourt</t>
  </si>
  <si>
    <t>Jibowu - Aba</t>
  </si>
  <si>
    <t xml:space="preserve">Jibowu - Abuja </t>
  </si>
  <si>
    <t>Jibowu - Abuja</t>
  </si>
  <si>
    <t>Jibowu - Awka</t>
  </si>
  <si>
    <t xml:space="preserve">Jibowu - Benin </t>
  </si>
  <si>
    <t>Jibowu - Calabar</t>
  </si>
  <si>
    <t>Jibowu - Enugu</t>
  </si>
  <si>
    <t>Jibowu - Onitsha</t>
  </si>
  <si>
    <t>Jibowu - Owerri</t>
  </si>
  <si>
    <t xml:space="preserve">Jibowu - Port Harcourt </t>
  </si>
  <si>
    <t>Jibowu - Warri</t>
  </si>
  <si>
    <t>Lokoja - Ajah</t>
  </si>
  <si>
    <t>Lokoja - Calabar</t>
  </si>
  <si>
    <t>Lokoja - Enugu</t>
  </si>
  <si>
    <t>Lokoja - Ibadan</t>
  </si>
  <si>
    <t>Lokoja - Jibowu</t>
  </si>
  <si>
    <t>Lokoja - Onitsha</t>
  </si>
  <si>
    <t xml:space="preserve">Lokoja - Owerri </t>
  </si>
  <si>
    <t xml:space="preserve">Lokoja - Port Harcourt </t>
  </si>
  <si>
    <t>Lokoja - Umuahia</t>
  </si>
  <si>
    <t>Mazamaza - Aba</t>
  </si>
  <si>
    <t>Mazamaza - Onitsha</t>
  </si>
  <si>
    <t>Mazamaza - Owerri</t>
  </si>
  <si>
    <t xml:space="preserve">Mazamaza - Port Harcourt </t>
  </si>
  <si>
    <t>Mazamaza - Port Harcourt</t>
  </si>
  <si>
    <t>Mbaise - Oshodi</t>
  </si>
  <si>
    <t>Mbaise - Warri</t>
  </si>
  <si>
    <t>Onitsha - Amuwo</t>
  </si>
  <si>
    <t>Onitsha - Jibowu</t>
  </si>
  <si>
    <t xml:space="preserve">Oshodi - Aba </t>
  </si>
  <si>
    <t>Oshodi - Mbaise</t>
  </si>
  <si>
    <t>Oshodi - Onitsha</t>
  </si>
  <si>
    <t>Oshodi - Owerri</t>
  </si>
  <si>
    <t xml:space="preserve">Oshodi - Umuahia </t>
  </si>
  <si>
    <t>Owerr - Port Harcourt</t>
  </si>
  <si>
    <t>Owerri - Abuja</t>
  </si>
  <si>
    <t>Owerri - Amuwo</t>
  </si>
  <si>
    <t xml:space="preserve">Owerri - Calabar </t>
  </si>
  <si>
    <t>Owerri - Enugu</t>
  </si>
  <si>
    <t xml:space="preserve">Owerri - Jibowu </t>
  </si>
  <si>
    <t>Owerri - Jibowu</t>
  </si>
  <si>
    <t>Owerri - Port Harcourt</t>
  </si>
  <si>
    <t>Owerri - Uyo</t>
  </si>
  <si>
    <t>Owerri - Warri</t>
  </si>
  <si>
    <t>Port Harcourt - Abuja</t>
  </si>
  <si>
    <t>Port Harcourt - Amuwo</t>
  </si>
  <si>
    <t>Port Harcourt - Awka</t>
  </si>
  <si>
    <t>Port Harcourt - Calabar</t>
  </si>
  <si>
    <t>Port Harcourt - Enugu</t>
  </si>
  <si>
    <t>Port Harcourt - enugu</t>
  </si>
  <si>
    <t>Port Harcourt - Jibowu</t>
  </si>
  <si>
    <t>Port Harcourt - Owerri</t>
  </si>
  <si>
    <t>Umuahia - Abuja</t>
  </si>
  <si>
    <t xml:space="preserve">Umuahia - Enugu </t>
  </si>
  <si>
    <t>Umuahia - Oshodi</t>
  </si>
  <si>
    <t>Umuahia - Uyo</t>
  </si>
  <si>
    <t xml:space="preserve">Umuahia - Warri </t>
  </si>
  <si>
    <t xml:space="preserve">umuahia - Warri </t>
  </si>
  <si>
    <t xml:space="preserve">Uyo - Enugu </t>
  </si>
  <si>
    <t>Uyo - Owerri</t>
  </si>
  <si>
    <t xml:space="preserve">Uyo - Port Harcourt </t>
  </si>
  <si>
    <t>Uyo - Umuahia</t>
  </si>
  <si>
    <t>Uyo - Warri</t>
  </si>
  <si>
    <t>Warri - Calabar</t>
  </si>
  <si>
    <t>Warri - Owerri</t>
  </si>
  <si>
    <t>Warri - Port Harcourt</t>
  </si>
  <si>
    <t>Warri - Umuahia</t>
  </si>
  <si>
    <t>Warri - Uyo</t>
  </si>
  <si>
    <t>Aba - Jibowu</t>
  </si>
  <si>
    <t>Luxurious</t>
  </si>
  <si>
    <t xml:space="preserve">Aba - Utako </t>
  </si>
  <si>
    <t>Jibowu - Port Harcourt</t>
  </si>
  <si>
    <t>Jibowu - Utako</t>
  </si>
  <si>
    <t>Maza maza - Utako</t>
  </si>
  <si>
    <t>Onitsha - Mazamaza</t>
  </si>
  <si>
    <t>Port Harcourt - Utako</t>
  </si>
  <si>
    <t>Utako - Aba</t>
  </si>
  <si>
    <t>Utako - Jibowu</t>
  </si>
  <si>
    <t xml:space="preserve">Utako - Port Harcourt </t>
  </si>
  <si>
    <t>Utako to Port Harcourt</t>
  </si>
  <si>
    <t>Asaba to Ejigbo</t>
  </si>
  <si>
    <t>Asaba to Iyana ipaja</t>
  </si>
  <si>
    <t>Asaba to Mazamaza</t>
  </si>
  <si>
    <t>Awka to Bariga</t>
  </si>
  <si>
    <t>Awka to Okota</t>
  </si>
  <si>
    <t>Bariga to Aba</t>
  </si>
  <si>
    <t>Bariga to Asaba</t>
  </si>
  <si>
    <t>Bariga to Benin</t>
  </si>
  <si>
    <t>Bariga to Enugu</t>
  </si>
  <si>
    <t>Bariga to Owerri</t>
  </si>
  <si>
    <t>Bariga to Port harcourt</t>
  </si>
  <si>
    <t>Bariga to Umuahia</t>
  </si>
  <si>
    <t>Ejigbo to Aba</t>
  </si>
  <si>
    <t>Ejigbo to Ekwulobia</t>
  </si>
  <si>
    <t>Ejigbo to Enugu</t>
  </si>
  <si>
    <t>Ejigbo to Owerri</t>
  </si>
  <si>
    <t>Ejigbo to Port harcourt</t>
  </si>
  <si>
    <t>Ejigbo to Umuahia</t>
  </si>
  <si>
    <t>Enugu to Ejigbo</t>
  </si>
  <si>
    <t>Enugu to Mazamaza</t>
  </si>
  <si>
    <t>Ijesha to Aba</t>
  </si>
  <si>
    <t>Ijesha to Umuahia</t>
  </si>
  <si>
    <t>Iyana ipaja to Aba</t>
  </si>
  <si>
    <t>Iyana ipaja to Ekwulobia</t>
  </si>
  <si>
    <t>Iyana ipaja to Enugu</t>
  </si>
  <si>
    <t xml:space="preserve">Iyana ipaja to port harcourt </t>
  </si>
  <si>
    <t>Iyana ipaja to Ughelli</t>
  </si>
  <si>
    <t>Iyana ipaja to Umuahia</t>
  </si>
  <si>
    <t>Iyana ipaja to Warri</t>
  </si>
  <si>
    <t xml:space="preserve">Mazamaza </t>
  </si>
  <si>
    <t>Mazamaza to Ekwulobia</t>
  </si>
  <si>
    <t>Mazamaza to Enugu</t>
  </si>
  <si>
    <t>Mazamaza to mbaise</t>
  </si>
  <si>
    <t>Mazamaza to Port harcourt</t>
  </si>
  <si>
    <t>Mazamaza to Umuahia</t>
  </si>
  <si>
    <t>Mbaise to ejigbo</t>
  </si>
  <si>
    <t>Mbaise to Iyana ipaja</t>
  </si>
  <si>
    <t>Mbaise to Mazamaza</t>
  </si>
  <si>
    <t>Mile 2 to Warri</t>
  </si>
  <si>
    <t>Okota to Aba</t>
  </si>
  <si>
    <t>Okota to Ekwulobia</t>
  </si>
  <si>
    <t>Okota to Enugu</t>
  </si>
  <si>
    <t>Okota to Umuahia</t>
  </si>
  <si>
    <t>Owerri to Ejigbo</t>
  </si>
  <si>
    <t>Owerri to Iyana ipaja</t>
  </si>
  <si>
    <t>Owerri to Okota</t>
  </si>
  <si>
    <t>Port harcourt to Ejigbo</t>
  </si>
  <si>
    <t>Port harcourt to Iyana ipaja</t>
  </si>
  <si>
    <t>Port harcourt to Okota</t>
  </si>
  <si>
    <t>Umuahia to Iyana ipaja</t>
  </si>
  <si>
    <t>Umuahia to Okota</t>
  </si>
  <si>
    <t>Warri to Iyana ipaja</t>
  </si>
  <si>
    <t>Warri to Mile 2</t>
  </si>
  <si>
    <t>Aba - Akpakpava</t>
  </si>
  <si>
    <t>Aba - Festac</t>
  </si>
  <si>
    <t>Aba - Iyana-paja</t>
  </si>
  <si>
    <t>Hiace X-12</t>
  </si>
  <si>
    <t>Aba - Kubwa</t>
  </si>
  <si>
    <t>Aba - Madella(Zuba)</t>
  </si>
  <si>
    <t>Aba - Okota</t>
  </si>
  <si>
    <t>Aba - Utako</t>
  </si>
  <si>
    <t>Aba - Volks</t>
  </si>
  <si>
    <t>Aba -Ajah</t>
  </si>
  <si>
    <t xml:space="preserve">Ajah - Abia </t>
  </si>
  <si>
    <t>Ajah - Akpavia</t>
  </si>
  <si>
    <t>Ajah - Asaba</t>
  </si>
  <si>
    <t>Ajah - Awka</t>
  </si>
  <si>
    <t>Ajah - Benin(uselu)</t>
  </si>
  <si>
    <t>Benz Sprinter</t>
  </si>
  <si>
    <t>Ajah - Ekpoma</t>
  </si>
  <si>
    <t>Ajah - Nsukka</t>
  </si>
  <si>
    <t>Ajah - Owerri</t>
  </si>
  <si>
    <t>Ajah - Port Harcourt</t>
  </si>
  <si>
    <t>Ajah - Umuhaia</t>
  </si>
  <si>
    <t>Ajah - Utako</t>
  </si>
  <si>
    <t>Ajah - Uyo</t>
  </si>
  <si>
    <t>Ajah - Warri</t>
  </si>
  <si>
    <t>Ajah- Yenegoa</t>
  </si>
  <si>
    <t>Akpakpa - Umuahia</t>
  </si>
  <si>
    <t>Akpakpava - Ajah</t>
  </si>
  <si>
    <t>Akpakpava - Enugu</t>
  </si>
  <si>
    <t>Akpakpava - Iyana paja</t>
  </si>
  <si>
    <t>Akpakpava - Nsukka</t>
  </si>
  <si>
    <t>Akpakpava - Port hracourt</t>
  </si>
  <si>
    <t>Akpakpava - Utako</t>
  </si>
  <si>
    <t>Akpakpava - Uyo</t>
  </si>
  <si>
    <t>Akpakpava - Volks</t>
  </si>
  <si>
    <t>Akpakpava - Yaba</t>
  </si>
  <si>
    <t>Akpakpava- Nsukka</t>
  </si>
  <si>
    <t>Asaba - Ajah</t>
  </si>
  <si>
    <t>Asaba - Festac</t>
  </si>
  <si>
    <t xml:space="preserve">Asaba - Ikotun </t>
  </si>
  <si>
    <t>Asaba - Iyana paja</t>
  </si>
  <si>
    <t>Asaba - Jibowu</t>
  </si>
  <si>
    <t>Asaba - Nsukka</t>
  </si>
  <si>
    <t>Asaba - Owerri</t>
  </si>
  <si>
    <t>Asaba - Utako</t>
  </si>
  <si>
    <t>Asaba - Volks</t>
  </si>
  <si>
    <t>Asaba- Okota/Cele</t>
  </si>
  <si>
    <t>Auchi - Ajah</t>
  </si>
  <si>
    <t>Auchi - Iyana Paja</t>
  </si>
  <si>
    <t>Auchi - Utako</t>
  </si>
  <si>
    <t>Awka - Ajah</t>
  </si>
  <si>
    <t>Awka - Iyana paja</t>
  </si>
  <si>
    <t>Awka - Kubwa</t>
  </si>
  <si>
    <t>Awka - Utako</t>
  </si>
  <si>
    <t>Awka - Volks</t>
  </si>
  <si>
    <t>Ekpoma - Ikotun</t>
  </si>
  <si>
    <t>Ekpoma - Iyana paja</t>
  </si>
  <si>
    <t>Ekpoma - Utako</t>
  </si>
  <si>
    <t>Ekpoma - Volks</t>
  </si>
  <si>
    <t>Enugu - Ajah</t>
  </si>
  <si>
    <t>Enugu - Akowonjo</t>
  </si>
  <si>
    <t>Enugu - Cele</t>
  </si>
  <si>
    <t>Enugu - Festac</t>
  </si>
  <si>
    <t>Enugu - Ikotun</t>
  </si>
  <si>
    <t>Enugu - Iyana paja</t>
  </si>
  <si>
    <t>Enugu - Utako</t>
  </si>
  <si>
    <t>Enugu - Volks</t>
  </si>
  <si>
    <t>Enugu - Yaba</t>
  </si>
  <si>
    <t>Featac - Enugu</t>
  </si>
  <si>
    <t>Festac - Aba</t>
  </si>
  <si>
    <t>Festac - Asaba</t>
  </si>
  <si>
    <t>Festac - Auchi</t>
  </si>
  <si>
    <t>Festac - Awka</t>
  </si>
  <si>
    <t>Festac - Ekpoma</t>
  </si>
  <si>
    <t>Festac - Enugu</t>
  </si>
  <si>
    <t>Festac - Owerri</t>
  </si>
  <si>
    <t>Festac - Port Harcourt</t>
  </si>
  <si>
    <t>Festac - Umuahia</t>
  </si>
  <si>
    <t>Festac - Uselu</t>
  </si>
  <si>
    <t>Festac - Utako</t>
  </si>
  <si>
    <t>Festac - Uyo</t>
  </si>
  <si>
    <t>Festac - Warri</t>
  </si>
  <si>
    <t>Festac - Yenegoa</t>
  </si>
  <si>
    <t>Festac - Zuba</t>
  </si>
  <si>
    <t>Ikotun - Asaba</t>
  </si>
  <si>
    <t>Ikotun - Auchi</t>
  </si>
  <si>
    <t>Ikotun - Enugu</t>
  </si>
  <si>
    <t>Ikotun - Owerri</t>
  </si>
  <si>
    <t>Ikotun - Port Harcourt</t>
  </si>
  <si>
    <t>Ikotun - Umuhaia</t>
  </si>
  <si>
    <t>Ikotun - Uselu</t>
  </si>
  <si>
    <t>Ikotun - Utako</t>
  </si>
  <si>
    <t>Ikotun - Warri</t>
  </si>
  <si>
    <t>Ikotun - Yenegoa</t>
  </si>
  <si>
    <t>Iyana-paja - Aba</t>
  </si>
  <si>
    <t>Iyana-paja - Abia</t>
  </si>
  <si>
    <t>Iyana-paja - Abuja(utako)</t>
  </si>
  <si>
    <t>Iyana-paja - Delta(warri)</t>
  </si>
  <si>
    <t>Iyana-paja - Kaduna(samrada)</t>
  </si>
  <si>
    <t>Iyana-paja - owerri{egbu)</t>
  </si>
  <si>
    <t>Iyana-paja - Owerri{egbu)</t>
  </si>
  <si>
    <t>Iyana-paja - Port Harcourt(Rumuola)</t>
  </si>
  <si>
    <t>Jibowu - Asaba</t>
  </si>
  <si>
    <t>Jibowu - Bayelsa</t>
  </si>
  <si>
    <t>Jibowu - Edo(Auchi)</t>
  </si>
  <si>
    <t>Jibowu - Edo(Uselu)</t>
  </si>
  <si>
    <t>Jibowu - Itam(uyo)</t>
  </si>
  <si>
    <t>Jos - Iyana Paja</t>
  </si>
  <si>
    <t>Jos - Owerri</t>
  </si>
  <si>
    <t>Jos - Port Harcourt</t>
  </si>
  <si>
    <t>Kaduna - Akpakpava</t>
  </si>
  <si>
    <t>Kaduna - Asaba</t>
  </si>
  <si>
    <t>Kaduna - Iyana Paja</t>
  </si>
  <si>
    <t>Kaduna - Owerri</t>
  </si>
  <si>
    <t>Kaduna - Port Harcourt</t>
  </si>
  <si>
    <t>Kaduna - Warri</t>
  </si>
  <si>
    <t>Kaduna - Yenegoa</t>
  </si>
  <si>
    <t>Kubwa - Aba</t>
  </si>
  <si>
    <t>Kubwa - Akpakpava</t>
  </si>
  <si>
    <t>Kubwa - Enugu</t>
  </si>
  <si>
    <t>Kubwa - Festac</t>
  </si>
  <si>
    <t>Kubwa - Iyana-paja</t>
  </si>
  <si>
    <t>Kubwa - Owerri</t>
  </si>
  <si>
    <t>Kubwa - Port Harcourt</t>
  </si>
  <si>
    <t>Kubwa - Umuahia</t>
  </si>
  <si>
    <t>Kubwa - Warri</t>
  </si>
  <si>
    <t>Kubwa - Yenegoa</t>
  </si>
  <si>
    <t>Maraba - Akpakpava</t>
  </si>
  <si>
    <t>Maraba - Asaba</t>
  </si>
  <si>
    <t>Maraba - Iyana-paja</t>
  </si>
  <si>
    <t>Maraba - Owerri</t>
  </si>
  <si>
    <t>Maraba - Port Harcourt</t>
  </si>
  <si>
    <t>Maraba - Warri</t>
  </si>
  <si>
    <t>Maraba - Yenegoa</t>
  </si>
  <si>
    <t>Nsukka - Ajah</t>
  </si>
  <si>
    <t>Nsukka - Akpakpava</t>
  </si>
  <si>
    <t>Nsukka - Asaba</t>
  </si>
  <si>
    <t>Nsukka - Iyana paja</t>
  </si>
  <si>
    <t>Nsukka - Owerri</t>
  </si>
  <si>
    <t>Nsukka - Port Harcourt</t>
  </si>
  <si>
    <t>Nsukka - Utako</t>
  </si>
  <si>
    <t>Ojo - Aba</t>
  </si>
  <si>
    <t>Ojo - Akpkpava</t>
  </si>
  <si>
    <t>Ojo - Asaba</t>
  </si>
  <si>
    <t>Ojo - Awka</t>
  </si>
  <si>
    <t>Ojo - Enugu</t>
  </si>
  <si>
    <t>Ojo - Owerri</t>
  </si>
  <si>
    <t>Ojo - Port Harcourt</t>
  </si>
  <si>
    <t>Ojo - Utako</t>
  </si>
  <si>
    <t>Ojo - Uyo</t>
  </si>
  <si>
    <t>Ojo - Warri</t>
  </si>
  <si>
    <t>Ojo - Yenegoa</t>
  </si>
  <si>
    <t>Okota - Aba</t>
  </si>
  <si>
    <t>Okota - Asaba</t>
  </si>
  <si>
    <t>Okota - Awka</t>
  </si>
  <si>
    <t>Okota - Ekpoma</t>
  </si>
  <si>
    <t>Okota - Enugu</t>
  </si>
  <si>
    <t>Okota - Owerri</t>
  </si>
  <si>
    <t>Okota - Port Harcourt</t>
  </si>
  <si>
    <t>Okota - Umuahia</t>
  </si>
  <si>
    <t>Okota - Uselu</t>
  </si>
  <si>
    <t>Okota - Utako</t>
  </si>
  <si>
    <t>Okota - Uyo</t>
  </si>
  <si>
    <t>Okota - Warri</t>
  </si>
  <si>
    <t>Okota - Yenegoa</t>
  </si>
  <si>
    <t>Owerri - Ajah</t>
  </si>
  <si>
    <t>Owerri - Akpakpava</t>
  </si>
  <si>
    <t>Owerri - Festac</t>
  </si>
  <si>
    <t>Owerri - Ikotun</t>
  </si>
  <si>
    <t>Owerri - Iyana Paja</t>
  </si>
  <si>
    <t>Owerri - Jos</t>
  </si>
  <si>
    <t>Owerri - Nsukka</t>
  </si>
  <si>
    <t>Owerri - Okota</t>
  </si>
  <si>
    <t>Owerri - Utako</t>
  </si>
  <si>
    <t>Owerri - Volks</t>
  </si>
  <si>
    <t>Owerri - Yaba</t>
  </si>
  <si>
    <t>Rivers - Ajah</t>
  </si>
  <si>
    <t>Rivers - Akowonjo</t>
  </si>
  <si>
    <t>Rivers - Akpakpava</t>
  </si>
  <si>
    <t>Rivers - Festac</t>
  </si>
  <si>
    <t>Rivers - Ikotun</t>
  </si>
  <si>
    <t>Rivers - Iyana Paja</t>
  </si>
  <si>
    <t>Rivers - Jibowu</t>
  </si>
  <si>
    <t>Rivers - Jos</t>
  </si>
  <si>
    <t>Rivers - Mando</t>
  </si>
  <si>
    <t>Rivers - Nsukka</t>
  </si>
  <si>
    <t>Rivers - Okota</t>
  </si>
  <si>
    <t>Rivers - Utako</t>
  </si>
  <si>
    <t>Rivers - Volks</t>
  </si>
  <si>
    <t>Rivers - Yaba</t>
  </si>
  <si>
    <t>Umuahia - Ajah</t>
  </si>
  <si>
    <t>Umuahia - Akpakpava</t>
  </si>
  <si>
    <t>Umuahia - Iyana-paja</t>
  </si>
  <si>
    <t>Umuahia - Jibowu</t>
  </si>
  <si>
    <t>Umuahia - Utako</t>
  </si>
  <si>
    <t>Umuahia - Volks</t>
  </si>
  <si>
    <t>Uselu - Ajah</t>
  </si>
  <si>
    <t>Uselu - Festac</t>
  </si>
  <si>
    <t>Uselu - Ikotun</t>
  </si>
  <si>
    <t>Uselu - Iyana paja</t>
  </si>
  <si>
    <t>Uselu - Jibowu</t>
  </si>
  <si>
    <t>Uselu - Utako</t>
  </si>
  <si>
    <t>Uselu - Volks</t>
  </si>
  <si>
    <t>Jet Prime XL</t>
  </si>
  <si>
    <t>Uselu - Yaba</t>
  </si>
  <si>
    <t>Utako - Ajah</t>
  </si>
  <si>
    <t>Utako - Akowonjo</t>
  </si>
  <si>
    <t>Utako - Akpakpava</t>
  </si>
  <si>
    <t>Utako - Asaba</t>
  </si>
  <si>
    <t>Utako - Awka</t>
  </si>
  <si>
    <t>Utako - Ekpoma</t>
  </si>
  <si>
    <t>Utako - Enugu</t>
  </si>
  <si>
    <t>Utako - Festac</t>
  </si>
  <si>
    <t>Utako - Ikotun</t>
  </si>
  <si>
    <t>Utako - Iyana-paja</t>
  </si>
  <si>
    <t>Utako - Nsukka</t>
  </si>
  <si>
    <t>Utako - Ojo</t>
  </si>
  <si>
    <t>Utako - Okota</t>
  </si>
  <si>
    <t>Utako - Owerri</t>
  </si>
  <si>
    <t>Utako - Port Harcourt</t>
  </si>
  <si>
    <t>Utako - Umuahia</t>
  </si>
  <si>
    <t>Utako - Uselu</t>
  </si>
  <si>
    <t>Utako - Uyo</t>
  </si>
  <si>
    <t>Utako - Warri</t>
  </si>
  <si>
    <t>Utako - Yenegoa</t>
  </si>
  <si>
    <t xml:space="preserve">Uyo - Ajah </t>
  </si>
  <si>
    <t>Uyo - Akpakpava</t>
  </si>
  <si>
    <t>Uyo - Asaba</t>
  </si>
  <si>
    <t>Uyo - Cele</t>
  </si>
  <si>
    <t>Uyo - Enugu</t>
  </si>
  <si>
    <t>Uyo - Ikotun</t>
  </si>
  <si>
    <t>Uyo - Iyana paja</t>
  </si>
  <si>
    <t>Uyo - Jibowu</t>
  </si>
  <si>
    <t xml:space="preserve">Uyo - Utako </t>
  </si>
  <si>
    <t>Uyo - Volks</t>
  </si>
  <si>
    <t>Uyo - Yaba</t>
  </si>
  <si>
    <t>Warri - Ajah</t>
  </si>
  <si>
    <t>Warri - Akowonjo</t>
  </si>
  <si>
    <t>Warri - Festac</t>
  </si>
  <si>
    <t xml:space="preserve">Warri - Iyana paja </t>
  </si>
  <si>
    <t>Warri - Maraba</t>
  </si>
  <si>
    <t>Warri - Utako</t>
  </si>
  <si>
    <t>Warri - Volks</t>
  </si>
  <si>
    <t>Yenegoa - Ajah</t>
  </si>
  <si>
    <t>Yenegoa - Festac</t>
  </si>
  <si>
    <t>Yenegoa - Iyana paja</t>
  </si>
  <si>
    <t>Yenegoa - Jibowu</t>
  </si>
  <si>
    <t>Yenegoa - Kubwa</t>
  </si>
  <si>
    <t>Yenegoa - Madalla</t>
  </si>
  <si>
    <t>Yenegoa - Utako</t>
  </si>
  <si>
    <t>Zuba - Awka</t>
  </si>
  <si>
    <t>Zuba - Owerri</t>
  </si>
  <si>
    <t>Zuba - Port Harcourt</t>
  </si>
  <si>
    <t>Zuba - Yenegoa</t>
  </si>
  <si>
    <t>Zuba -Warri</t>
  </si>
  <si>
    <t>Zuba- Akpakpava</t>
  </si>
  <si>
    <t>Zuba- Asaba</t>
  </si>
  <si>
    <t>Abakaliki to Abuja</t>
  </si>
  <si>
    <t>Abakaliki to Ajah</t>
  </si>
  <si>
    <t>Abakaliki to Coker</t>
  </si>
  <si>
    <t>Abakaliki to Iyana Ipaja</t>
  </si>
  <si>
    <t>Agege to Kano</t>
  </si>
  <si>
    <t>Ajah to Aba</t>
  </si>
  <si>
    <t>Ajah to Abakaliki</t>
  </si>
  <si>
    <t>Ajah to Abuja</t>
  </si>
  <si>
    <t>Ajah to ekwulobia</t>
  </si>
  <si>
    <t>Ajah to Enugu</t>
  </si>
  <si>
    <t>Ajah to Ogoja</t>
  </si>
  <si>
    <t>Ajah to Owerri</t>
  </si>
  <si>
    <t>Ajah to port harcourt</t>
  </si>
  <si>
    <t>Ajah to Umuahia</t>
  </si>
  <si>
    <t>Ajah to Umunze</t>
  </si>
  <si>
    <t>Asaba to Abuja</t>
  </si>
  <si>
    <t>Asaba to Lagos</t>
  </si>
  <si>
    <t>Awka to Abuja</t>
  </si>
  <si>
    <t>Awka to Ajah</t>
  </si>
  <si>
    <t>Awka to Alaba</t>
  </si>
  <si>
    <t>Awka to Coker</t>
  </si>
  <si>
    <t>Awka to Ejigbo</t>
  </si>
  <si>
    <t>Awka to Iyana ipaja</t>
  </si>
  <si>
    <t>Cele to Aba</t>
  </si>
  <si>
    <t>Cele to Abakaliki</t>
  </si>
  <si>
    <t>Cele to Ekwulobia</t>
  </si>
  <si>
    <t>Coker to Aba</t>
  </si>
  <si>
    <t>Coker to Abakaliki</t>
  </si>
  <si>
    <t>Coker to Ekwulobia</t>
  </si>
  <si>
    <t>Smart coach-33</t>
  </si>
  <si>
    <t>Smart Coach</t>
  </si>
  <si>
    <t>coker to Enugu</t>
  </si>
  <si>
    <t>Coker to Umuahia</t>
  </si>
  <si>
    <t>Ejigbo to Abakaliki</t>
  </si>
  <si>
    <t>Ejigbo to Ogoja</t>
  </si>
  <si>
    <t>Ejigbo to Umunze</t>
  </si>
  <si>
    <t>Ekwulobia to Abuja</t>
  </si>
  <si>
    <t>Ekwulobia to Lagos</t>
  </si>
  <si>
    <t>Enugu to Abuja</t>
  </si>
  <si>
    <t>Enugu to Lagos</t>
  </si>
  <si>
    <t>Ihiala to Abuja</t>
  </si>
  <si>
    <t>Ihiala to Lagos</t>
  </si>
  <si>
    <t>Ikotun to Aba</t>
  </si>
  <si>
    <t>Ikotun to Abakaliki</t>
  </si>
  <si>
    <t>Ikotun to Umunze</t>
  </si>
  <si>
    <t>Iyana-ipaja to Aba</t>
  </si>
  <si>
    <t>Iyana-ipaja to Abuja</t>
  </si>
  <si>
    <t>Iyana-ipaja to Ekwulobia</t>
  </si>
  <si>
    <t>Iyana-ipaja to Enugu</t>
  </si>
  <si>
    <t>Iyana-ipaja to Ogoja</t>
  </si>
  <si>
    <t>Iyana-ipaja to Owerri</t>
  </si>
  <si>
    <t xml:space="preserve">Iyana-ipaja to port harcourt </t>
  </si>
  <si>
    <t>Iyana-ipaja to Umuahia</t>
  </si>
  <si>
    <t>Iyana-ipaja to Umunze</t>
  </si>
  <si>
    <t>Jibowu to Aba</t>
  </si>
  <si>
    <t>Jibowu to Abuja</t>
  </si>
  <si>
    <t>Jibowu to Ekwulobia</t>
  </si>
  <si>
    <t>Jibowu to Enugu</t>
  </si>
  <si>
    <t>Jibowu to Ogoja</t>
  </si>
  <si>
    <t>Weekly</t>
  </si>
  <si>
    <t>Tue</t>
  </si>
  <si>
    <t>Jibowu to Owerri</t>
  </si>
  <si>
    <t>Jibowu to Port-harcourt</t>
  </si>
  <si>
    <t>Jibowu to Umuahia</t>
  </si>
  <si>
    <t>Jibowu to Umunze</t>
  </si>
  <si>
    <t>Kubwa to Enugu/Abakaliki</t>
  </si>
  <si>
    <t>Kubwa to Lagos</t>
  </si>
  <si>
    <t xml:space="preserve">Kubwa to Port harcourt </t>
  </si>
  <si>
    <t>Mararaba to Abakaliki</t>
  </si>
  <si>
    <t>Mararaba to Lagos</t>
  </si>
  <si>
    <t xml:space="preserve">mararaba to Port harcourt </t>
  </si>
  <si>
    <t>Mararaba to umunze</t>
  </si>
  <si>
    <t>Mazamaza to Ogoja</t>
  </si>
  <si>
    <t xml:space="preserve">Mazamaza to Port harcourt </t>
  </si>
  <si>
    <t>Nnewi to Abuja</t>
  </si>
  <si>
    <t>Nnewi to Lagos</t>
  </si>
  <si>
    <t>Onitsha to Abuja</t>
  </si>
  <si>
    <t>Onitsha to Jalingo</t>
  </si>
  <si>
    <t>Onitsha to Lagos</t>
  </si>
  <si>
    <t>Orlu to Abuja</t>
  </si>
  <si>
    <t>Orlu to Lagos</t>
  </si>
  <si>
    <t>Owerri to Abuja</t>
  </si>
  <si>
    <t>Owerri to Lagos</t>
  </si>
  <si>
    <t>Port harcourt to Abuja</t>
  </si>
  <si>
    <t>Port harcourt to Ajah</t>
  </si>
  <si>
    <t>Port harcourt to Lagos</t>
  </si>
  <si>
    <t>Umuahia to Ajah</t>
  </si>
  <si>
    <t>Umuahia to Iba</t>
  </si>
  <si>
    <t>Utako to Aba</t>
  </si>
  <si>
    <t>Utako to Ajah</t>
  </si>
  <si>
    <t>Utako to Cele/Okota</t>
  </si>
  <si>
    <t>Utako to Coker</t>
  </si>
  <si>
    <t>Utako to Ekwulobia</t>
  </si>
  <si>
    <t>Utako to Enugu/Abakaliki</t>
  </si>
  <si>
    <t>Utako to Iyana ipaja</t>
  </si>
  <si>
    <t>Utako to Jibowu</t>
  </si>
  <si>
    <t>Utako to Orlu</t>
  </si>
  <si>
    <t xml:space="preserve">Utako to Port harcourt </t>
  </si>
  <si>
    <t>Zuba to Aba</t>
  </si>
  <si>
    <t>Zuba to Abakaliki</t>
  </si>
  <si>
    <t xml:space="preserve">Zuba to Ekwulobia </t>
  </si>
  <si>
    <t xml:space="preserve">Zuba to Port harcourt </t>
  </si>
  <si>
    <t>schedule_code</t>
  </si>
  <si>
    <t>schedule_tertype</t>
  </si>
  <si>
    <t>terminal_from_id</t>
  </si>
  <si>
    <t>terminal_from</t>
  </si>
  <si>
    <t>stop_departime</t>
  </si>
  <si>
    <t>duration_hr</t>
  </si>
  <si>
    <t>duration_min</t>
  </si>
  <si>
    <t>Origin</t>
  </si>
  <si>
    <t>6:30</t>
  </si>
  <si>
    <t>Destination</t>
  </si>
  <si>
    <t>8:00</t>
  </si>
  <si>
    <t>12:00</t>
  </si>
  <si>
    <t>2</t>
  </si>
  <si>
    <t>30</t>
  </si>
  <si>
    <t>15:00</t>
  </si>
  <si>
    <t>16:00</t>
  </si>
  <si>
    <t>53</t>
  </si>
  <si>
    <t>Lastdrop</t>
  </si>
  <si>
    <t>10</t>
  </si>
  <si>
    <t xml:space="preserve"> 0</t>
  </si>
  <si>
    <t>6:15</t>
  </si>
  <si>
    <t>6:00</t>
  </si>
  <si>
    <t>9</t>
  </si>
  <si>
    <t>40</t>
  </si>
  <si>
    <t>12</t>
  </si>
  <si>
    <t>17</t>
  </si>
  <si>
    <t>8</t>
  </si>
  <si>
    <t>7:15</t>
  </si>
  <si>
    <t>11</t>
  </si>
  <si>
    <t>35</t>
  </si>
  <si>
    <t>23</t>
  </si>
  <si>
    <t>Dropoff</t>
  </si>
  <si>
    <t>00</t>
  </si>
  <si>
    <t>51</t>
  </si>
  <si>
    <t>45</t>
  </si>
  <si>
    <t>5:30</t>
  </si>
  <si>
    <t>5:45</t>
  </si>
  <si>
    <t>13</t>
  </si>
  <si>
    <t>14</t>
  </si>
  <si>
    <t>43</t>
  </si>
  <si>
    <t>15:30</t>
  </si>
  <si>
    <t>46</t>
  </si>
  <si>
    <t>6:45</t>
  </si>
  <si>
    <t>18:45</t>
  </si>
  <si>
    <t>7</t>
  </si>
  <si>
    <t>48</t>
  </si>
  <si>
    <t>1:00</t>
  </si>
  <si>
    <t>21</t>
  </si>
  <si>
    <t>7:00</t>
  </si>
  <si>
    <t>13:00</t>
  </si>
  <si>
    <t>4</t>
  </si>
  <si>
    <t>32</t>
  </si>
  <si>
    <t>11:00</t>
  </si>
  <si>
    <t>15</t>
  </si>
  <si>
    <t>6</t>
  </si>
  <si>
    <t>5</t>
  </si>
  <si>
    <t>22</t>
  </si>
  <si>
    <t>38</t>
  </si>
  <si>
    <t>9:00</t>
  </si>
  <si>
    <t>3</t>
  </si>
  <si>
    <t>39</t>
  </si>
  <si>
    <t>2:30</t>
  </si>
  <si>
    <t>11:30</t>
  </si>
  <si>
    <t>0:00</t>
  </si>
  <si>
    <t>12:30</t>
  </si>
  <si>
    <t>26</t>
  </si>
  <si>
    <t>10:55</t>
  </si>
  <si>
    <t>19</t>
  </si>
  <si>
    <t>9:45</t>
  </si>
  <si>
    <t>23:00</t>
  </si>
  <si>
    <t>14:30</t>
  </si>
  <si>
    <t>20:00</t>
  </si>
  <si>
    <t>1</t>
  </si>
  <si>
    <t>54</t>
  </si>
  <si>
    <t>25</t>
  </si>
  <si>
    <t>7:45</t>
  </si>
  <si>
    <t>19:00</t>
  </si>
  <si>
    <t>19:30</t>
  </si>
  <si>
    <t>8:15</t>
  </si>
  <si>
    <t>47</t>
  </si>
  <si>
    <t>8:25</t>
  </si>
  <si>
    <t>8:35</t>
  </si>
  <si>
    <t>44</t>
  </si>
  <si>
    <t>Pickup</t>
  </si>
  <si>
    <t>16</t>
  </si>
  <si>
    <t>34</t>
  </si>
  <si>
    <t xml:space="preserve"> 2</t>
  </si>
  <si>
    <t>17:00</t>
  </si>
  <si>
    <t xml:space="preserve"> 8</t>
  </si>
  <si>
    <t xml:space="preserve"> 3</t>
  </si>
  <si>
    <t>9:15</t>
  </si>
  <si>
    <t>20</t>
  </si>
  <si>
    <t>8:01</t>
  </si>
  <si>
    <t>19:10</t>
  </si>
  <si>
    <t>49</t>
  </si>
  <si>
    <t>9:16</t>
  </si>
  <si>
    <t>50</t>
  </si>
  <si>
    <t>10:00</t>
  </si>
  <si>
    <t>56</t>
  </si>
  <si>
    <t xml:space="preserve"> 1</t>
  </si>
  <si>
    <t>24</t>
  </si>
  <si>
    <t>21:00</t>
  </si>
  <si>
    <t>42</t>
  </si>
  <si>
    <t xml:space="preserve"> 6</t>
  </si>
  <si>
    <t>18:30</t>
  </si>
  <si>
    <t>10:30</t>
  </si>
  <si>
    <t>17:30</t>
  </si>
  <si>
    <t>9:30</t>
  </si>
  <si>
    <t>29</t>
  </si>
  <si>
    <t>7:30</t>
  </si>
  <si>
    <t>18</t>
  </si>
  <si>
    <t>13:30</t>
  </si>
  <si>
    <t>57</t>
  </si>
  <si>
    <t>8:30</t>
  </si>
  <si>
    <t>27</t>
  </si>
  <si>
    <t>CHT-Aba</t>
  </si>
  <si>
    <t>CHT-Jibowu</t>
  </si>
  <si>
    <t>28</t>
  </si>
  <si>
    <t>CHT-Owerri</t>
  </si>
  <si>
    <t>16:30</t>
  </si>
  <si>
    <t>CHT-Rumuokoro</t>
  </si>
  <si>
    <t>16:10</t>
  </si>
  <si>
    <t>CHT-Maza-maza</t>
  </si>
  <si>
    <t>5:00</t>
  </si>
  <si>
    <t>CHT-Iweka</t>
  </si>
  <si>
    <t/>
  </si>
  <si>
    <t>lib-mile 2</t>
  </si>
  <si>
    <t>lib-ekwulobia</t>
  </si>
  <si>
    <t>lib-aba</t>
  </si>
  <si>
    <t>6:20</t>
  </si>
  <si>
    <t>6:05</t>
  </si>
  <si>
    <t>6:10</t>
  </si>
  <si>
    <t>6:35</t>
  </si>
  <si>
    <t>lib-Orlu</t>
  </si>
  <si>
    <t>Mazamaza to Warri</t>
  </si>
  <si>
    <t>lib-nnewi</t>
  </si>
  <si>
    <t>7:40</t>
  </si>
  <si>
    <t>6:50</t>
  </si>
  <si>
    <t>7:10</t>
  </si>
  <si>
    <t>6:40</t>
  </si>
  <si>
    <t>7:20</t>
  </si>
  <si>
    <t>Warri to Mile 3</t>
  </si>
  <si>
    <t>06:30</t>
  </si>
  <si>
    <t>37</t>
  </si>
  <si>
    <t>59</t>
  </si>
  <si>
    <t xml:space="preserve">10 </t>
  </si>
  <si>
    <t>05:00</t>
  </si>
  <si>
    <t>12:45</t>
  </si>
  <si>
    <t>9:10</t>
  </si>
  <si>
    <t xml:space="preserve">6 </t>
  </si>
  <si>
    <t>06:00</t>
  </si>
  <si>
    <t xml:space="preserve"> 5</t>
  </si>
  <si>
    <t>7:35</t>
  </si>
  <si>
    <t>GIG-Ikotun</t>
  </si>
  <si>
    <t>14:00</t>
  </si>
  <si>
    <t>7:17</t>
  </si>
  <si>
    <t>8:45</t>
  </si>
  <si>
    <t>8:20</t>
  </si>
  <si>
    <t xml:space="preserve"> 9</t>
  </si>
  <si>
    <t>52</t>
  </si>
  <si>
    <t>33</t>
  </si>
  <si>
    <t>58</t>
  </si>
  <si>
    <t>GIG-Ojo</t>
  </si>
  <si>
    <t xml:space="preserve"> 7</t>
  </si>
  <si>
    <t xml:space="preserve">9 </t>
  </si>
  <si>
    <t>41</t>
  </si>
  <si>
    <t xml:space="preserve">0 </t>
  </si>
  <si>
    <t xml:space="preserve">7 </t>
  </si>
  <si>
    <t>36</t>
  </si>
  <si>
    <t xml:space="preserve">5 </t>
  </si>
  <si>
    <t>guo-anthony</t>
  </si>
  <si>
    <t>guo-alaba</t>
  </si>
  <si>
    <t>guo-Coker</t>
  </si>
  <si>
    <t>guo-ihiala</t>
  </si>
  <si>
    <t>guo-awka</t>
  </si>
  <si>
    <t>guo-ogoja</t>
  </si>
  <si>
    <t>guo-owerri</t>
  </si>
  <si>
    <t>guo-port harcourt</t>
  </si>
  <si>
    <t>5:15</t>
  </si>
  <si>
    <t>Enugu to ajah</t>
  </si>
  <si>
    <t>Enugu to Coker</t>
  </si>
  <si>
    <t>Enugu to Ajah</t>
  </si>
  <si>
    <t>Ihiala to Ajah</t>
  </si>
  <si>
    <t>Ihiala to Iyana ipaja</t>
  </si>
  <si>
    <t>Nnewi to Ajah</t>
  </si>
  <si>
    <t>Nnewi to Coker</t>
  </si>
  <si>
    <t>Orlu to Coker</t>
  </si>
  <si>
    <t>Orlu to Ajah</t>
  </si>
  <si>
    <t>06:15</t>
  </si>
  <si>
    <t>Owerri to Alaba</t>
  </si>
  <si>
    <t>Owerri to Jibowu</t>
  </si>
  <si>
    <t>7:05</t>
  </si>
  <si>
    <t xml:space="preserve"> </t>
  </si>
  <si>
    <t>Adult</t>
  </si>
  <si>
    <t>Children</t>
  </si>
  <si>
    <t>price_id</t>
  </si>
  <si>
    <t>terminal_to_id</t>
  </si>
  <si>
    <t>terminal_to</t>
  </si>
  <si>
    <t>CUR</t>
  </si>
  <si>
    <t>PRICE-AD</t>
  </si>
  <si>
    <t>PRICE-CH</t>
  </si>
  <si>
    <t>duration</t>
  </si>
  <si>
    <t>distance</t>
  </si>
  <si>
    <t>duration(Hr:min)</t>
  </si>
  <si>
    <t>distance(KM)</t>
  </si>
  <si>
    <t>NGN</t>
  </si>
  <si>
    <t>10 hours 38 mins</t>
  </si>
  <si>
    <t>177 km</t>
  </si>
  <si>
    <t>3 hours 18 mins</t>
  </si>
  <si>
    <t>635 km</t>
  </si>
  <si>
    <t>691 km</t>
  </si>
  <si>
    <t>9 hours 57 mins</t>
  </si>
  <si>
    <t>648 km</t>
  </si>
  <si>
    <t xml:space="preserve">11 : 19 </t>
  </si>
  <si>
    <t xml:space="preserve">10 : 58 </t>
  </si>
  <si>
    <t xml:space="preserve">11 : 59 </t>
  </si>
  <si>
    <t xml:space="preserve">9 : 4 </t>
  </si>
  <si>
    <t xml:space="preserve">11 : 29 </t>
  </si>
  <si>
    <t xml:space="preserve">11 : 27 </t>
  </si>
  <si>
    <t xml:space="preserve">7 : 47 </t>
  </si>
  <si>
    <t xml:space="preserve">8 : 9 </t>
  </si>
  <si>
    <t xml:space="preserve">7 : 54 </t>
  </si>
  <si>
    <t xml:space="preserve">9 : 29 </t>
  </si>
  <si>
    <t xml:space="preserve">11 : 6 </t>
  </si>
  <si>
    <t xml:space="preserve">11 : 56 </t>
  </si>
  <si>
    <t xml:space="preserve">13 : 27 </t>
  </si>
  <si>
    <t xml:space="preserve">11 : 4 </t>
  </si>
  <si>
    <t xml:space="preserve">12 : 8 </t>
  </si>
  <si>
    <t xml:space="preserve">8 : 47 </t>
  </si>
  <si>
    <t xml:space="preserve">9 : 57 </t>
  </si>
  <si>
    <t xml:space="preserve">7 : 9 </t>
  </si>
  <si>
    <t xml:space="preserve">7 : 0 </t>
  </si>
  <si>
    <t xml:space="preserve">2 : 17 </t>
  </si>
  <si>
    <t xml:space="preserve">3 : 54 </t>
  </si>
  <si>
    <t xml:space="preserve">8 : 51 </t>
  </si>
  <si>
    <t xml:space="preserve">4 : 13 </t>
  </si>
  <si>
    <t xml:space="preserve">5 : 12 </t>
  </si>
  <si>
    <t xml:space="preserve">4 : 41 </t>
  </si>
  <si>
    <t xml:space="preserve">11 : 42 </t>
  </si>
  <si>
    <t xml:space="preserve">12 : 54 </t>
  </si>
  <si>
    <t xml:space="preserve">12 : 34 </t>
  </si>
  <si>
    <t xml:space="preserve">12 : 25 </t>
  </si>
  <si>
    <t xml:space="preserve">3 : 57 </t>
  </si>
  <si>
    <t xml:space="preserve">4 : 48 </t>
  </si>
  <si>
    <t xml:space="preserve">2 : 20 </t>
  </si>
  <si>
    <t xml:space="preserve">7 : 46 </t>
  </si>
  <si>
    <t xml:space="preserve">3 : 20 </t>
  </si>
  <si>
    <t xml:space="preserve">7 : 34 </t>
  </si>
  <si>
    <t xml:space="preserve">8 : 42 </t>
  </si>
  <si>
    <t xml:space="preserve">4 : 45 </t>
  </si>
  <si>
    <t xml:space="preserve">8 : 33 </t>
  </si>
  <si>
    <t xml:space="preserve">3 : 3 </t>
  </si>
  <si>
    <t xml:space="preserve">4 : 10 </t>
  </si>
  <si>
    <t xml:space="preserve">1 : 54 </t>
  </si>
  <si>
    <t xml:space="preserve">4 : 0 </t>
  </si>
  <si>
    <t xml:space="preserve">8 : 32 </t>
  </si>
  <si>
    <t xml:space="preserve">12 : 3 </t>
  </si>
  <si>
    <t xml:space="preserve">11 : 32 </t>
  </si>
  <si>
    <t xml:space="preserve">11 : 26 </t>
  </si>
  <si>
    <t xml:space="preserve">11 : 23 </t>
  </si>
  <si>
    <t>Gwagwalada - owerri</t>
  </si>
  <si>
    <t xml:space="preserve">9 : 33 </t>
  </si>
  <si>
    <t xml:space="preserve">11 : 10 </t>
  </si>
  <si>
    <t xml:space="preserve">9 : 36 </t>
  </si>
  <si>
    <t xml:space="preserve">9 : 24 </t>
  </si>
  <si>
    <t xml:space="preserve">9 : 12 </t>
  </si>
  <si>
    <t xml:space="preserve">10 : 14 </t>
  </si>
  <si>
    <t xml:space="preserve">11 : 44 </t>
  </si>
  <si>
    <t xml:space="preserve">5 : 21 </t>
  </si>
  <si>
    <t xml:space="preserve">8 : 22 </t>
  </si>
  <si>
    <t xml:space="preserve">6 : 47 </t>
  </si>
  <si>
    <t xml:space="preserve">10 : 39 </t>
  </si>
  <si>
    <t xml:space="preserve">8 : 5 </t>
  </si>
  <si>
    <t xml:space="preserve">11 : 43 </t>
  </si>
  <si>
    <t xml:space="preserve">7 : 43 </t>
  </si>
  <si>
    <t xml:space="preserve">13 : 11 </t>
  </si>
  <si>
    <t xml:space="preserve">9 : 14 </t>
  </si>
  <si>
    <t xml:space="preserve">Ijebu Ode  - Port Harcourt </t>
  </si>
  <si>
    <t xml:space="preserve">9 : 32 </t>
  </si>
  <si>
    <t xml:space="preserve">6 : 36 </t>
  </si>
  <si>
    <t xml:space="preserve">9 : 2 </t>
  </si>
  <si>
    <t xml:space="preserve">9 : 8 </t>
  </si>
  <si>
    <t xml:space="preserve">4 : 56 </t>
  </si>
  <si>
    <t xml:space="preserve">5 : 3 </t>
  </si>
  <si>
    <t xml:space="preserve">6 : 38 </t>
  </si>
  <si>
    <t xml:space="preserve">8 : 16 </t>
  </si>
  <si>
    <t xml:space="preserve">6 : 42 </t>
  </si>
  <si>
    <t xml:space="preserve">11 : 2 </t>
  </si>
  <si>
    <t xml:space="preserve">7 : 11 </t>
  </si>
  <si>
    <t xml:space="preserve">8 : 46 </t>
  </si>
  <si>
    <t xml:space="preserve">9 : 55 </t>
  </si>
  <si>
    <t xml:space="preserve">7 : 15 </t>
  </si>
  <si>
    <t xml:space="preserve">13 : 46 </t>
  </si>
  <si>
    <t xml:space="preserve">6 : 19 </t>
  </si>
  <si>
    <t xml:space="preserve">6 : 10 </t>
  </si>
  <si>
    <t xml:space="preserve">10 : 40 </t>
  </si>
  <si>
    <t xml:space="preserve">6 : 30 </t>
  </si>
  <si>
    <t xml:space="preserve">6 : 48 </t>
  </si>
  <si>
    <t xml:space="preserve">8 : 23 </t>
  </si>
  <si>
    <t xml:space="preserve">9 : 15 </t>
  </si>
  <si>
    <t xml:space="preserve">7 : 52 </t>
  </si>
  <si>
    <t xml:space="preserve">4 : 59 </t>
  </si>
  <si>
    <t xml:space="preserve">1 : 12 </t>
  </si>
  <si>
    <t xml:space="preserve">3 : 2 </t>
  </si>
  <si>
    <t xml:space="preserve">3 : 5 </t>
  </si>
  <si>
    <t xml:space="preserve">11 : 1 </t>
  </si>
  <si>
    <t xml:space="preserve">4 : 3 </t>
  </si>
  <si>
    <t xml:space="preserve">4 : 58 </t>
  </si>
  <si>
    <t xml:space="preserve">4 : 14 </t>
  </si>
  <si>
    <t xml:space="preserve">2 : 3 </t>
  </si>
  <si>
    <t xml:space="preserve">1 : 52 </t>
  </si>
  <si>
    <t xml:space="preserve">8 : 41 </t>
  </si>
  <si>
    <t xml:space="preserve">2 : 5 </t>
  </si>
  <si>
    <t xml:space="preserve">4 : 31 </t>
  </si>
  <si>
    <t xml:space="preserve">3 : 58 </t>
  </si>
  <si>
    <t xml:space="preserve">2 : 56 </t>
  </si>
  <si>
    <t xml:space="preserve">2 : 51 </t>
  </si>
  <si>
    <t xml:space="preserve">2 : 6 </t>
  </si>
  <si>
    <t xml:space="preserve">5 : 48 </t>
  </si>
  <si>
    <t xml:space="preserve">3 : 27 </t>
  </si>
  <si>
    <t xml:space="preserve">3 : 7 </t>
  </si>
  <si>
    <t xml:space="preserve">4 : 39 </t>
  </si>
  <si>
    <t xml:space="preserve">5 : 54 </t>
  </si>
  <si>
    <t xml:space="preserve">9 : 16 </t>
  </si>
  <si>
    <t xml:space="preserve">10 : 10 </t>
  </si>
  <si>
    <t xml:space="preserve">10 : 4 </t>
  </si>
  <si>
    <t xml:space="preserve">8 : 26 </t>
  </si>
  <si>
    <t xml:space="preserve">9 : 39 </t>
  </si>
  <si>
    <t xml:space="preserve">12 : 12 </t>
  </si>
  <si>
    <t xml:space="preserve">6 : 33 </t>
  </si>
  <si>
    <t xml:space="preserve">7 : 44 </t>
  </si>
  <si>
    <t xml:space="preserve">9 : 3 </t>
  </si>
  <si>
    <t xml:space="preserve">11 : 0 </t>
  </si>
  <si>
    <t xml:space="preserve">10 : 35 </t>
  </si>
  <si>
    <t xml:space="preserve">11 : 17 </t>
  </si>
  <si>
    <t xml:space="preserve">11 : 11 </t>
  </si>
  <si>
    <t xml:space="preserve">5 : 57 </t>
  </si>
  <si>
    <t xml:space="preserve">6 : 8 </t>
  </si>
  <si>
    <t xml:space="preserve">5 : 59 </t>
  </si>
  <si>
    <t xml:space="preserve">6 : 21 </t>
  </si>
  <si>
    <t xml:space="preserve">6 : 11 </t>
  </si>
  <si>
    <t xml:space="preserve">6 : 52 </t>
  </si>
  <si>
    <t xml:space="preserve">7 : 5 </t>
  </si>
  <si>
    <t xml:space="preserve">7 : 19 </t>
  </si>
  <si>
    <t xml:space="preserve">7 : 48 </t>
  </si>
  <si>
    <t xml:space="preserve">9 : 19 </t>
  </si>
  <si>
    <t xml:space="preserve">8 : 29 </t>
  </si>
  <si>
    <t xml:space="preserve">9 : 58 </t>
  </si>
  <si>
    <t xml:space="preserve">6 : 28 </t>
  </si>
  <si>
    <t xml:space="preserve">4 : 54 </t>
  </si>
  <si>
    <t xml:space="preserve">7 : 41 </t>
  </si>
  <si>
    <t xml:space="preserve">10 : 21 </t>
  </si>
  <si>
    <t xml:space="preserve">6 : 51 </t>
  </si>
  <si>
    <t xml:space="preserve">8 : 11 </t>
  </si>
  <si>
    <t xml:space="preserve">5 : 17 </t>
  </si>
  <si>
    <t xml:space="preserve">9 : 27 </t>
  </si>
  <si>
    <t xml:space="preserve">9 : 42 </t>
  </si>
  <si>
    <t xml:space="preserve">9 : 52 </t>
  </si>
  <si>
    <t xml:space="preserve">9 : 26 </t>
  </si>
  <si>
    <t xml:space="preserve">9 : 41 </t>
  </si>
  <si>
    <t xml:space="preserve">8 : 45 </t>
  </si>
  <si>
    <t xml:space="preserve">8 : 56 </t>
  </si>
  <si>
    <t xml:space="preserve">9 : 0 </t>
  </si>
  <si>
    <t xml:space="preserve">9 : 34 </t>
  </si>
  <si>
    <t xml:space="preserve">8 : 44 </t>
  </si>
  <si>
    <t xml:space="preserve">10 : 13 </t>
  </si>
  <si>
    <t xml:space="preserve">5 : 10 </t>
  </si>
  <si>
    <t xml:space="preserve">6 : 43 </t>
  </si>
  <si>
    <t xml:space="preserve">8 : 59 </t>
  </si>
  <si>
    <t xml:space="preserve">9 : 35 </t>
  </si>
  <si>
    <t xml:space="preserve">8 : 40 </t>
  </si>
  <si>
    <t xml:space="preserve">6 : 39 </t>
  </si>
  <si>
    <t xml:space="preserve">9 : 30 </t>
  </si>
  <si>
    <t xml:space="preserve">8 : 0 </t>
  </si>
  <si>
    <t xml:space="preserve">9 : 31 </t>
  </si>
  <si>
    <t xml:space="preserve">8 : 17 </t>
  </si>
  <si>
    <t xml:space="preserve">6 : 56 </t>
  </si>
  <si>
    <t xml:space="preserve">8 : 14 </t>
  </si>
  <si>
    <t xml:space="preserve">9 : 48 </t>
  </si>
  <si>
    <t xml:space="preserve">5 : 23 </t>
  </si>
  <si>
    <t xml:space="preserve">8 : 57 </t>
  </si>
  <si>
    <t xml:space="preserve">10 : 27 </t>
  </si>
  <si>
    <t xml:space="preserve">8 : 10 </t>
  </si>
  <si>
    <t xml:space="preserve">8 : 43 </t>
  </si>
  <si>
    <t xml:space="preserve">8 : 35 </t>
  </si>
  <si>
    <t xml:space="preserve">9 : 20 </t>
  </si>
  <si>
    <t xml:space="preserve">8 : 4 </t>
  </si>
  <si>
    <t xml:space="preserve">7 : 59 </t>
  </si>
  <si>
    <t xml:space="preserve">9 : 7 </t>
  </si>
  <si>
    <t xml:space="preserve">9 : 5 </t>
  </si>
  <si>
    <t xml:space="preserve">8 : 58 </t>
  </si>
  <si>
    <t xml:space="preserve">6 : 50 </t>
  </si>
  <si>
    <t xml:space="preserve">10 : 2 </t>
  </si>
  <si>
    <t xml:space="preserve">9 : 49 </t>
  </si>
  <si>
    <t xml:space="preserve">10 : 8 </t>
  </si>
  <si>
    <t xml:space="preserve">9 : 47 </t>
  </si>
  <si>
    <t xml:space="preserve">9 : 43 </t>
  </si>
  <si>
    <t xml:space="preserve">10 : 17 </t>
  </si>
  <si>
    <t xml:space="preserve">6 : 1 </t>
  </si>
  <si>
    <t xml:space="preserve">10 : 7 </t>
  </si>
  <si>
    <t xml:space="preserve">9 : 44 </t>
  </si>
  <si>
    <t xml:space="preserve">11 : 52 </t>
  </si>
  <si>
    <t xml:space="preserve">11 : 20 </t>
  </si>
  <si>
    <t xml:space="preserve">4 : 51 </t>
  </si>
  <si>
    <t xml:space="preserve">5 : 1 </t>
  </si>
  <si>
    <t xml:space="preserve">5 : 24 </t>
  </si>
  <si>
    <t xml:space="preserve">4 : 33 </t>
  </si>
  <si>
    <t xml:space="preserve">4 : 44 </t>
  </si>
  <si>
    <t xml:space="preserve">7 : 32 </t>
  </si>
  <si>
    <t xml:space="preserve">5 : 5 </t>
  </si>
  <si>
    <t xml:space="preserve">6 : 22 </t>
  </si>
  <si>
    <t xml:space="preserve">6 : 9 </t>
  </si>
  <si>
    <t xml:space="preserve">1 : 39 </t>
  </si>
  <si>
    <t xml:space="preserve">7 : 36 </t>
  </si>
  <si>
    <t xml:space="preserve">6 : 14 </t>
  </si>
  <si>
    <t xml:space="preserve">6 : 37 </t>
  </si>
  <si>
    <t xml:space="preserve">5 : 11 </t>
  </si>
  <si>
    <t xml:space="preserve">7 : 29 </t>
  </si>
  <si>
    <t xml:space="preserve">7 : 51 </t>
  </si>
  <si>
    <t xml:space="preserve">7 : 58 </t>
  </si>
  <si>
    <t xml:space="preserve">7 : 33 </t>
  </si>
  <si>
    <t xml:space="preserve">5 : 42 </t>
  </si>
  <si>
    <t xml:space="preserve">5 : 15 </t>
  </si>
  <si>
    <t xml:space="preserve">5 : 47 </t>
  </si>
  <si>
    <t xml:space="preserve">8 : 31 </t>
  </si>
  <si>
    <t xml:space="preserve">8 : 30 </t>
  </si>
  <si>
    <t xml:space="preserve">7 : 40 </t>
  </si>
  <si>
    <t xml:space="preserve">10 : 19 </t>
  </si>
  <si>
    <t xml:space="preserve">10 : 28 </t>
  </si>
  <si>
    <t xml:space="preserve">7 : 16 </t>
  </si>
  <si>
    <t xml:space="preserve">6 : 57 </t>
  </si>
  <si>
    <t xml:space="preserve">6 : 12 </t>
  </si>
  <si>
    <t xml:space="preserve">8 : 53 </t>
  </si>
  <si>
    <t xml:space="preserve">9 : 45 </t>
  </si>
  <si>
    <t xml:space="preserve">12 : 6 </t>
  </si>
  <si>
    <t xml:space="preserve">11 : 31 </t>
  </si>
  <si>
    <t xml:space="preserve">7 : 7 </t>
  </si>
  <si>
    <t xml:space="preserve">8 : 54 </t>
  </si>
  <si>
    <t xml:space="preserve">11 : 47 </t>
  </si>
  <si>
    <t xml:space="preserve">7 : 17 </t>
  </si>
  <si>
    <t xml:space="preserve">6 : 58 </t>
  </si>
  <si>
    <t xml:space="preserve">9 : 56 </t>
  </si>
  <si>
    <t xml:space="preserve">9 : 46 </t>
  </si>
  <si>
    <t xml:space="preserve">12 : 7 </t>
  </si>
  <si>
    <t xml:space="preserve">7 : 8 </t>
  </si>
  <si>
    <t xml:space="preserve">8 : 55 </t>
  </si>
  <si>
    <t xml:space="preserve">11 : 51 </t>
  </si>
  <si>
    <t xml:space="preserve">14 : 3 </t>
  </si>
  <si>
    <t xml:space="preserve">8 : 37 </t>
  </si>
  <si>
    <t xml:space="preserve">9 : 40 </t>
  </si>
  <si>
    <t xml:space="preserve">6 : 49 </t>
  </si>
  <si>
    <t xml:space="preserve">8 : 27 </t>
  </si>
  <si>
    <t xml:space="preserve">15 : 31 </t>
  </si>
  <si>
    <t xml:space="preserve">12 : 47 </t>
  </si>
  <si>
    <t xml:space="preserve">13 : 54 </t>
  </si>
  <si>
    <t xml:space="preserve">13 : 32 </t>
  </si>
  <si>
    <t xml:space="preserve">13 : 15 </t>
  </si>
  <si>
    <t xml:space="preserve">12 : 43 </t>
  </si>
  <si>
    <t xml:space="preserve">10 : 30 </t>
  </si>
  <si>
    <t xml:space="preserve">7 : 25 </t>
  </si>
  <si>
    <t xml:space="preserve">9 : 23 </t>
  </si>
  <si>
    <t xml:space="preserve">11 : 24 </t>
  </si>
  <si>
    <t xml:space="preserve">11 : 12 </t>
  </si>
  <si>
    <t xml:space="preserve">10 : 55 </t>
  </si>
  <si>
    <t xml:space="preserve">9 : 28 </t>
  </si>
  <si>
    <t xml:space="preserve">10 : 23 </t>
  </si>
  <si>
    <t xml:space="preserve">8 : 2 </t>
  </si>
  <si>
    <t xml:space="preserve">8 : 24 </t>
  </si>
  <si>
    <t xml:space="preserve">11 : 49 </t>
  </si>
  <si>
    <t xml:space="preserve">10 : 0 </t>
  </si>
  <si>
    <t xml:space="preserve">5 : 9 </t>
  </si>
  <si>
    <t xml:space="preserve">9 : 11 </t>
  </si>
  <si>
    <t xml:space="preserve">6 : 54 </t>
  </si>
  <si>
    <t xml:space="preserve">11 : 18 </t>
  </si>
  <si>
    <t xml:space="preserve">10 : 16 </t>
  </si>
  <si>
    <t xml:space="preserve">7 : 3 </t>
  </si>
  <si>
    <t xml:space="preserve">6 : 0 </t>
  </si>
  <si>
    <t xml:space="preserve">10 : 6 </t>
  </si>
  <si>
    <t xml:space="preserve">11 : 54 </t>
  </si>
  <si>
    <t xml:space="preserve">3 : 45 </t>
  </si>
  <si>
    <t xml:space="preserve">12 : 46 </t>
  </si>
  <si>
    <t xml:space="preserve">3 : 56 </t>
  </si>
  <si>
    <t xml:space="preserve">8 : 19 </t>
  </si>
  <si>
    <t xml:space="preserve">9 : 25 </t>
  </si>
  <si>
    <t xml:space="preserve">9 : 6 </t>
  </si>
  <si>
    <t xml:space="preserve">9 : 9 </t>
  </si>
  <si>
    <t xml:space="preserve">13 : 39 </t>
  </si>
  <si>
    <t xml:space="preserve">5 : 4 </t>
  </si>
  <si>
    <t xml:space="preserve">9 : 1 </t>
  </si>
  <si>
    <t xml:space="preserve">10 : 50 </t>
  </si>
  <si>
    <t xml:space="preserve">8 : 48 </t>
  </si>
  <si>
    <t xml:space="preserve">9 : 13 </t>
  </si>
  <si>
    <t xml:space="preserve">5 : 0 </t>
  </si>
  <si>
    <t xml:space="preserve">10 : 36 </t>
  </si>
  <si>
    <t xml:space="preserve">7 : 31 </t>
  </si>
  <si>
    <t xml:space="preserve">8 : 6 </t>
  </si>
  <si>
    <t xml:space="preserve">6 : 17 </t>
  </si>
  <si>
    <t xml:space="preserve">11 : 30 </t>
  </si>
  <si>
    <t xml:space="preserve">11 : 22 </t>
  </si>
  <si>
    <t xml:space="preserve">11 : 50 </t>
  </si>
  <si>
    <t xml:space="preserve">10 : 51 </t>
  </si>
  <si>
    <t xml:space="preserve">2 : 44 </t>
  </si>
  <si>
    <t xml:space="preserve">6 : 31 </t>
  </si>
  <si>
    <t xml:space="preserve">6 : 34 </t>
  </si>
  <si>
    <t xml:space="preserve">8 : 18 </t>
  </si>
  <si>
    <t xml:space="preserve">10 : 3 </t>
  </si>
  <si>
    <t xml:space="preserve">10 : 22 </t>
  </si>
  <si>
    <t xml:space="preserve">10 : 43 </t>
  </si>
  <si>
    <t xml:space="preserve">10 : 11 </t>
  </si>
  <si>
    <t xml:space="preserve">7 : 14 </t>
  </si>
  <si>
    <t xml:space="preserve">7 : 35 </t>
  </si>
  <si>
    <t xml:space="preserve">10 : 45 </t>
  </si>
  <si>
    <t xml:space="preserve">8 : 20 </t>
  </si>
  <si>
    <t xml:space="preserve">7 : 38 </t>
  </si>
  <si>
    <t xml:space="preserve">8 : 12 </t>
  </si>
  <si>
    <t xml:space="preserve">9 : 21 </t>
  </si>
  <si>
    <t xml:space="preserve">9 : 38 </t>
  </si>
  <si>
    <t xml:space="preserve">9 : 37 </t>
  </si>
  <si>
    <t xml:space="preserve">9 : 54 </t>
  </si>
  <si>
    <t xml:space="preserve">12 : 1 </t>
  </si>
  <si>
    <t xml:space="preserve">10 : 41 </t>
  </si>
  <si>
    <t xml:space="preserve">9 : 18 </t>
  </si>
  <si>
    <t xml:space="preserve">11 : 7 </t>
  </si>
  <si>
    <t xml:space="preserve">1 : 14 </t>
  </si>
  <si>
    <t xml:space="preserve">13 : 52 </t>
  </si>
  <si>
    <t xml:space="preserve">15 : 10 </t>
  </si>
  <si>
    <t xml:space="preserve">17 : 27 </t>
  </si>
  <si>
    <t xml:space="preserve">10 : 34 </t>
  </si>
  <si>
    <t xml:space="preserve">2 : 16 </t>
  </si>
  <si>
    <t xml:space="preserve">12 : 0 </t>
  </si>
  <si>
    <t xml:space="preserve">12 : 22 </t>
  </si>
  <si>
    <t xml:space="preserve">7 : 18 </t>
  </si>
  <si>
    <t xml:space="preserve">7 : 57 </t>
  </si>
  <si>
    <t xml:space="preserve">7 : 2 </t>
  </si>
  <si>
    <t xml:space="preserve">7 : 13 </t>
  </si>
  <si>
    <t xml:space="preserve">8 : 13 </t>
  </si>
  <si>
    <t xml:space="preserve">7 : 1 </t>
  </si>
  <si>
    <t xml:space="preserve">7 : 10 </t>
  </si>
  <si>
    <t xml:space="preserve">7 : 12 </t>
  </si>
  <si>
    <t xml:space="preserve">3 : 10 </t>
  </si>
  <si>
    <t xml:space="preserve">5 : 2 </t>
  </si>
  <si>
    <t xml:space="preserve">6 : 5 </t>
  </si>
  <si>
    <t xml:space="preserve">6 : 4 </t>
  </si>
  <si>
    <t xml:space="preserve">6 : 13 </t>
  </si>
  <si>
    <t xml:space="preserve">8 : 28 </t>
  </si>
  <si>
    <t xml:space="preserve">8 : 8 </t>
  </si>
  <si>
    <t xml:space="preserve">7 : 50 </t>
  </si>
  <si>
    <t xml:space="preserve">5 : 35 </t>
  </si>
  <si>
    <t xml:space="preserve">6 : 44 </t>
  </si>
  <si>
    <t xml:space="preserve">6 : 55 </t>
  </si>
  <si>
    <t xml:space="preserve">7 : 37 </t>
  </si>
  <si>
    <t xml:space="preserve">10 : 12 </t>
  </si>
  <si>
    <t xml:space="preserve">12 : 24 </t>
  </si>
  <si>
    <t xml:space="preserve">10 : 24 </t>
  </si>
  <si>
    <t xml:space="preserve">8 : 3 </t>
  </si>
  <si>
    <t xml:space="preserve">8 : 38 </t>
  </si>
  <si>
    <t xml:space="preserve">8 : 36 </t>
  </si>
  <si>
    <t xml:space="preserve">7 : 53 </t>
  </si>
  <si>
    <t xml:space="preserve">7 : 28 </t>
  </si>
  <si>
    <t xml:space="preserve">7 : 6 </t>
  </si>
  <si>
    <t xml:space="preserve">5 : 8 </t>
  </si>
  <si>
    <t xml:space="preserve">12 : 28 </t>
  </si>
  <si>
    <t xml:space="preserve">7 : 4 </t>
  </si>
  <si>
    <t xml:space="preserve">7 : 26 </t>
  </si>
  <si>
    <t xml:space="preserve">8 : 7 </t>
  </si>
  <si>
    <t xml:space="preserve">8 : 34 </t>
  </si>
  <si>
    <t xml:space="preserve">8 : 25 </t>
  </si>
  <si>
    <t xml:space="preserve">8 : 49 </t>
  </si>
  <si>
    <t xml:space="preserve">8 : 21 </t>
  </si>
  <si>
    <t xml:space="preserve">7 : 30 </t>
  </si>
  <si>
    <t xml:space="preserve">7 : 22 </t>
  </si>
  <si>
    <t xml:space="preserve">7 : 56 </t>
  </si>
  <si>
    <t xml:space="preserve">7 : 39 </t>
  </si>
  <si>
    <t xml:space="preserve">11 : 5 </t>
  </si>
  <si>
    <t xml:space="preserve">8 : 39 </t>
  </si>
  <si>
    <t xml:space="preserve">5 : 22 </t>
  </si>
  <si>
    <t xml:space="preserve">7 : 21 </t>
  </si>
  <si>
    <t xml:space="preserve">7 : 55 </t>
  </si>
  <si>
    <t xml:space="preserve">10 : 42 </t>
  </si>
  <si>
    <t xml:space="preserve">1 : 8 </t>
  </si>
  <si>
    <t xml:space="preserve">11 : 53 </t>
  </si>
  <si>
    <t xml:space="preserve">12 : 15 </t>
  </si>
  <si>
    <t xml:space="preserve">10 : 25 </t>
  </si>
  <si>
    <t xml:space="preserve">7 : 27 </t>
  </si>
  <si>
    <t xml:space="preserve">1 : 32 </t>
  </si>
  <si>
    <t xml:space="preserve">12 : 5 </t>
  </si>
  <si>
    <t xml:space="preserve">6 : 53 </t>
  </si>
  <si>
    <t xml:space="preserve">9 : 17 </t>
  </si>
  <si>
    <t>6 : 30</t>
  </si>
  <si>
    <t xml:space="preserve">12 : 14 </t>
  </si>
  <si>
    <t xml:space="preserve">6 : 41 </t>
  </si>
  <si>
    <t xml:space="preserve">10 : 18 </t>
  </si>
  <si>
    <t xml:space="preserve">10 : 53 </t>
  </si>
  <si>
    <t xml:space="preserve">11 : 9 </t>
  </si>
  <si>
    <t xml:space="preserve">13 : 34 </t>
  </si>
  <si>
    <t xml:space="preserve">12 : 13 </t>
  </si>
  <si>
    <t xml:space="preserve">11 : 38 </t>
  </si>
  <si>
    <t xml:space="preserve">11 : 57 </t>
  </si>
  <si>
    <t xml:space="preserve">14 : 6 </t>
  </si>
  <si>
    <t xml:space="preserve">9 : 51 </t>
  </si>
  <si>
    <t xml:space="preserve">10 : 20 </t>
  </si>
  <si>
    <t xml:space="preserve">12 : 50 </t>
  </si>
  <si>
    <t xml:space="preserve">14 : 50 </t>
  </si>
  <si>
    <t xml:space="preserve">10 : 59 </t>
  </si>
  <si>
    <t xml:space="preserve">11 : 3 </t>
  </si>
  <si>
    <t xml:space="preserve">12 : 38 </t>
  </si>
  <si>
    <t xml:space="preserve">12 : 4 </t>
  </si>
  <si>
    <t xml:space="preserve">8 : 15 </t>
  </si>
  <si>
    <t xml:space="preserve">5 : 32 </t>
  </si>
  <si>
    <t xml:space="preserve">5 : 55 </t>
  </si>
  <si>
    <t xml:space="preserve">6 : 59 </t>
  </si>
  <si>
    <t xml:space="preserve">9 : 22 </t>
  </si>
  <si>
    <t xml:space="preserve">8 : 1 </t>
  </si>
  <si>
    <t xml:space="preserve">15 : 1 </t>
  </si>
  <si>
    <t xml:space="preserve">3 : 19 </t>
  </si>
  <si>
    <t xml:space="preserve">6 : 27 </t>
  </si>
  <si>
    <t xml:space="preserve">9 : 53 </t>
  </si>
  <si>
    <t xml:space="preserve">8 : 52 </t>
  </si>
  <si>
    <t xml:space="preserve">7 : 45 </t>
  </si>
  <si>
    <t xml:space="preserve">5 : 53 </t>
  </si>
  <si>
    <t xml:space="preserve">6 : 26 </t>
  </si>
  <si>
    <t xml:space="preserve">6 : 23 </t>
  </si>
  <si>
    <t xml:space="preserve">1 : 2 </t>
  </si>
  <si>
    <t xml:space="preserve">10 : 38 </t>
  </si>
  <si>
    <t xml:space="preserve">11 : 34 </t>
  </si>
  <si>
    <t xml:space="preserve">11 : 36 </t>
  </si>
  <si>
    <t xml:space="preserve">13 : 44 </t>
  </si>
  <si>
    <t xml:space="preserve">11 : 28 </t>
  </si>
  <si>
    <t xml:space="preserve">11 : 15 </t>
  </si>
  <si>
    <t xml:space="preserve">11 : 25 </t>
  </si>
  <si>
    <t xml:space="preserve">7 : 49 </t>
  </si>
  <si>
    <t xml:space="preserve">12 : 2 </t>
  </si>
  <si>
    <t xml:space="preserve">10 : 31 </t>
  </si>
  <si>
    <t xml:space="preserve">8 : 50 </t>
  </si>
  <si>
    <t>bus_name</t>
  </si>
  <si>
    <t>vehicle_name</t>
  </si>
  <si>
    <t>SPRINTER</t>
  </si>
  <si>
    <t>HIACE (BLAZER)</t>
  </si>
  <si>
    <t>CHISCO EXECUTIVE</t>
  </si>
  <si>
    <t>HIACE</t>
  </si>
  <si>
    <t>HIACE (EX)</t>
  </si>
  <si>
    <t>JET (Jet Prime)</t>
  </si>
  <si>
    <t>JET (Jet Prime XL)</t>
  </si>
  <si>
    <t>JET (Jet Mover)</t>
  </si>
  <si>
    <t>SIENNA</t>
  </si>
  <si>
    <t>HIACE X</t>
  </si>
  <si>
    <t>coordinates</t>
  </si>
  <si>
    <t>terminal_id</t>
  </si>
  <si>
    <t>terminal_name</t>
  </si>
  <si>
    <t>terminal_type</t>
  </si>
  <si>
    <t>location_id</t>
  </si>
  <si>
    <t>Location</t>
  </si>
  <si>
    <t>terminal_address</t>
  </si>
  <si>
    <t>terminal_email</t>
  </si>
  <si>
    <t>terminal_telephone</t>
  </si>
  <si>
    <t>terminal_long</t>
  </si>
  <si>
    <t>terminal_lat</t>
  </si>
  <si>
    <t>g</t>
  </si>
  <si>
    <t>Terminal</t>
  </si>
  <si>
    <t>Aba</t>
  </si>
  <si>
    <t>2, Ikot Ekpene Road,
Aba, Abia State.</t>
  </si>
  <si>
    <t>contact@abctransport.com</t>
  </si>
  <si>
    <t>8142552422</t>
  </si>
  <si>
    <t>5.1818671, 7.7112114</t>
  </si>
  <si>
    <t>Umuahia</t>
  </si>
  <si>
    <t xml:space="preserve"> 8 Mission Hill, Eziama Ossah, Umuahia
</t>
  </si>
  <si>
    <t>5.5357181, 7.4664604</t>
  </si>
  <si>
    <t>Mbaise</t>
  </si>
  <si>
    <t>Alpha Paradise Hotel, 
Mbaise, Imo State</t>
  </si>
  <si>
    <t>08144263976</t>
  </si>
  <si>
    <t>6.130882, 1.212523</t>
  </si>
  <si>
    <t>Uyo</t>
  </si>
  <si>
    <t>NO. 17, Monsignor Akpan Mbak Avenue,
Uyo, Akwa Ibom.</t>
  </si>
  <si>
    <t>081-42552429</t>
  </si>
  <si>
    <t>5.0254635, 7.9622938</t>
  </si>
  <si>
    <t>Awka</t>
  </si>
  <si>
    <t>Standard Plaza km 20 Onitsha Enugu express way Awka, Opposite Crunches fastfood,beside GIGs motor
Awka, Anambra</t>
  </si>
  <si>
    <t>Contact@abctransport.com</t>
  </si>
  <si>
    <t>08145003728</t>
  </si>
  <si>
    <t>6.2239993, 7.0679369</t>
  </si>
  <si>
    <t>Onitsha</t>
  </si>
  <si>
    <t>Onitsha-Asaba Expressway Opp Ogbaru Main Market, After Upper Iweka Flyover
Onitsha, Anambra state.</t>
  </si>
  <si>
    <t>081-42552425</t>
  </si>
  <si>
    <t>6.1329419, 6.7923994</t>
  </si>
  <si>
    <t>calabar</t>
  </si>
  <si>
    <t>75, IBB Way,
Calabar, Cross River</t>
  </si>
  <si>
    <t>08140066942</t>
  </si>
  <si>
    <t>4.965085699999999, 8.353065599999999</t>
  </si>
  <si>
    <t>warri</t>
  </si>
  <si>
    <t>Effurum,
Warri, Delta</t>
  </si>
  <si>
    <t>08142552433</t>
  </si>
  <si>
    <t>5.5623678, 5.780024699999999</t>
  </si>
  <si>
    <t xml:space="preserve">Benin City </t>
  </si>
  <si>
    <t>Benin Transit Terminal, Edo State. INE oil Ltd Off Km8 Benin-Lagos Expressway Euboumore Village, Benin, Edo</t>
  </si>
  <si>
    <t>08036788464</t>
  </si>
  <si>
    <t>6.4202778, 5.6033333</t>
  </si>
  <si>
    <t>Enugu</t>
  </si>
  <si>
    <t>122, Ogui Road,
Enugu state.</t>
  </si>
  <si>
    <t>08142552427</t>
  </si>
  <si>
    <t>6.4451543, 7.498381199999999</t>
  </si>
  <si>
    <t>ngwo</t>
  </si>
  <si>
    <t>Beemartz Hotel 38 Enugu Road, 9th Mile Corner, Ngwo, Enugu State.</t>
  </si>
  <si>
    <t>08139862090</t>
  </si>
  <si>
    <t>7.197094400000001, 8.1482291</t>
  </si>
  <si>
    <t>Owerri</t>
  </si>
  <si>
    <t>Plot 9 Egbu Road,
Owerri, Imo State</t>
  </si>
  <si>
    <t>08142552432</t>
  </si>
  <si>
    <t>5.4785115, 7.0437378</t>
  </si>
  <si>
    <t>ABC-Owerri North</t>
  </si>
  <si>
    <t>Km 5 MCC Uratta Rd
Owerri, Imo State.</t>
  </si>
  <si>
    <t>070022287267767</t>
  </si>
  <si>
    <t>5.4912756, 7.060820700000001</t>
  </si>
  <si>
    <t>ABC-Kaduna</t>
  </si>
  <si>
    <t>Kaduna</t>
  </si>
  <si>
    <t>3, KACHIA ROAD BY RAILWAY STATION MARKET KADUNA.
Kaduna state.</t>
  </si>
  <si>
    <t>07045601627</t>
  </si>
  <si>
    <t>10.4887665, 7.4187859</t>
  </si>
  <si>
    <t>Lokoja</t>
  </si>
  <si>
    <t>Opposite Biodun &amp; Associates Filling Station
Lokoja, Kogi</t>
  </si>
  <si>
    <t>07046328762</t>
  </si>
  <si>
    <t>7.7692578, 6.7405516</t>
  </si>
  <si>
    <t>ABC-Okene</t>
  </si>
  <si>
    <t xml:space="preserve">okenne </t>
  </si>
  <si>
    <t>GOOMEEJ NIG LTD by Forte Oil Filling Station,Okene/Lokoja Road Okene, Kogi State,
Okene, Kogi</t>
  </si>
  <si>
    <t>081-32789501</t>
  </si>
  <si>
    <t>7.699315400000001, 6.4420014</t>
  </si>
  <si>
    <t>Ajah</t>
  </si>
  <si>
    <t>Km 21 Lekki-Ajah Expressway, beside Ajiwe Police Station Ajah</t>
  </si>
  <si>
    <t>08166755852</t>
  </si>
  <si>
    <t>6.4698394, 3.5773339</t>
  </si>
  <si>
    <t>ABC-Ikeja</t>
  </si>
  <si>
    <t>Ikeja</t>
  </si>
  <si>
    <t>2, Simbiat Abiola Way, Opp. Computer Village
Ikeja, Lagos state.</t>
  </si>
  <si>
    <t>08023422666</t>
  </si>
  <si>
    <t>6.5949059, 3.3383998</t>
  </si>
  <si>
    <t xml:space="preserve">ABC-Ikorodu </t>
  </si>
  <si>
    <t>Ikorodu</t>
  </si>
  <si>
    <t>21, Shagamu Road, Beside Ikorodu Police Station, Ikorodu, Lagosstate.</t>
  </si>
  <si>
    <t>ikorodu@abctransport.com</t>
  </si>
  <si>
    <t>09032976426  08063261919</t>
  </si>
  <si>
    <t>6.6654526, 3.5170686</t>
  </si>
  <si>
    <t>Jibowu</t>
  </si>
  <si>
    <t>22, Ikorodu Road, Jibowu, Yaba,
Lagos, Lagos</t>
  </si>
  <si>
    <t>08142552434</t>
  </si>
  <si>
    <t>6.5209807, 3.3680105</t>
  </si>
  <si>
    <t>ABC-Lekki</t>
  </si>
  <si>
    <t>Lekki</t>
  </si>
  <si>
    <t>Opp Jakande 1st gate Beside FCMB Bank, Lekki Expressway
Lagos, Lagos</t>
  </si>
  <si>
    <t>081-38273133</t>
  </si>
  <si>
    <t>6.4354866, 3.4465793</t>
  </si>
  <si>
    <t>Maza Maza</t>
  </si>
  <si>
    <t>No 35 Old Ojo roads, by Dandolas Park MazaMaza
Lagos, Lagos state.</t>
  </si>
  <si>
    <t>08035254224</t>
  </si>
  <si>
    <t>6.4588439, 3.3027474</t>
  </si>
  <si>
    <t>Okota</t>
  </si>
  <si>
    <t>129 Agege Road, Agege, lagos state</t>
  </si>
  <si>
    <t>07056442644</t>
  </si>
  <si>
    <t>6.6216735, 3.3246442</t>
  </si>
  <si>
    <t>amuwo-odofin</t>
  </si>
  <si>
    <t>Plot 79,Oba Kayode Akinyemi Way By Festac Bttpass,
Lagos, Lagos</t>
  </si>
  <si>
    <t>081-42552436</t>
  </si>
  <si>
    <t>6.4750352, 3.3177009</t>
  </si>
  <si>
    <t>ijebu-ode</t>
  </si>
  <si>
    <t>Forte oil filling station Ijebu-ode Flyover, KM 215, Lagos-Benin Expressway, Mubaluton  Ijebu- ode, Ogun</t>
  </si>
  <si>
    <t>08163713483</t>
  </si>
  <si>
    <t>6.798004, 3.8990292</t>
  </si>
  <si>
    <t>old ife road</t>
  </si>
  <si>
    <t>Acorn Filling Station, New Ife Road
Ibadan, Oyo state.</t>
  </si>
  <si>
    <t>08142552449</t>
  </si>
  <si>
    <t>7.393698299999999, 3.9669556</t>
  </si>
  <si>
    <t>ABC-Jos</t>
  </si>
  <si>
    <t>jos</t>
  </si>
  <si>
    <t>Hallmark Home Plaza, 7/9, Luggard Road, (Former UTC Motors)
Jos, platue</t>
  </si>
  <si>
    <t>09032909262</t>
  </si>
  <si>
    <t>9.9054709, 8.8937755</t>
  </si>
  <si>
    <t>Eliozu</t>
  </si>
  <si>
    <t>Eliozu Junction, 
Port Harcourt, Rivers</t>
  </si>
  <si>
    <t>081-40066938, 081-40066939,081-40066940</t>
  </si>
  <si>
    <t>4.8435672, 7.038232600000001</t>
  </si>
  <si>
    <t>Gwagwalada</t>
  </si>
  <si>
    <t>Ground Floor Wing B Kaita Plaza
Gwagwalada , Abuja.</t>
  </si>
  <si>
    <t>08142552441</t>
  </si>
  <si>
    <t>9.0032044, 7.4862017</t>
  </si>
  <si>
    <t>ABC- Kubwa</t>
  </si>
  <si>
    <t>Kubwa</t>
  </si>
  <si>
    <t xml:space="preserve"> 227, Kubwa Abuja, Gado Nasko road close to first bank kubwa
</t>
  </si>
  <si>
    <t>Info@abctransport.com</t>
  </si>
  <si>
    <t>9030894540</t>
  </si>
  <si>
    <t>9.1599196, 7.338455499999999</t>
  </si>
  <si>
    <t>Utako</t>
  </si>
  <si>
    <t>No. 36 A.E. Ekukinam St, Utako, Abuja</t>
  </si>
  <si>
    <t xml:space="preserve">0814 255 2436
</t>
  </si>
  <si>
    <t>9.0663784, 7.4387833</t>
  </si>
  <si>
    <t>ABC-Accra</t>
  </si>
  <si>
    <t>Accra</t>
  </si>
  <si>
    <t>ABC Transport Ghana Ltd, 75, Nsawam Road, R5 Bus Stop (caprice), Opp. Priceway Hotel, Avenor
Accra, Ghana.</t>
  </si>
  <si>
    <t>Accra@abctransport.com</t>
  </si>
  <si>
    <t>233244268611 020-8765930  021-227236   009-233243708737</t>
  </si>
  <si>
    <t>5.5816699, -0.2169623</t>
  </si>
  <si>
    <t>ABC-Lome</t>
  </si>
  <si>
    <t>lome</t>
  </si>
  <si>
    <t>7, Rue Sylvanus Olympio Pres de la Station Total Plage, Sur la rout de Restaurant Marox
Lome.</t>
  </si>
  <si>
    <t>togo@abctransport.com</t>
  </si>
  <si>
    <t>228 9076956</t>
  </si>
  <si>
    <t>6.1256261, 1.2254183</t>
  </si>
  <si>
    <t>30 Milverton Avenue, Aba, Abia State.</t>
  </si>
  <si>
    <t xml:space="preserve">aba@chiscogroupng.com	</t>
  </si>
  <si>
    <t xml:space="preserve">234-810-651-7669
</t>
  </si>
  <si>
    <t>5.1131062, 7.3704146</t>
  </si>
  <si>
    <t xml:space="preserve">1 Nkwerre Street, by Umuwaya Road, Umuahia, Abia State	</t>
  </si>
  <si>
    <t xml:space="preserve">customer.care@chiscogroupng.com	</t>
  </si>
  <si>
    <t>234-810-651-7669</t>
  </si>
  <si>
    <t>5.5367963, 7.498315499999999</t>
  </si>
  <si>
    <t>CHT-Uyo</t>
  </si>
  <si>
    <t>187 Ikot-Ekpene Road, Uyo, Akwa-Ibom State.</t>
  </si>
  <si>
    <t>5.0420742, 7.9069008</t>
  </si>
  <si>
    <t>CHT-Amichi</t>
  </si>
  <si>
    <t>Amichi</t>
  </si>
  <si>
    <t xml:space="preserve"> Amichi, Anambra State        </t>
  </si>
  <si>
    <t xml:space="preserve">amichi@chiscogroupng.com	</t>
  </si>
  <si>
    <t>5.9864945, 6.9799755</t>
  </si>
  <si>
    <t>CHT-Nnewi</t>
  </si>
  <si>
    <t>Nnewi</t>
  </si>
  <si>
    <t>33 Agbo-Ezennewi, Nnewi.</t>
  </si>
  <si>
    <t>6.0105192, 6.9103455</t>
  </si>
  <si>
    <t>upper iweka</t>
  </si>
  <si>
    <t xml:space="preserve">Lagos Park, Upper Iweka Round about, Onitsha, Anambra State	</t>
  </si>
  <si>
    <t xml:space="preserve">onitsha@chiscogroupng.com	</t>
  </si>
  <si>
    <t>6.1328954, 6.791565899999999</t>
  </si>
  <si>
    <t>Ogbete</t>
  </si>
  <si>
    <t>Ogbete, Enugu State.</t>
  </si>
  <si>
    <t>6.4302814, 7.4787104</t>
  </si>
  <si>
    <t xml:space="preserve">24 Egbu  Owerri, Imo State        </t>
  </si>
  <si>
    <t xml:space="preserve">owerri@chiscogroupng.com	</t>
  </si>
  <si>
    <t>5.4803495, 7.035048</t>
  </si>
  <si>
    <t>Orlu</t>
  </si>
  <si>
    <t>3 Ihioma Road, Orlu, Imo State.</t>
  </si>
  <si>
    <t>5.786413, 7.0500623</t>
  </si>
  <si>
    <t>CHT-Alaba</t>
  </si>
  <si>
    <t>Alaba</t>
  </si>
  <si>
    <t xml:space="preserve">26 Ojo-Igbede Road, By Chemist Bus/stop, Alaba Int’l Market, Ojo-Alaba     </t>
  </si>
  <si>
    <t xml:space="preserve">alaba.international@chiscogroupng.com	</t>
  </si>
  <si>
    <t>6.459283999999999, 3.1861766</t>
  </si>
  <si>
    <t>CHT-Ikeja</t>
  </si>
  <si>
    <t xml:space="preserve">46A Asset Corps Plaza, 21 Obafemi Awolowo Way, Ikeja        </t>
  </si>
  <si>
    <t>6.596066899999999, 3.3384577</t>
  </si>
  <si>
    <t>CHT-Ikotun</t>
  </si>
  <si>
    <t>Ikotun</t>
  </si>
  <si>
    <t>28 Ijegun Road, Ikotun, Lagos state.</t>
  </si>
  <si>
    <t xml:space="preserve">ikotun@chiscogroupng.com	</t>
  </si>
  <si>
    <t>6.5465392, 3.2661892</t>
  </si>
  <si>
    <t>3 Agege motor Road, Empire, Jibowu/Yaba, Lagos state.</t>
  </si>
  <si>
    <t xml:space="preserve">empire@chiscogroupng.com	</t>
  </si>
  <si>
    <t xml:space="preserve">234-808-927-3799
</t>
  </si>
  <si>
    <t>6.516207199999999, 3.3649078</t>
  </si>
  <si>
    <t xml:space="preserve">Km 12, Lekki-Epe Expressway, Lekki, Lagos.  </t>
  </si>
  <si>
    <t>6.4415182, 3.535771</t>
  </si>
  <si>
    <t>114 Ojo, Agboju-Amuwo, Lagos state.</t>
  </si>
  <si>
    <t xml:space="preserve">mazamaza.international@chiscogroupng.com &amp; mazamaza.local@chiscogroupng.com	</t>
  </si>
  <si>
    <t>6.4596758, 3.2860923</t>
  </si>
  <si>
    <t>Orile</t>
  </si>
  <si>
    <t xml:space="preserve">KM 3, Orile/Badagry Express way, Alafia Bus/Stop, Orile, Lagos	</t>
  </si>
  <si>
    <t xml:space="preserve">alafia@chiscogroupng.com	</t>
  </si>
  <si>
    <t>6.47336, 3.3377966</t>
  </si>
  <si>
    <t>CHT-Surulere</t>
  </si>
  <si>
    <t>Surulere</t>
  </si>
  <si>
    <t xml:space="preserve">Shop 4 Marsha Round About Plaza, By Adelabu Street, Surulere.	</t>
  </si>
  <si>
    <t>6.4979159, 3.3498397</t>
  </si>
  <si>
    <t>CHT-Iponrin</t>
  </si>
  <si>
    <t>Iporin</t>
  </si>
  <si>
    <t>104 Funsho Williams Avenue, Iponri, Costain, Lagos.</t>
  </si>
  <si>
    <t>6.484939000000001, 3.366105</t>
  </si>
  <si>
    <t>CHT-Magodo</t>
  </si>
  <si>
    <t>Magodo</t>
  </si>
  <si>
    <t xml:space="preserve">Weigh Bridge, Opp. Motorways, Off Lagos/Ibadan Express way, Toll Gate, Magodo, Lagos. </t>
  </si>
  <si>
    <t>6.6178643, 3.4000616</t>
  </si>
  <si>
    <t>CHT-Oyingbo</t>
  </si>
  <si>
    <t>Oyingbo</t>
  </si>
  <si>
    <t xml:space="preserve">68 Market Street, Ebute-Metta, Lagos	</t>
  </si>
  <si>
    <t xml:space="preserve">oyingbo@chiscogroupng.com	</t>
  </si>
  <si>
    <t>6.480976999999999, 3.3873071</t>
  </si>
  <si>
    <t>CHT-Diobu</t>
  </si>
  <si>
    <t>Diobu</t>
  </si>
  <si>
    <t xml:space="preserve">38 Ikwerre Road, Mile 1, Diobu, Port Harcourt, Rivers State	</t>
  </si>
  <si>
    <t xml:space="preserve">phc1@chiscogroupng.com	</t>
  </si>
  <si>
    <t>4.78992, 7.00006</t>
  </si>
  <si>
    <t>Rumuokoro</t>
  </si>
  <si>
    <t xml:space="preserve">3 East-West Road, Rumuokoro, Port Harcourt, Rivers State	</t>
  </si>
  <si>
    <t xml:space="preserve">phc2@chiscogroupng.com	</t>
  </si>
  <si>
    <t>4.8663088, 7.0007494</t>
  </si>
  <si>
    <t xml:space="preserve">Plot 176 Utako District, Opp. MFM, Abuja.	</t>
  </si>
  <si>
    <t xml:space="preserve">abuja@chiscogroupng.com	</t>
  </si>
  <si>
    <t>9.0678511, 7.446440199999999</t>
  </si>
  <si>
    <t>Keffi road</t>
  </si>
  <si>
    <t>Maraba/Keffi Road, Beside Ecobank, Nasarawa/Abuja.</t>
  </si>
  <si>
    <t>9.1596335, 7.3386085</t>
  </si>
  <si>
    <t>CHT-Nyanya</t>
  </si>
  <si>
    <t>AP Filling Station, Keffi Road, Nyanya, Abuja.</t>
  </si>
  <si>
    <t xml:space="preserve">nyanya@chiscogroupng.com	</t>
  </si>
  <si>
    <t>9.02977, 7.5011972</t>
  </si>
  <si>
    <t>CHT-Accra</t>
  </si>
  <si>
    <t xml:space="preserve">CHISCO Transport (Former Kingdom Transport complex) Opp. Neoplan Station, Circle, Accra, Ghana	</t>
  </si>
  <si>
    <t xml:space="preserve">v.ogege@chiscogroupng.com	</t>
  </si>
  <si>
    <t>5.5696414, -0.2186429</t>
  </si>
  <si>
    <t>No 1 , Milvertone , Aba Abia state</t>
  </si>
  <si>
    <t>09088711827</t>
  </si>
  <si>
    <t>5.1135587, 7.370825099999999</t>
  </si>
  <si>
    <t>5.5379261, 7.286867999999999</t>
  </si>
  <si>
    <t>Umuahia.</t>
  </si>
  <si>
    <t>5.5249526, 7.4922407</t>
  </si>
  <si>
    <t>2 Item Street by Umuwire Road, Umuahia, Abia state.</t>
  </si>
  <si>
    <t>09088711830</t>
  </si>
  <si>
    <t>5.5327852, 7.4939896</t>
  </si>
  <si>
    <t>Unizik Junction, Awka, Anambra State.</t>
  </si>
  <si>
    <t>09088711832</t>
  </si>
  <si>
    <t>6.221143, 7.066059999999999</t>
  </si>
  <si>
    <t>Azia</t>
  </si>
  <si>
    <t>46.743835, -117.1545279</t>
  </si>
  <si>
    <t>King Okizu Road, Nnewi, Anambra State</t>
  </si>
  <si>
    <t>09088711826</t>
  </si>
  <si>
    <t>6.0128872, 6.9318417</t>
  </si>
  <si>
    <t>Asaba-Onitsha Express Road, By Head Bridge Delta State.</t>
  </si>
  <si>
    <t>09088711820</t>
  </si>
  <si>
    <t>6.134233399999999, 6.7593913</t>
  </si>
  <si>
    <t>Ekwulobia</t>
  </si>
  <si>
    <t>Ekwulobia Roundabout, Ekwulobia, Anambra State.</t>
  </si>
  <si>
    <t>09088711825</t>
  </si>
  <si>
    <t>6.0234045, 7.0821616</t>
  </si>
  <si>
    <t>Asaba</t>
  </si>
  <si>
    <t>Asaba.</t>
  </si>
  <si>
    <t>6.2059295, 6.6958939</t>
  </si>
  <si>
    <t>134, Warri Sapele Effurun, By Airport Junction, Warri.</t>
  </si>
  <si>
    <t>09088711821</t>
  </si>
  <si>
    <t>5.5639748, 5.7670883</t>
  </si>
  <si>
    <t>Ughelli</t>
  </si>
  <si>
    <t>5.5001866, 5.993833899999999</t>
  </si>
  <si>
    <t>Benin City</t>
  </si>
  <si>
    <t>6.334986, 5.6037465</t>
  </si>
  <si>
    <t>7 ,Market Road, Mgbemma Park, Enugu State</t>
  </si>
  <si>
    <t>09088711829</t>
  </si>
  <si>
    <t>6.536353, 7.435619399999999</t>
  </si>
  <si>
    <t>Agbor</t>
  </si>
  <si>
    <t>agbor, delta state.</t>
  </si>
  <si>
    <t>6.4583661, 7.5463885</t>
  </si>
  <si>
    <t>No 3, Egbu Road, Owerri.</t>
  </si>
  <si>
    <t>09088711823</t>
  </si>
  <si>
    <t>5.4757142, 7.055658299999999</t>
  </si>
  <si>
    <t>Anara</t>
  </si>
  <si>
    <t>Anara imo state.</t>
  </si>
  <si>
    <t>40.4244339, -74.3910248</t>
  </si>
  <si>
    <t>Iyana Ipaja</t>
  </si>
  <si>
    <t>2A, Jolaosho Adelowo Str, Offf Lagos Abeokuta Expressway, Lagos State.</t>
  </si>
  <si>
    <t>09088711815</t>
  </si>
  <si>
    <t>6.6171582, 3.3015238</t>
  </si>
  <si>
    <t>Mosholashi B/Stop, Lagos Badagry Exp. Road / Old Ojo Road</t>
  </si>
  <si>
    <t>09088711816</t>
  </si>
  <si>
    <t>6.460824499999999, 3.3388916</t>
  </si>
  <si>
    <t>40.6434538, -75.49026769999999</t>
  </si>
  <si>
    <t>mile 2</t>
  </si>
  <si>
    <t>KM 10 Badagry Expressway, Mile 2, Lagos</t>
  </si>
  <si>
    <t>09088711818</t>
  </si>
  <si>
    <t>6.4619795, 3.3215611</t>
  </si>
  <si>
    <t>118 , Okota Road, Okota-Isolo, Lagos.</t>
  </si>
  <si>
    <t>09088711813</t>
  </si>
  <si>
    <t>6.516043799999999, 3.3195225</t>
  </si>
  <si>
    <t>Ejigbo</t>
  </si>
  <si>
    <t>92, Ikotun-Egbe Road, Ejigbo, Lagos State.</t>
  </si>
  <si>
    <t>09088711814</t>
  </si>
  <si>
    <t>6.5393026, 3.291453</t>
  </si>
  <si>
    <t>Bariga</t>
  </si>
  <si>
    <t>68, Shoganmu Street By Bariga New Garage, LCDA, Bariga, Lagos state.</t>
  </si>
  <si>
    <t>09088711817</t>
  </si>
  <si>
    <t>6.5487761, 3.3933528</t>
  </si>
  <si>
    <t>ijesha</t>
  </si>
  <si>
    <t>192, Ijesha Road , Market B/Stop , Ijesha - Lagos state.</t>
  </si>
  <si>
    <t>09088711819</t>
  </si>
  <si>
    <t>6.5001142, 3.3278896</t>
  </si>
  <si>
    <t>Waterlines</t>
  </si>
  <si>
    <t>Olu Obasanjo Road,by Elebor Street,opp RCC First Gate,Waterlines</t>
  </si>
  <si>
    <t>09088711822</t>
  </si>
  <si>
    <t>4.8077192, 6.9999549</t>
  </si>
  <si>
    <t xml:space="preserve">No 5, Asa road, Former Old Nitel Building, Aba.
</t>
  </si>
  <si>
    <t>Aba@gigm.com</t>
  </si>
  <si>
    <t>813985110</t>
  </si>
  <si>
    <t>5.1109851, 7.370870999999999</t>
  </si>
  <si>
    <t xml:space="preserve">New Central Park,Enugu-Port Harcourt Express Way. Umuahia, Abia State.
</t>
  </si>
  <si>
    <t>uhumaih@gigm.com</t>
  </si>
  <si>
    <t>5.5357556, 7.4965144</t>
  </si>
  <si>
    <t xml:space="preserve">3, Monsignor Akpan Avenue, Itam Industrial Layout, Opposite Timber Market, Itam , Uyo       </t>
  </si>
  <si>
    <t xml:space="preserve">uyo@gigm.com </t>
  </si>
  <si>
    <t>5.052230499999999, 7.883954399999999</t>
  </si>
  <si>
    <t xml:space="preserve">Elite Shopping Complex, Enugu-Onitsha Expy, 420211, Awka
</t>
  </si>
  <si>
    <t>Awka@gigm.com</t>
  </si>
  <si>
    <t xml:space="preserve">0813 985 1110
</t>
  </si>
  <si>
    <t>6.223521, 7.067229999999999</t>
  </si>
  <si>
    <t>yenegoa</t>
  </si>
  <si>
    <t xml:space="preserve">Opposite Wema bank, Kpansia, by Inec Junction,Yenagoa
</t>
  </si>
  <si>
    <t>yenegoa@gigm.com</t>
  </si>
  <si>
    <t>4.9353038, 6.3098241</t>
  </si>
  <si>
    <t>Asaba - Onisha Express way, by Head-Bridge.</t>
  </si>
  <si>
    <t>asaba@gigm.com</t>
  </si>
  <si>
    <t>6.1329789, 6.7920988</t>
  </si>
  <si>
    <t xml:space="preserve">w138, Effurun Sapele Road, By Airport Junction, Effurun, Delta State.
</t>
  </si>
  <si>
    <t>warri@gigm.com</t>
  </si>
  <si>
    <t>5.5645468, 5.766909099999999</t>
  </si>
  <si>
    <t>Auchi</t>
  </si>
  <si>
    <t xml:space="preserve">Auchi-Okene express way, by old staff Quarters, Auchi Poly.
</t>
  </si>
  <si>
    <t>Auchi@gigm.com</t>
  </si>
  <si>
    <t>7.066864499999999, 6.274773400000001</t>
  </si>
  <si>
    <t>Akpakpava</t>
  </si>
  <si>
    <t xml:space="preserve">12 Akpakpava Road by First Junction,Benin City,Edo State
</t>
  </si>
  <si>
    <t>akpavia@gigm.com</t>
  </si>
  <si>
    <t>6.3418768, 5.633014699999999</t>
  </si>
  <si>
    <t>Ekpoma</t>
  </si>
  <si>
    <t xml:space="preserve">Benin Auchi road, Ekpoma,Opposite grail center.
</t>
  </si>
  <si>
    <t xml:space="preserve">ekpoma@gigm.com </t>
  </si>
  <si>
    <t>6.748816100000001, 6.0741499</t>
  </si>
  <si>
    <t>7, Market Road,Opposite State Library,Holy Ghost Park,Ogui,Enugu State.</t>
  </si>
  <si>
    <t>enugu@gigm.com</t>
  </si>
  <si>
    <t>813895110</t>
  </si>
  <si>
    <t>6.420676599999999, 7.5098341</t>
  </si>
  <si>
    <t>Nsukka</t>
  </si>
  <si>
    <t>64 Enugu Road, Nsukka. Enugu State</t>
  </si>
  <si>
    <t>nsukka@gigm.com</t>
  </si>
  <si>
    <t>6.8564072, 7.3931162</t>
  </si>
  <si>
    <t>Egbu</t>
  </si>
  <si>
    <t xml:space="preserve">31, Relief Road Junction, Off, Egbu Road, Owerri, Imo State
</t>
  </si>
  <si>
    <t>5.4782363, 7.0542739</t>
  </si>
  <si>
    <t>samrada</t>
  </si>
  <si>
    <t xml:space="preserve">Kaduna south Terminal No 1 bible society road, adjacent to 911 bakery (samrada) Romi new extension. Kaduna	</t>
  </si>
  <si>
    <t>Kaduna@gigm.com</t>
  </si>
  <si>
    <t>10.5858769, 7.434549</t>
  </si>
  <si>
    <t>mando</t>
  </si>
  <si>
    <t>Kaduna Terminal Lagos garage, Mando, Kaduna state.</t>
  </si>
  <si>
    <t>815895110</t>
  </si>
  <si>
    <t>10.586802, 7.441588799999999</t>
  </si>
  <si>
    <t xml:space="preserve">Near Police station in Ajiwe Ajah.
</t>
  </si>
  <si>
    <t>Ajah@gigm.com</t>
  </si>
  <si>
    <t>Agege Motor Rd, Ikeja, Lagos state.</t>
  </si>
  <si>
    <t>Ikeja@gigm.com</t>
  </si>
  <si>
    <t>6.5957696, 3.3356965</t>
  </si>
  <si>
    <t xml:space="preserve">29, Ikotun Road, Opposite Ikotun LG, Ikotun Bus-Stop. Lagos State.
</t>
  </si>
  <si>
    <t>Ikotun@gigm.com</t>
  </si>
  <si>
    <t>6.547992100000001, 3.2678211</t>
  </si>
  <si>
    <t>164, Lagos-Abeokuta Express way, Beside Diamond Bank, Lagos.</t>
  </si>
  <si>
    <t>iyanapaja@gigm.com</t>
  </si>
  <si>
    <t>8139851110</t>
  </si>
  <si>
    <t>6.617548999999999, 3.303139</t>
  </si>
  <si>
    <t>Festac</t>
  </si>
  <si>
    <t>Festac Gate bus stop, Festac town, lagos state.</t>
  </si>
  <si>
    <t>Festac@gigm.com</t>
  </si>
  <si>
    <t>6.4604137, 3.301169</t>
  </si>
  <si>
    <t>jibowu@gigm.com</t>
  </si>
  <si>
    <t>6.518806, 3.367547</t>
  </si>
  <si>
    <t xml:space="preserve">No 1, Wole Ariyo street off Admiralty way beside first bank.
</t>
  </si>
  <si>
    <t>lekkibookingcenter@gigm.com</t>
  </si>
  <si>
    <t>6.4456989, 3.459039</t>
  </si>
  <si>
    <t>Ojo</t>
  </si>
  <si>
    <t>Old Ojo Road, By the Police Station, Lagos.</t>
  </si>
  <si>
    <t>Oldojo@gigm.com</t>
  </si>
  <si>
    <t>6.458143300000001, 3.2927871</t>
  </si>
  <si>
    <t>Cele</t>
  </si>
  <si>
    <t xml:space="preserve">103 Okota Road, Cele. Lagos.
</t>
  </si>
  <si>
    <t>Celeo@gigm.com</t>
  </si>
  <si>
    <t>6.515066999999999, 3.3205066</t>
  </si>
  <si>
    <t>103 Okota Rd, Oshodi-Isolo, Lagos state.</t>
  </si>
  <si>
    <t>Okota@gigm.com</t>
  </si>
  <si>
    <t>6.5152182, 3.3203</t>
  </si>
  <si>
    <t>Badagry/ volkwagen</t>
  </si>
  <si>
    <t>Volkswagen Bus Stop, 169 Lagos - Badagry Expy, Volkswagen, Lagos state.</t>
  </si>
  <si>
    <t>Volks@gigm.com</t>
  </si>
  <si>
    <t>6.4589085, 3.2153754</t>
  </si>
  <si>
    <t>Akowonjo/Mangoro</t>
  </si>
  <si>
    <t>Akowonjo Rd, Alimosho, Lagos</t>
  </si>
  <si>
    <t>Akowonjo@gigm.com</t>
  </si>
  <si>
    <t>6.599887, 3.2995363</t>
  </si>
  <si>
    <t>Yaba</t>
  </si>
  <si>
    <t>Yaba Central Park, Opp. Psychiatric Hospital, Yaba, Lagos.</t>
  </si>
  <si>
    <t>Yaba@gigm.com</t>
  </si>
  <si>
    <t>6.5053911, 3.3735739</t>
  </si>
  <si>
    <t xml:space="preserve">Angwan Soya </t>
  </si>
  <si>
    <t>Angwan Soya Zaria Road bypass, Opposite Jankwanu Bingham University teaching Hospital, Jos.</t>
  </si>
  <si>
    <t>jos@gigm.com</t>
  </si>
  <si>
    <t>9.930229299999999, 8.8779792</t>
  </si>
  <si>
    <t>rumuola</t>
  </si>
  <si>
    <t>9 Stadium Road by Ben Jack, Port Harcout, River State.</t>
  </si>
  <si>
    <t>rivers@gigm.com</t>
  </si>
  <si>
    <t>4.8340096, 7.0155959</t>
  </si>
  <si>
    <t xml:space="preserve">Block 43, Gado Nasko Way, Opposite 2/2 Court, Kubwa, Abuja.
</t>
  </si>
  <si>
    <t>kubwa@gigm.com</t>
  </si>
  <si>
    <t>9.1489998, 7.325558699999999</t>
  </si>
  <si>
    <t xml:space="preserve">Plot 113, Utako District, FCT Abuja.
</t>
  </si>
  <si>
    <t>utako@gigm.com</t>
  </si>
  <si>
    <t>Zuba</t>
  </si>
  <si>
    <t>Near Mobil Filling Station along Kaduna Express Road, Madalla-Zuba, abuja.</t>
  </si>
  <si>
    <t>madalla@gigm.com</t>
  </si>
  <si>
    <t>9.111037699999999, 7.222099600000001</t>
  </si>
  <si>
    <t>Abuja Keffi road, by Abacha road junction, via nyanya-mararaba. opp. Chrisgold plaza or Oando filling station. Abuja.</t>
  </si>
  <si>
    <t>maraba@gigm.com</t>
  </si>
  <si>
    <t>9.0289362, 7.5864151</t>
  </si>
  <si>
    <t>25, Milverton Avenue, Aba</t>
  </si>
  <si>
    <t>08075090629</t>
  </si>
  <si>
    <t>5.114153099999999, 7.3702701</t>
  </si>
  <si>
    <t>Uhia General Park, Umuahia.</t>
  </si>
  <si>
    <t>08113790584</t>
  </si>
  <si>
    <t>5.5509467, 5.781569999999999</t>
  </si>
  <si>
    <t>Yola</t>
  </si>
  <si>
    <t>Jendutu Park, Yola. Nigeria</t>
  </si>
  <si>
    <t>08075090653</t>
  </si>
  <si>
    <t>9.199028799999999, 12.4679764</t>
  </si>
  <si>
    <t>St. Michael Shopping Plaza, by Unizik Junction, Awka-Onitsha Enugu Expressway, Awka</t>
  </si>
  <si>
    <t>08075090642</t>
  </si>
  <si>
    <t>6.222691999999999, 7.066666</t>
  </si>
  <si>
    <t>2, Ibeto Road, Opp.First Bank, Nnewi, imo state.</t>
  </si>
  <si>
    <t>08075090684</t>
  </si>
  <si>
    <t>6.0151651, 6.947145799999999</t>
  </si>
  <si>
    <t>166, Port Harcourt Rd, Upper Iweka, Onitsha</t>
  </si>
  <si>
    <t>08075090618</t>
  </si>
  <si>
    <t>6.1323403, 6.783219099999999</t>
  </si>
  <si>
    <t>7, Awka Road, Ekwulobia, Anambra state.</t>
  </si>
  <si>
    <t>08175090687</t>
  </si>
  <si>
    <t>6.0241745, 7.0812015</t>
  </si>
  <si>
    <t>Umunze</t>
  </si>
  <si>
    <t>Round About, Umunze</t>
  </si>
  <si>
    <t>08076092468</t>
  </si>
  <si>
    <t>5.9621548, 7.238317800000001</t>
  </si>
  <si>
    <t>Awkuzu</t>
  </si>
  <si>
    <t>Awkuzu junction</t>
  </si>
  <si>
    <t>07035227941</t>
  </si>
  <si>
    <t>6.250657299999999, 6.9376959</t>
  </si>
  <si>
    <t>Ihiala</t>
  </si>
  <si>
    <t>42, Osha Owerri Road by Patigian Hotels Ltd, Ihiala,Anambra state</t>
  </si>
  <si>
    <t>08075096032</t>
  </si>
  <si>
    <t>5.8577392, 6.8593554</t>
  </si>
  <si>
    <t>Nnobi</t>
  </si>
  <si>
    <t>Nnobi, Anambra state</t>
  </si>
  <si>
    <t>6.0499814, 6.947753199999999</t>
  </si>
  <si>
    <t>Igboukwu</t>
  </si>
  <si>
    <t>Igboukwu, Anambra State</t>
  </si>
  <si>
    <t>6.0122865, 7.0175879</t>
  </si>
  <si>
    <t>Umuoji</t>
  </si>
  <si>
    <t>Umuoji, Anambra State.</t>
  </si>
  <si>
    <t>6.1034228, 6.8833562</t>
  </si>
  <si>
    <t>Nkpor</t>
  </si>
  <si>
    <t>Nkpor, Anambra state</t>
  </si>
  <si>
    <t>6.1462401, 6.829740300000001</t>
  </si>
  <si>
    <t>Adazi</t>
  </si>
  <si>
    <t>Adazi,Anambra state</t>
  </si>
  <si>
    <t>6.101763, 7.012213399999999</t>
  </si>
  <si>
    <t>Adazi ani</t>
  </si>
  <si>
    <t>6.079965899999999, 6.9877682</t>
  </si>
  <si>
    <t>Agulu</t>
  </si>
  <si>
    <t>Agulu, Anambra state.</t>
  </si>
  <si>
    <t>6.1172035, 7.0390904</t>
  </si>
  <si>
    <t>Okija</t>
  </si>
  <si>
    <t>Okija, Anambra state</t>
  </si>
  <si>
    <t>5.914723899999999, 6.840459999999999</t>
  </si>
  <si>
    <t>Bauchi</t>
  </si>
  <si>
    <t>Maiduguri by pass, Plaza Hotel, Bauchi.</t>
  </si>
  <si>
    <t>08076092462</t>
  </si>
  <si>
    <t>10.3323006, 9.8330518</t>
  </si>
  <si>
    <t>Ogoja</t>
  </si>
  <si>
    <t>Mh 113 Hospital Road, opp. Blessed Resources int'l oil, Beside EcoBank plc, Igoli, Ogoja</t>
  </si>
  <si>
    <t>09053820341</t>
  </si>
  <si>
    <t>6.6539514, 8.7960919</t>
  </si>
  <si>
    <t>Asaba - Onitsha Expressway by Head-Bridge, Asaba, Delta State</t>
  </si>
  <si>
    <t>08113849230</t>
  </si>
  <si>
    <t>warri, delta state.</t>
  </si>
  <si>
    <t>5.5543995, 5.7932008</t>
  </si>
  <si>
    <t>Abakaliki</t>
  </si>
  <si>
    <t>15, Afikpo Road, Abakaliki, Ebonyi State. Nigeria</t>
  </si>
  <si>
    <t>08075090650</t>
  </si>
  <si>
    <t>6.316530999999999, 8.109771499999999</t>
  </si>
  <si>
    <t xml:space="preserve">Benin by pass </t>
  </si>
  <si>
    <t>6.339601, 5.7457482</t>
  </si>
  <si>
    <t>3, Market Road by Holy Ghost Cathedral (Opp. Ogbete Main Mkt.) Enugu</t>
  </si>
  <si>
    <t>08075090636</t>
  </si>
  <si>
    <t>obollo afor</t>
  </si>
  <si>
    <t>Obollo-Afor Markudi Exp. Way</t>
  </si>
  <si>
    <t>09053820344</t>
  </si>
  <si>
    <t>6.9162741, 7.5121875</t>
  </si>
  <si>
    <t>guo-gombe</t>
  </si>
  <si>
    <t>Gombe</t>
  </si>
  <si>
    <t>1, Church Road, Gombe.</t>
  </si>
  <si>
    <t>08075090652</t>
  </si>
  <si>
    <t>10.279142, 11.1730615</t>
  </si>
  <si>
    <t>15, Egbu Road, Owerri</t>
  </si>
  <si>
    <t>09053820353</t>
  </si>
  <si>
    <t>5.4796154, 7.0376036</t>
  </si>
  <si>
    <t>Akokwa</t>
  </si>
  <si>
    <t>10, Orlu Road, by Akokwa Roundabout, beside Akokwa Microfinance Bank, Akokwa</t>
  </si>
  <si>
    <t>09053820358</t>
  </si>
  <si>
    <t>5.509846200000001, 7.0221035</t>
  </si>
  <si>
    <t>No 7 ASIKA ILOBI Avenue, Orlu, Imo state.</t>
  </si>
  <si>
    <t>5.7812306, 7.0390904</t>
  </si>
  <si>
    <t>No 7 ASIKA ILOBI Avenue, Orlu, Imo</t>
  </si>
  <si>
    <t>09053820348</t>
  </si>
  <si>
    <t>umuaka</t>
  </si>
  <si>
    <t>6, Orlu Owerri road, by Afor Umuaka R/About, Njaba LGA, Imo state</t>
  </si>
  <si>
    <t xml:space="preserve"> 09053820351</t>
  </si>
  <si>
    <t>5.4921383, 7.025784499999999</t>
  </si>
  <si>
    <t>Television Park, Kaduna state</t>
  </si>
  <si>
    <t>08075090647</t>
  </si>
  <si>
    <t>10.4540025, 7.424973499999999</t>
  </si>
  <si>
    <t>Zaria</t>
  </si>
  <si>
    <t>Yankarife Luxury pack, Sabon-gari Zaria</t>
  </si>
  <si>
    <t>09053820345</t>
  </si>
  <si>
    <t>11.1231453, 7.732164800000001</t>
  </si>
  <si>
    <t>Kano</t>
  </si>
  <si>
    <t>14, New Road, Sabongari, Kano</t>
  </si>
  <si>
    <t>08075090646</t>
  </si>
  <si>
    <t>12.0185304, 8.5345515</t>
  </si>
  <si>
    <t>7.8023204, 6.733343</t>
  </si>
  <si>
    <t>KM 22, Epe - Expressway, Abraham Adesanya Est. Junction, Ajah, Lagos</t>
  </si>
  <si>
    <t>08075090656</t>
  </si>
  <si>
    <t>6.4645683, 3.5565282</t>
  </si>
  <si>
    <t>KM 22, Epe - Expressway, Abrahram Adesanya Est. Junction, Ajah, Lagos</t>
  </si>
  <si>
    <t>Alaba International Mkt, 29, Ojo Ebegbede Road, Opp. Chemist Bus-Stop, Alaba, Lagos</t>
  </si>
  <si>
    <t>08075090685</t>
  </si>
  <si>
    <t>6.461098, 3.188325</t>
  </si>
  <si>
    <t>10 Ijegun road, Ikotun</t>
  </si>
  <si>
    <t xml:space="preserve">08075090639
</t>
  </si>
  <si>
    <t>6.547611499999999, 3.2673254</t>
  </si>
  <si>
    <t>KM 168 Abeokuta Expressway/No 1 Tijani Street beside Access bank, Iyana Ipaja Bus Stop, Iyana Ipaja, Lagos State.</t>
  </si>
  <si>
    <t>08150647906</t>
  </si>
  <si>
    <t>6.6179099, 3.3030713</t>
  </si>
  <si>
    <t>2 Jibowu Street , Jibowu, Lagos, Nigeria</t>
  </si>
  <si>
    <t>08075090682</t>
  </si>
  <si>
    <t>6.5186259, 3.368331</t>
  </si>
  <si>
    <t>1st Gate B/Stop Badagry Express Way</t>
  </si>
  <si>
    <t>08075090683</t>
  </si>
  <si>
    <t>6.4315805, 2.8876436</t>
  </si>
  <si>
    <t xml:space="preserve">Ojota </t>
  </si>
  <si>
    <t>6.5873161, 3.3785711</t>
  </si>
  <si>
    <t>Ojodu Beger</t>
  </si>
  <si>
    <t>6.6470273, 3.3741647</t>
  </si>
  <si>
    <t>164, Okota Road, Lagos</t>
  </si>
  <si>
    <t>08075090634</t>
  </si>
  <si>
    <t>6.5093451, 3.321603</t>
  </si>
  <si>
    <t>mile 2, Lagos, Nigeria</t>
  </si>
  <si>
    <t>6.4659336, 3.3197915</t>
  </si>
  <si>
    <t>08075093154</t>
  </si>
  <si>
    <t>Iddo/Ebute-meta</t>
  </si>
  <si>
    <t>7, Railway Compound Otto Bus Stop, Lagos.</t>
  </si>
  <si>
    <t>08075090637</t>
  </si>
  <si>
    <t>6.484054599999999, 3.3807176</t>
  </si>
  <si>
    <t>Agege</t>
  </si>
  <si>
    <t>3, Agunbiade Oke-koto Street, Agege, Lagos</t>
  </si>
  <si>
    <t>08075090686</t>
  </si>
  <si>
    <t>6.6270931, 3.3184742</t>
  </si>
  <si>
    <t>Iba</t>
  </si>
  <si>
    <t>1 Ipaye Street, Iba, Lagos</t>
  </si>
  <si>
    <t>08075090649</t>
  </si>
  <si>
    <t>6.493197599999999, 3.194392</t>
  </si>
  <si>
    <t>Otto</t>
  </si>
  <si>
    <t>Otto,Lagos,Nigeria</t>
  </si>
  <si>
    <t>08075090645</t>
  </si>
  <si>
    <t>6.472258099999999, 3.3795548</t>
  </si>
  <si>
    <t>coker</t>
  </si>
  <si>
    <t>36 Alhaji Orire Street, Wema Bank Bus Stop, Coker, Lagos</t>
  </si>
  <si>
    <t>08117000391</t>
  </si>
  <si>
    <t>6.4734571, 3.3355417</t>
  </si>
  <si>
    <t>67A, Ikotun-Egbe Road, Opp Power Line B/Stop, Ejigbo</t>
  </si>
  <si>
    <t>08117000390</t>
  </si>
  <si>
    <t>6.5408205, 3.2973403</t>
  </si>
  <si>
    <t>Trade fair</t>
  </si>
  <si>
    <t>Shop D52 Akwaibom Plaza, Balogun International Market, Tradefair Complex, Lagos</t>
  </si>
  <si>
    <t>08075090638</t>
  </si>
  <si>
    <t>4.9057371, 7.853667499999999</t>
  </si>
  <si>
    <t>Anthony</t>
  </si>
  <si>
    <t>Anthony village,Lagos, Nigeria</t>
  </si>
  <si>
    <t>6.564353, 3.3766851</t>
  </si>
  <si>
    <t>Epe</t>
  </si>
  <si>
    <t>Epe,Lagos,Nigeria</t>
  </si>
  <si>
    <t>6.6054955, 3.9470396</t>
  </si>
  <si>
    <t>ijebu-ode,Ogun State</t>
  </si>
  <si>
    <t>6.8299846, 3.9164585</t>
  </si>
  <si>
    <t>sagamu</t>
  </si>
  <si>
    <t>sagamu, Ogun state, Nigeria</t>
  </si>
  <si>
    <t>6.8322014, 3.6319131</t>
  </si>
  <si>
    <t>Ore</t>
  </si>
  <si>
    <t>Ore, ondo state, Nigeria.</t>
  </si>
  <si>
    <t>6.7518524, 4.877996899999999</t>
  </si>
  <si>
    <t>Jos</t>
  </si>
  <si>
    <t>Old Railway, Jos</t>
  </si>
  <si>
    <t>08075090654</t>
  </si>
  <si>
    <t>34.0377616, -94.3368759</t>
  </si>
  <si>
    <t>Port Harcourt</t>
  </si>
  <si>
    <t>Port Harcourt - Aba Expressway (at intersection with Lord Emmanuel Drive, b/w Thermocool &amp; Big Treat), Opp Air Force Base, Rumuomasi, Port Harcourt</t>
  </si>
  <si>
    <t>08150647900</t>
  </si>
  <si>
    <t>4.8354319, 7.0172307</t>
  </si>
  <si>
    <t>jalingo</t>
  </si>
  <si>
    <t xml:space="preserve"> Along Mile 6, Yola Road, Yola</t>
  </si>
  <si>
    <t>08113790580</t>
  </si>
  <si>
    <t>9.23527, 12.4556931</t>
  </si>
  <si>
    <t>8.9508329, 7.0767365</t>
  </si>
  <si>
    <t>Lora Mall Plaza, Plot No 132 Gado Nasko Road Phase 2 Kubwa, Abuja</t>
  </si>
  <si>
    <t>08075093156</t>
  </si>
  <si>
    <t>9.145340899999999, 7.3233953</t>
  </si>
  <si>
    <t>Gouba Plaza, Plot171, Ekukinam Street, Utako District, Abuja.</t>
  </si>
  <si>
    <t>08075090643</t>
  </si>
  <si>
    <t>9.06678, 7.442480000000001</t>
  </si>
  <si>
    <t>Lagos Park, Zuba, Abuja</t>
  </si>
  <si>
    <t>09053820340</t>
  </si>
  <si>
    <t>6.5654697, 3.1805205</t>
  </si>
  <si>
    <t>Maraba</t>
  </si>
  <si>
    <t>9, Bomma Plaza, Mararaba, Nasarawa State.</t>
  </si>
  <si>
    <t>09053820346</t>
  </si>
  <si>
    <t>9.0266823, 7.607355399999999</t>
  </si>
  <si>
    <t>Area 3</t>
  </si>
  <si>
    <t>Area 3,Abuja</t>
  </si>
  <si>
    <t>9.0292947, 7.4800633</t>
  </si>
  <si>
    <t>Abossey-Okia Mortuary Road (Opp. 2nd Total Filling Station), by Kaneshi R/About, Ghana.</t>
  </si>
  <si>
    <t>233240565854</t>
  </si>
  <si>
    <t>5.576118, -0.2444038</t>
  </si>
  <si>
    <t>guo-tema</t>
  </si>
  <si>
    <t>Tema</t>
  </si>
  <si>
    <t>Community 1, Along court road, opposite metro transport yard. Tema, Ghana</t>
  </si>
  <si>
    <t>233244087274</t>
  </si>
  <si>
    <t>5.7348119, 0.0302354</t>
  </si>
  <si>
    <t>guo-Madina</t>
  </si>
  <si>
    <t>Madina</t>
  </si>
  <si>
    <t>Madina Firestone,after Atomic junction, Firestone Bus Stop,madina, Ghana</t>
  </si>
  <si>
    <t>233244134534</t>
  </si>
  <si>
    <t>5.669665, -0.1725485</t>
  </si>
  <si>
    <t>S/N</t>
  </si>
  <si>
    <t>vehicle_seats</t>
  </si>
  <si>
    <t>vehicle_seats_max</t>
  </si>
  <si>
    <t>Hiace X-10</t>
  </si>
  <si>
    <t>Hiace-12</t>
  </si>
  <si>
    <t>Hiace-14</t>
  </si>
  <si>
    <t>Hiace-8</t>
  </si>
  <si>
    <t>Hiace-9</t>
  </si>
  <si>
    <t>Luxurious-25</t>
  </si>
  <si>
    <t>Luxurious-51</t>
  </si>
  <si>
    <t>Luxuriuos-30</t>
  </si>
  <si>
    <t>Smart coach-25</t>
  </si>
  <si>
    <t>Toyota Corolla</t>
  </si>
  <si>
    <t>Sienna -Executive</t>
  </si>
  <si>
    <t>location_Id</t>
  </si>
  <si>
    <t>location_name</t>
  </si>
  <si>
    <t>city_id</t>
  </si>
  <si>
    <t>City</t>
  </si>
  <si>
    <t>ohia</t>
  </si>
  <si>
    <t>Ohafia</t>
  </si>
  <si>
    <t>Oron</t>
  </si>
  <si>
    <t>Eket</t>
  </si>
  <si>
    <t>Ikom</t>
  </si>
  <si>
    <t>Ikot ekpene</t>
  </si>
  <si>
    <t>ikot ekpene</t>
  </si>
  <si>
    <t>Otuocha</t>
  </si>
  <si>
    <t>Oko</t>
  </si>
  <si>
    <t>Uli</t>
  </si>
  <si>
    <t>Amawbia</t>
  </si>
  <si>
    <t xml:space="preserve">Unizik Junction </t>
  </si>
  <si>
    <t>City center</t>
  </si>
  <si>
    <t>Neni</t>
  </si>
  <si>
    <t>Yenagoa</t>
  </si>
  <si>
    <t>okutukutu</t>
  </si>
  <si>
    <t>mbaiama</t>
  </si>
  <si>
    <t>Makurdi</t>
  </si>
  <si>
    <t>Gboko</t>
  </si>
  <si>
    <t>Otukpo</t>
  </si>
  <si>
    <t>Maiduguri</t>
  </si>
  <si>
    <t>Calabar</t>
  </si>
  <si>
    <t>Oshimili-South</t>
  </si>
  <si>
    <t>Warri</t>
  </si>
  <si>
    <t>sapele</t>
  </si>
  <si>
    <t>ughelli</t>
  </si>
  <si>
    <t>Afikpo</t>
  </si>
  <si>
    <t>Uselu</t>
  </si>
  <si>
    <t>Ikpoba</t>
  </si>
  <si>
    <t>Iyaro</t>
  </si>
  <si>
    <t>okada</t>
  </si>
  <si>
    <t>nsuka</t>
  </si>
  <si>
    <t>Abakpa</t>
  </si>
  <si>
    <t>Garki</t>
  </si>
  <si>
    <t>Ezike</t>
  </si>
  <si>
    <t>Christ Chemist roundabout</t>
  </si>
  <si>
    <t>Achara</t>
  </si>
  <si>
    <t xml:space="preserve">Holyghost </t>
  </si>
  <si>
    <t>Okigwe</t>
  </si>
  <si>
    <t xml:space="preserve">Ugwu Orji </t>
  </si>
  <si>
    <t>Mando</t>
  </si>
  <si>
    <t>Command junction</t>
  </si>
  <si>
    <t>Kachia</t>
  </si>
  <si>
    <t>Kafanchan</t>
  </si>
  <si>
    <t>Ungwa uku</t>
  </si>
  <si>
    <t>Sabon gari</t>
  </si>
  <si>
    <t>Okene</t>
  </si>
  <si>
    <t>offa</t>
  </si>
  <si>
    <t>Ilorin</t>
  </si>
  <si>
    <t>ilorin</t>
  </si>
  <si>
    <t>Abule Egba</t>
  </si>
  <si>
    <t>Lagos</t>
  </si>
  <si>
    <t>Isolo</t>
  </si>
  <si>
    <t>Ojuelegba</t>
  </si>
  <si>
    <t>ketu</t>
  </si>
  <si>
    <t>Oshodi</t>
  </si>
  <si>
    <t>Ijora</t>
  </si>
  <si>
    <t>Newroad</t>
  </si>
  <si>
    <t>Alafia</t>
  </si>
  <si>
    <t>Mile 12</t>
  </si>
  <si>
    <t>Ajegunle</t>
  </si>
  <si>
    <t>Demorose</t>
  </si>
  <si>
    <t>Costain</t>
  </si>
  <si>
    <t>Agbara</t>
  </si>
  <si>
    <t>Alapere</t>
  </si>
  <si>
    <t>dopemu</t>
  </si>
  <si>
    <t>Ilasa-maja</t>
  </si>
  <si>
    <t>Ogba</t>
  </si>
  <si>
    <t>lafia</t>
  </si>
  <si>
    <t>Lafia</t>
  </si>
  <si>
    <t>Minna</t>
  </si>
  <si>
    <t>Sango ota</t>
  </si>
  <si>
    <t>Abeokuta</t>
  </si>
  <si>
    <t>Ibafo</t>
  </si>
  <si>
    <t>Oke-Illewo</t>
  </si>
  <si>
    <t>Ijebu Ode</t>
  </si>
  <si>
    <t xml:space="preserve">epe Junction </t>
  </si>
  <si>
    <t>Sagamu</t>
  </si>
  <si>
    <t>Ogbere</t>
  </si>
  <si>
    <t>Mowe</t>
  </si>
  <si>
    <t>FUTA junction</t>
  </si>
  <si>
    <t>Akure</t>
  </si>
  <si>
    <t>Tollgate</t>
  </si>
  <si>
    <t>Ibadan</t>
  </si>
  <si>
    <t>Iwo Road</t>
  </si>
  <si>
    <t>Alakia</t>
  </si>
  <si>
    <t>Mokola</t>
  </si>
  <si>
    <t>plateaue</t>
  </si>
  <si>
    <t xml:space="preserve">Terminus Market </t>
  </si>
  <si>
    <t>Choba Road</t>
  </si>
  <si>
    <t>Eleme</t>
  </si>
  <si>
    <t>Elechi</t>
  </si>
  <si>
    <t>umurola</t>
  </si>
  <si>
    <t>Sokoto</t>
  </si>
  <si>
    <t>Jalingo</t>
  </si>
  <si>
    <t>Wukari</t>
  </si>
  <si>
    <t>Damaturu</t>
  </si>
  <si>
    <t>Gusau</t>
  </si>
  <si>
    <t>Abuja</t>
  </si>
  <si>
    <t>Jabi</t>
  </si>
  <si>
    <t>Nyanya</t>
  </si>
  <si>
    <t>bwari</t>
  </si>
  <si>
    <t>kuje</t>
  </si>
  <si>
    <t xml:space="preserve">Area 1 </t>
  </si>
  <si>
    <t>Kumasi</t>
  </si>
  <si>
    <t>Ring Road(accra)</t>
  </si>
  <si>
    <t>Ashiaman</t>
  </si>
  <si>
    <t>Nungua</t>
  </si>
  <si>
    <t>madina</t>
  </si>
  <si>
    <t>Wagadugu</t>
  </si>
  <si>
    <t>Abijan</t>
  </si>
  <si>
    <t>Lome</t>
  </si>
  <si>
    <t>Bamako</t>
  </si>
  <si>
    <t>cotonou</t>
  </si>
  <si>
    <t>Cotonou</t>
  </si>
  <si>
    <t>katsina</t>
  </si>
  <si>
    <t>Katsina</t>
  </si>
  <si>
    <t>Cities Table</t>
  </si>
  <si>
    <t>city_code</t>
  </si>
  <si>
    <t>city_name</t>
  </si>
  <si>
    <t>state_id</t>
  </si>
  <si>
    <t>city_state</t>
  </si>
  <si>
    <t>ABA</t>
  </si>
  <si>
    <t>Abia</t>
  </si>
  <si>
    <t>YOL</t>
  </si>
  <si>
    <t>Adamawa</t>
  </si>
  <si>
    <t>QUO</t>
  </si>
  <si>
    <t>Akwa Ibom</t>
  </si>
  <si>
    <t>AWK</t>
  </si>
  <si>
    <t>Anambra</t>
  </si>
  <si>
    <t>BCU</t>
  </si>
  <si>
    <t>Bayelsa</t>
  </si>
  <si>
    <t>MDI</t>
  </si>
  <si>
    <t>Benue</t>
  </si>
  <si>
    <t>MIU</t>
  </si>
  <si>
    <t>Borno</t>
  </si>
  <si>
    <t>CBQ</t>
  </si>
  <si>
    <t>Cross River</t>
  </si>
  <si>
    <t>ABB</t>
  </si>
  <si>
    <t>Delta</t>
  </si>
  <si>
    <t>QRW</t>
  </si>
  <si>
    <t>ABL</t>
  </si>
  <si>
    <t>Ebonyi</t>
  </si>
  <si>
    <t>BNI</t>
  </si>
  <si>
    <t>Edo</t>
  </si>
  <si>
    <t>ADO</t>
  </si>
  <si>
    <t>Ado Ekiti</t>
  </si>
  <si>
    <t>Ekiti</t>
  </si>
  <si>
    <t>ENU</t>
  </si>
  <si>
    <t>GMO</t>
  </si>
  <si>
    <t>QOW</t>
  </si>
  <si>
    <t>Imo</t>
  </si>
  <si>
    <t>Dutse</t>
  </si>
  <si>
    <t>Jigawa</t>
  </si>
  <si>
    <t>KAD</t>
  </si>
  <si>
    <t>ZAR</t>
  </si>
  <si>
    <t>KAN</t>
  </si>
  <si>
    <t>BRK</t>
  </si>
  <si>
    <t>Birnin Kebbi</t>
  </si>
  <si>
    <t>Kebbi</t>
  </si>
  <si>
    <t>Kogi</t>
  </si>
  <si>
    <t>ILR</t>
  </si>
  <si>
    <t>Kwara</t>
  </si>
  <si>
    <t>LOS</t>
  </si>
  <si>
    <t>Nasarawa</t>
  </si>
  <si>
    <t>MXJ</t>
  </si>
  <si>
    <t>Niger</t>
  </si>
  <si>
    <t>ABK</t>
  </si>
  <si>
    <t>Ogun</t>
  </si>
  <si>
    <t>Sango</t>
  </si>
  <si>
    <t>Ota</t>
  </si>
  <si>
    <t>AKR</t>
  </si>
  <si>
    <t>Ondo</t>
  </si>
  <si>
    <t>Oshogbo</t>
  </si>
  <si>
    <t>Osun</t>
  </si>
  <si>
    <t>IBA</t>
  </si>
  <si>
    <t>Oyo</t>
  </si>
  <si>
    <t>JOS</t>
  </si>
  <si>
    <t>Plateau</t>
  </si>
  <si>
    <t>PHC</t>
  </si>
  <si>
    <t>Rivers</t>
  </si>
  <si>
    <t>SKO</t>
  </si>
  <si>
    <t>Taraba</t>
  </si>
  <si>
    <t>Yobe</t>
  </si>
  <si>
    <t>Zamfara</t>
  </si>
  <si>
    <t>ABV</t>
  </si>
  <si>
    <t>FCT</t>
  </si>
  <si>
    <t>Kuje</t>
  </si>
  <si>
    <t>Ashanti</t>
  </si>
  <si>
    <t>Obuasi</t>
  </si>
  <si>
    <t>Sunyani</t>
  </si>
  <si>
    <t>Bono (Brong Ahafo)</t>
  </si>
  <si>
    <t>Techiman</t>
  </si>
  <si>
    <t>Bono East</t>
  </si>
  <si>
    <t>Cape Coast</t>
  </si>
  <si>
    <t>Central</t>
  </si>
  <si>
    <t>Koforidua</t>
  </si>
  <si>
    <t>Eastern</t>
  </si>
  <si>
    <t>Greater Accra</t>
  </si>
  <si>
    <t>Ashaiman</t>
  </si>
  <si>
    <t>Nalerigu</t>
  </si>
  <si>
    <t>North East</t>
  </si>
  <si>
    <t>Tamale</t>
  </si>
  <si>
    <t>Northern</t>
  </si>
  <si>
    <t>Dambai</t>
  </si>
  <si>
    <t>Oti</t>
  </si>
  <si>
    <t>Damongo</t>
  </si>
  <si>
    <t>Savannah</t>
  </si>
  <si>
    <t>Bolgatanga</t>
  </si>
  <si>
    <t>Upper East</t>
  </si>
  <si>
    <t>Wa</t>
  </si>
  <si>
    <t>Upper West</t>
  </si>
  <si>
    <t>Ho</t>
  </si>
  <si>
    <t>Volta</t>
  </si>
  <si>
    <t>Goaso</t>
  </si>
  <si>
    <t>Western</t>
  </si>
  <si>
    <t>Takoradi</t>
  </si>
  <si>
    <t>Sekondi</t>
  </si>
  <si>
    <t>Sefwi-Wiawso</t>
  </si>
  <si>
    <t>Western North</t>
  </si>
  <si>
    <t>Country</t>
  </si>
  <si>
    <t>country_id</t>
  </si>
  <si>
    <t>country_code</t>
  </si>
  <si>
    <t>country_name</t>
  </si>
  <si>
    <t>country_currency</t>
  </si>
  <si>
    <t>NGA</t>
  </si>
  <si>
    <t>Nigeria</t>
  </si>
  <si>
    <t>BEN</t>
  </si>
  <si>
    <t>Republic of Benin</t>
  </si>
  <si>
    <t>CFA</t>
  </si>
  <si>
    <t>TGO</t>
  </si>
  <si>
    <t>Togo</t>
  </si>
  <si>
    <t>GHA</t>
  </si>
  <si>
    <t>Ghana</t>
  </si>
  <si>
    <t>GHS</t>
  </si>
  <si>
    <t>BFA</t>
  </si>
  <si>
    <t>Burkinafaso</t>
  </si>
  <si>
    <t>CIV</t>
  </si>
  <si>
    <t>Côte d'Ivoire</t>
  </si>
  <si>
    <t>MLI</t>
  </si>
  <si>
    <t>Mali</t>
  </si>
  <si>
    <t>States</t>
  </si>
  <si>
    <t>state_code</t>
  </si>
  <si>
    <t>state_name</t>
  </si>
  <si>
    <t>state_country</t>
  </si>
  <si>
    <t>AB</t>
  </si>
  <si>
    <t>AD</t>
  </si>
  <si>
    <t>AK</t>
  </si>
  <si>
    <t>AN</t>
  </si>
  <si>
    <t>BA</t>
  </si>
  <si>
    <t>BY</t>
  </si>
  <si>
    <t>BE</t>
  </si>
  <si>
    <t>BO</t>
  </si>
  <si>
    <t>CR</t>
  </si>
  <si>
    <t>DE</t>
  </si>
  <si>
    <t>EB</t>
  </si>
  <si>
    <t>ED</t>
  </si>
  <si>
    <t>EK</t>
  </si>
  <si>
    <t>EN</t>
  </si>
  <si>
    <t>GO</t>
  </si>
  <si>
    <t>IM</t>
  </si>
  <si>
    <t>JI</t>
  </si>
  <si>
    <t>KD</t>
  </si>
  <si>
    <t>KN</t>
  </si>
  <si>
    <t>KT</t>
  </si>
  <si>
    <t>KE</t>
  </si>
  <si>
    <t>KO</t>
  </si>
  <si>
    <t>KW</t>
  </si>
  <si>
    <t>LA</t>
  </si>
  <si>
    <t>NA</t>
  </si>
  <si>
    <t>HI</t>
  </si>
  <si>
    <t>OG</t>
  </si>
  <si>
    <t>ON</t>
  </si>
  <si>
    <t>OS</t>
  </si>
  <si>
    <t>OY</t>
  </si>
  <si>
    <t>PL</t>
  </si>
  <si>
    <t>RI</t>
  </si>
  <si>
    <t>SO</t>
  </si>
  <si>
    <t>TA</t>
  </si>
  <si>
    <t>YO</t>
  </si>
  <si>
    <t>ZA</t>
  </si>
  <si>
    <t>FC</t>
  </si>
  <si>
    <t>AHF</t>
  </si>
  <si>
    <t>Ahafo</t>
  </si>
  <si>
    <t>ASH</t>
  </si>
  <si>
    <t>BON</t>
  </si>
  <si>
    <t>BNE</t>
  </si>
  <si>
    <t>CEN</t>
  </si>
  <si>
    <t>EAS</t>
  </si>
  <si>
    <t>ACC</t>
  </si>
  <si>
    <t>NEA</t>
  </si>
  <si>
    <t>NOR</t>
  </si>
  <si>
    <t>OTI</t>
  </si>
  <si>
    <t>SAV</t>
  </si>
  <si>
    <t>UEA</t>
  </si>
  <si>
    <t>UWE</t>
  </si>
  <si>
    <t>VOL</t>
  </si>
  <si>
    <t>WES</t>
  </si>
  <si>
    <t>WNO</t>
  </si>
  <si>
    <t>vehicle seats</t>
  </si>
  <si>
    <t>Seat_layout</t>
  </si>
  <si>
    <t>A1</t>
  </si>
  <si>
    <t>B1</t>
  </si>
  <si>
    <t>C1</t>
  </si>
  <si>
    <t>D1-P</t>
  </si>
  <si>
    <t>A2</t>
  </si>
  <si>
    <t>B2</t>
  </si>
  <si>
    <t>C2</t>
  </si>
  <si>
    <t>D2-P</t>
  </si>
  <si>
    <t>A3</t>
  </si>
  <si>
    <t>B3</t>
  </si>
  <si>
    <t>C3</t>
  </si>
  <si>
    <t>D3-P</t>
  </si>
  <si>
    <t>A4</t>
  </si>
  <si>
    <t>B4</t>
  </si>
  <si>
    <t>C4</t>
  </si>
  <si>
    <t>D4-P</t>
  </si>
  <si>
    <t>A5</t>
  </si>
  <si>
    <t>B5</t>
  </si>
  <si>
    <t>C5</t>
  </si>
  <si>
    <t>D5</t>
  </si>
  <si>
    <t>B1-P</t>
  </si>
  <si>
    <t>D1</t>
  </si>
  <si>
    <t>C2-P</t>
  </si>
  <si>
    <t>D2</t>
  </si>
  <si>
    <t>C3-P</t>
  </si>
  <si>
    <t>D3</t>
  </si>
  <si>
    <t>C4-P</t>
  </si>
  <si>
    <t>D4</t>
  </si>
  <si>
    <t>number_seats</t>
  </si>
  <si>
    <t>C1-P</t>
  </si>
  <si>
    <t>E1-P</t>
  </si>
  <si>
    <t>E2</t>
  </si>
  <si>
    <t>E3</t>
  </si>
  <si>
    <t>E4</t>
  </si>
  <si>
    <t>C5-P</t>
  </si>
  <si>
    <t>E5</t>
  </si>
  <si>
    <t>A6</t>
  </si>
  <si>
    <t>B6</t>
  </si>
  <si>
    <t>C6-P</t>
  </si>
  <si>
    <t>D6</t>
  </si>
  <si>
    <t>E6</t>
  </si>
  <si>
    <t>A7</t>
  </si>
  <si>
    <t>B7</t>
  </si>
  <si>
    <t>C7-P</t>
  </si>
  <si>
    <t>D7</t>
  </si>
  <si>
    <t>E7</t>
  </si>
  <si>
    <t>A8</t>
  </si>
  <si>
    <t>B8</t>
  </si>
  <si>
    <t>C8-P</t>
  </si>
  <si>
    <t>D8-P</t>
  </si>
  <si>
    <t>E8-P</t>
  </si>
  <si>
    <t>A9</t>
  </si>
  <si>
    <t>B9</t>
  </si>
  <si>
    <t>C9-P</t>
  </si>
  <si>
    <t>D9</t>
  </si>
  <si>
    <t>E9</t>
  </si>
  <si>
    <t>A10</t>
  </si>
  <si>
    <t>B10</t>
  </si>
  <si>
    <t>C10-P</t>
  </si>
  <si>
    <t>D10</t>
  </si>
  <si>
    <t>E10</t>
  </si>
  <si>
    <t>A11</t>
  </si>
  <si>
    <t>B11</t>
  </si>
  <si>
    <t>C11-P</t>
  </si>
  <si>
    <t>D11</t>
  </si>
  <si>
    <t>E11</t>
  </si>
  <si>
    <t>A12</t>
  </si>
  <si>
    <t>B12</t>
  </si>
  <si>
    <t>C12-P</t>
  </si>
  <si>
    <t>D12</t>
  </si>
  <si>
    <t>E12</t>
  </si>
  <si>
    <t>A13</t>
  </si>
  <si>
    <t>B13</t>
  </si>
  <si>
    <t>C13-P</t>
  </si>
  <si>
    <t>D13</t>
  </si>
  <si>
    <t>E13</t>
  </si>
  <si>
    <t>A14</t>
  </si>
  <si>
    <t>B14</t>
  </si>
  <si>
    <t>C14-P</t>
  </si>
  <si>
    <t>D14</t>
  </si>
  <si>
    <t>E14</t>
  </si>
  <si>
    <t>A15</t>
  </si>
  <si>
    <t>B15</t>
  </si>
  <si>
    <t>C15-P</t>
  </si>
  <si>
    <t>D15-P</t>
  </si>
  <si>
    <t>E15-P</t>
  </si>
  <si>
    <t>.</t>
  </si>
  <si>
    <t>A2-P</t>
  </si>
  <si>
    <t>C6</t>
  </si>
  <si>
    <t>C7</t>
  </si>
  <si>
    <t>C8</t>
  </si>
  <si>
    <t>D8</t>
  </si>
  <si>
    <t>C9</t>
  </si>
  <si>
    <t>C10</t>
  </si>
  <si>
    <t>C11</t>
  </si>
  <si>
    <t>C12</t>
  </si>
  <si>
    <t>C13</t>
  </si>
  <si>
    <t>C14</t>
  </si>
  <si>
    <t>C15</t>
  </si>
  <si>
    <t>D15</t>
  </si>
  <si>
    <t>A16</t>
  </si>
  <si>
    <t>B16</t>
  </si>
  <si>
    <t>C16</t>
  </si>
  <si>
    <t>D16</t>
  </si>
  <si>
    <t>E8</t>
  </si>
  <si>
    <t>E15</t>
  </si>
  <si>
    <t>C16-P</t>
  </si>
  <si>
    <t>E16</t>
  </si>
  <si>
    <t>E1</t>
  </si>
  <si>
    <t>D5-P</t>
  </si>
  <si>
    <t>E5-P</t>
  </si>
  <si>
    <t>D6-P</t>
  </si>
  <si>
    <t>E6-P</t>
  </si>
  <si>
    <t>D8D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</si>
</sst>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33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1.0"/>
      <color rgb="FFFFFFFF"/>
      <name val="Calibri"/>
    </font>
    <font>
      <color rgb="FFFFFFFF"/>
      <name val="Calibri"/>
    </font>
    <font>
      <sz val="11.0"/>
      <color theme="1"/>
      <name val="Calibri"/>
    </font>
    <font>
      <u/>
      <color rgb="FF0000FF"/>
    </font>
    <font>
      <sz val="11.0"/>
      <color rgb="FF000000"/>
      <name val="Calibri"/>
    </font>
    <font>
      <u/>
      <sz val="10.0"/>
      <color rgb="FF000000"/>
      <name val="Arial"/>
    </font>
    <font>
      <u/>
      <sz val="11.0"/>
      <color rgb="FF1155CC"/>
    </font>
    <font>
      <u/>
      <sz val="11.0"/>
      <color rgb="FF000000"/>
      <name val="Calibri"/>
    </font>
    <font>
      <u/>
      <color rgb="FF0000FF"/>
    </font>
    <font>
      <color rgb="FF000000"/>
      <name val="Calibri"/>
    </font>
    <font>
      <u/>
      <color rgb="FF1155CC"/>
    </font>
    <font>
      <color rgb="FF212529"/>
      <name val="Calibri"/>
    </font>
    <font>
      <color rgb="FF000000"/>
    </font>
    <font>
      <u/>
      <sz val="11.0"/>
      <color rgb="FF000000"/>
    </font>
    <font>
      <sz val="11.0"/>
      <color rgb="FF000000"/>
    </font>
    <font>
      <u/>
      <sz val="11.0"/>
      <color rgb="FF000000"/>
      <name val="Calibri"/>
    </font>
    <font>
      <u/>
      <sz val="10.0"/>
      <color rgb="FF000000"/>
      <name val="Arial"/>
    </font>
    <font>
      <u/>
      <sz val="11.0"/>
      <color rgb="FF000000"/>
    </font>
    <font>
      <u/>
      <sz val="11.0"/>
      <color rgb="FF1155CC"/>
      <name val="Calibri"/>
    </font>
    <font>
      <u/>
      <color rgb="FF1155CC"/>
    </font>
    <font>
      <u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Docs-Calibri"/>
    </font>
    <font>
      <sz val="11.0"/>
      <color rgb="FFFFFFFF"/>
      <name val="Calibri"/>
    </font>
    <font>
      <sz val="11.0"/>
      <color rgb="FF000000"/>
      <name val="Inconsolata"/>
    </font>
    <font>
      <sz val="11.0"/>
      <color rgb="FF444444"/>
      <name val="Calibri"/>
    </font>
    <font>
      <b/>
      <color rgb="FFFFFFFF"/>
      <name val="Calibri"/>
    </font>
    <font/>
    <font>
      <sz val="11.0"/>
      <color rgb="FF222222"/>
      <name val="&quot;Google Sans&quot;"/>
    </font>
  </fonts>
  <fills count="2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C343D"/>
        <bgColor rgb="FF0C343D"/>
      </patternFill>
    </fill>
    <fill>
      <patternFill patternType="solid">
        <fgColor rgb="FF000000"/>
        <bgColor rgb="FF000000"/>
      </patternFill>
    </fill>
    <fill>
      <patternFill patternType="solid">
        <fgColor rgb="FFF46524"/>
        <bgColor rgb="FFF46524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E6DD"/>
        <bgColor rgb="FFFFE6DD"/>
      </patternFill>
    </fill>
    <fill>
      <patternFill patternType="solid">
        <fgColor rgb="FF980000"/>
        <bgColor rgb="FF98000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quotePrefix="1" borderId="0" fillId="0" fontId="2" numFmtId="0" xfId="0" applyAlignment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center" vertical="center"/>
    </xf>
    <xf borderId="1" fillId="3" fontId="2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vertical="center"/>
    </xf>
    <xf borderId="1" fillId="4" fontId="2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  <xf borderId="1" fillId="5" fontId="4" numFmtId="0" xfId="0" applyAlignment="1" applyBorder="1" applyFill="1" applyFont="1">
      <alignment horizontal="center" readingOrder="0" vertical="center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7" fontId="6" numFmtId="49" xfId="0" applyAlignment="1" applyBorder="1" applyFill="1" applyFont="1" applyNumberForma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left" vertical="center"/>
    </xf>
    <xf borderId="1" fillId="7" fontId="6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readingOrder="0" shrinkToFit="0" vertical="center" wrapText="1"/>
    </xf>
    <xf borderId="1" fillId="7" fontId="8" numFmtId="0" xfId="0" applyAlignment="1" applyBorder="1" applyFont="1">
      <alignment horizontal="center" readingOrder="0" shrinkToFit="0" vertical="center" wrapText="1"/>
    </xf>
    <xf borderId="1" fillId="7" fontId="9" numFmtId="0" xfId="0" applyAlignment="1" applyBorder="1" applyFont="1">
      <alignment readingOrder="0" vertical="center"/>
    </xf>
    <xf borderId="1" fillId="7" fontId="10" numFmtId="0" xfId="0" applyAlignment="1" applyBorder="1" applyFont="1">
      <alignment readingOrder="0" vertical="center"/>
    </xf>
    <xf borderId="1" fillId="7" fontId="11" numFmtId="0" xfId="0" applyAlignment="1" applyBorder="1" applyFont="1">
      <alignment readingOrder="0" vertical="center"/>
    </xf>
    <xf borderId="1" fillId="7" fontId="2" numFmtId="0" xfId="0" applyAlignment="1" applyBorder="1" applyFont="1">
      <alignment readingOrder="0" vertical="center"/>
    </xf>
    <xf borderId="1" fillId="8" fontId="2" numFmtId="49" xfId="0" applyAlignment="1" applyBorder="1" applyFill="1" applyFont="1" applyNumberFormat="1">
      <alignment horizontal="center" vertical="center"/>
    </xf>
    <xf borderId="1" fillId="8" fontId="6" numFmtId="49" xfId="0" applyAlignment="1" applyBorder="1" applyFont="1" applyNumberFormat="1">
      <alignment horizontal="center" readingOrder="0" vertical="center"/>
    </xf>
    <xf borderId="1" fillId="9" fontId="6" numFmtId="49" xfId="0" applyAlignment="1" applyBorder="1" applyFill="1" applyFont="1" applyNumberFormat="1">
      <alignment horizontal="center" readingOrder="0" vertical="center"/>
    </xf>
    <xf borderId="1" fillId="9" fontId="2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left" readingOrder="0" vertical="center"/>
    </xf>
    <xf borderId="1" fillId="9" fontId="2" numFmtId="0" xfId="0" applyAlignment="1" applyBorder="1" applyFont="1">
      <alignment horizontal="center" readingOrder="0" shrinkToFit="0" vertical="center" wrapText="1"/>
    </xf>
    <xf borderId="1" fillId="9" fontId="12" numFmtId="0" xfId="0" applyAlignment="1" applyBorder="1" applyFont="1">
      <alignment readingOrder="0" shrinkToFit="0" vertical="center" wrapText="1"/>
    </xf>
    <xf borderId="1" fillId="9" fontId="13" numFmtId="0" xfId="0" applyAlignment="1" applyBorder="1" applyFont="1">
      <alignment horizontal="center" readingOrder="0" shrinkToFit="0" vertical="center" wrapText="1"/>
    </xf>
    <xf borderId="1" fillId="9" fontId="13" numFmtId="0" xfId="0" applyAlignment="1" applyBorder="1" applyFont="1">
      <alignment readingOrder="0" shrinkToFit="0" vertical="center" wrapText="1"/>
    </xf>
    <xf borderId="1" fillId="9" fontId="14" numFmtId="0" xfId="0" applyAlignment="1" applyBorder="1" applyFont="1">
      <alignment readingOrder="0" vertical="center"/>
    </xf>
    <xf borderId="1" fillId="9" fontId="13" numFmtId="0" xfId="0" applyAlignment="1" applyBorder="1" applyFont="1">
      <alignment readingOrder="0" vertical="center"/>
    </xf>
    <xf borderId="1" fillId="9" fontId="2" numFmtId="0" xfId="0" applyAlignment="1" applyBorder="1" applyFont="1">
      <alignment readingOrder="0" vertical="center"/>
    </xf>
    <xf borderId="1" fillId="7" fontId="15" numFmtId="0" xfId="0" applyAlignment="1" applyBorder="1" applyFont="1">
      <alignment horizontal="center" readingOrder="0" vertical="center"/>
    </xf>
    <xf borderId="1" fillId="7" fontId="8" numFmtId="49" xfId="0" applyAlignment="1" applyBorder="1" applyFont="1" applyNumberFormat="1">
      <alignment horizontal="center" readingOrder="0" shrinkToFit="0" vertical="center" wrapText="1"/>
    </xf>
    <xf borderId="1" fillId="7" fontId="16" numFmtId="0" xfId="0" applyAlignment="1" applyBorder="1" applyFont="1">
      <alignment horizontal="left" readingOrder="0" vertical="center"/>
    </xf>
    <xf borderId="1" fillId="7" fontId="17" numFmtId="0" xfId="0" applyAlignment="1" applyBorder="1" applyFont="1">
      <alignment readingOrder="0" vertical="center"/>
    </xf>
    <xf borderId="1" fillId="9" fontId="6" numFmtId="0" xfId="0" applyAlignment="1" applyBorder="1" applyFont="1">
      <alignment horizontal="center" readingOrder="0" vertical="center"/>
    </xf>
    <xf borderId="1" fillId="9" fontId="6" numFmtId="0" xfId="0" applyAlignment="1" applyBorder="1" applyFont="1">
      <alignment horizontal="left" vertical="center"/>
    </xf>
    <xf borderId="1" fillId="9" fontId="6" numFmtId="0" xfId="0" applyAlignment="1" applyBorder="1" applyFont="1">
      <alignment horizontal="center" readingOrder="0" shrinkToFit="0" vertical="center" wrapText="1"/>
    </xf>
    <xf borderId="1" fillId="9" fontId="8" numFmtId="49" xfId="0" applyAlignment="1" applyBorder="1" applyFont="1" applyNumberFormat="1">
      <alignment horizontal="center" readingOrder="0" vertical="center"/>
    </xf>
    <xf borderId="1" fillId="9" fontId="18" numFmtId="0" xfId="0" applyAlignment="1" applyBorder="1" applyFont="1">
      <alignment readingOrder="0" vertical="center"/>
    </xf>
    <xf borderId="1" fillId="9" fontId="18" numFmtId="0" xfId="0" applyAlignment="1" applyBorder="1" applyFont="1">
      <alignment readingOrder="0" vertical="center"/>
    </xf>
    <xf borderId="1" fillId="9" fontId="19" numFmtId="0" xfId="0" applyAlignment="1" applyBorder="1" applyFont="1">
      <alignment readingOrder="0" vertical="center"/>
    </xf>
    <xf borderId="1" fillId="9" fontId="2" numFmtId="0" xfId="0" applyAlignment="1" applyBorder="1" applyFont="1">
      <alignment vertical="center"/>
    </xf>
    <xf borderId="1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7" fontId="6" numFmtId="0" xfId="0" applyAlignment="1" applyBorder="1" applyFont="1">
      <alignment horizontal="center" readingOrder="0" shrinkToFit="0" vertical="center" wrapText="1"/>
    </xf>
    <xf borderId="1" fillId="7" fontId="20" numFmtId="0" xfId="0" applyAlignment="1" applyBorder="1" applyFont="1">
      <alignment vertical="center"/>
    </xf>
    <xf borderId="1" fillId="7" fontId="21" numFmtId="0" xfId="0" applyAlignment="1" applyBorder="1" applyFont="1">
      <alignment vertical="center"/>
    </xf>
    <xf borderId="1" fillId="7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vertical="center"/>
    </xf>
    <xf borderId="1" fillId="7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10" fontId="5" numFmtId="0" xfId="0" applyAlignment="1" applyBorder="1" applyFill="1" applyFont="1">
      <alignment readingOrder="0" vertical="center"/>
    </xf>
    <xf borderId="3" fillId="10" fontId="5" numFmtId="0" xfId="0" applyAlignment="1" applyBorder="1" applyFont="1">
      <alignment readingOrder="0" vertical="center"/>
    </xf>
    <xf borderId="3" fillId="10" fontId="5" numFmtId="0" xfId="0" applyAlignment="1" applyBorder="1" applyFont="1">
      <alignment readingOrder="0" shrinkToFit="0" vertical="center" wrapText="1"/>
    </xf>
    <xf borderId="4" fillId="10" fontId="5" numFmtId="0" xfId="0" applyAlignment="1" applyBorder="1" applyFont="1">
      <alignment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6" fillId="7" fontId="8" numFmtId="0" xfId="0" applyAlignment="1" applyBorder="1" applyFont="1">
      <alignment horizontal="center" readingOrder="0" vertical="center"/>
    </xf>
    <xf borderId="6" fillId="7" fontId="8" numFmtId="0" xfId="0" applyAlignment="1" applyBorder="1" applyFont="1">
      <alignment horizontal="left" readingOrder="0" vertical="center"/>
    </xf>
    <xf borderId="7" fillId="7" fontId="8" numFmtId="0" xfId="0" applyAlignment="1" applyBorder="1" applyFont="1">
      <alignment horizontal="left" readingOrder="0" vertical="center"/>
    </xf>
    <xf borderId="7" fillId="7" fontId="2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9" fillId="0" fontId="2" numFmtId="0" xfId="0" applyAlignment="1" applyBorder="1" applyFont="1">
      <alignment readingOrder="0" shrinkToFit="0" vertical="center" wrapText="1"/>
    </xf>
    <xf borderId="10" fillId="0" fontId="2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vertical="center"/>
    </xf>
    <xf borderId="7" fillId="7" fontId="24" numFmtId="0" xfId="0" applyAlignment="1" applyBorder="1" applyFont="1">
      <alignment horizontal="left" readingOrder="0"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shrinkToFit="0" vertical="center" wrapText="1"/>
    </xf>
    <xf borderId="11" fillId="11" fontId="8" numFmtId="0" xfId="0" applyAlignment="1" applyBorder="1" applyFill="1" applyFont="1">
      <alignment vertical="bottom"/>
    </xf>
    <xf borderId="1" fillId="11" fontId="8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5" fontId="6" numFmtId="164" xfId="0" applyAlignment="1" applyFont="1" applyNumberFormat="1">
      <alignment readingOrder="0" vertical="bottom"/>
    </xf>
    <xf borderId="0" fillId="12" fontId="6" numFmtId="0" xfId="0" applyAlignment="1" applyFill="1" applyFont="1">
      <alignment readingOrder="0" vertical="bottom"/>
    </xf>
    <xf borderId="0" fillId="5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2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7" fontId="6" numFmtId="0" xfId="0" applyAlignment="1" applyBorder="1" applyFont="1">
      <alignment horizontal="center" vertical="center"/>
    </xf>
    <xf borderId="1" fillId="7" fontId="6" numFmtId="0" xfId="0" applyAlignment="1" applyBorder="1" applyFont="1">
      <alignment vertical="center"/>
    </xf>
    <xf borderId="9" fillId="7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1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readingOrder="0" vertical="center"/>
    </xf>
    <xf borderId="9" fillId="3" fontId="4" numFmtId="0" xfId="0" applyAlignment="1" applyBorder="1" applyFont="1">
      <alignment vertical="center"/>
    </xf>
    <xf borderId="0" fillId="3" fontId="6" numFmtId="0" xfId="0" applyAlignment="1" applyFont="1">
      <alignment horizontal="center" vertical="center"/>
    </xf>
    <xf borderId="0" fillId="3" fontId="6" numFmtId="0" xfId="0" applyAlignment="1" applyFont="1">
      <alignment vertical="center"/>
    </xf>
    <xf borderId="1" fillId="13" fontId="6" numFmtId="0" xfId="0" applyAlignment="1" applyBorder="1" applyFill="1" applyFont="1">
      <alignment horizontal="center" vertical="center"/>
    </xf>
    <xf borderId="1" fillId="7" fontId="6" numFmtId="0" xfId="0" applyAlignment="1" applyBorder="1" applyFont="1">
      <alignment shrinkToFit="0" vertical="center" wrapText="1"/>
    </xf>
    <xf borderId="1" fillId="8" fontId="6" numFmtId="49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vertical="center"/>
    </xf>
    <xf borderId="6" fillId="0" fontId="6" numFmtId="0" xfId="0" applyAlignment="1" applyBorder="1" applyFont="1">
      <alignment horizontal="center" readingOrder="0" vertical="center"/>
    </xf>
    <xf borderId="6" fillId="14" fontId="6" numFmtId="0" xfId="0" applyAlignment="1" applyBorder="1" applyFill="1" applyFont="1">
      <alignment vertical="center"/>
    </xf>
    <xf borderId="1" fillId="7" fontId="6" numFmtId="0" xfId="0" applyAlignment="1" applyBorder="1" applyFont="1">
      <alignment readingOrder="0" shrinkToFit="0" vertical="center" wrapText="1"/>
    </xf>
    <xf borderId="1" fillId="14" fontId="2" numFmtId="0" xfId="0" applyAlignment="1" applyBorder="1" applyFont="1">
      <alignment vertical="center"/>
    </xf>
    <xf borderId="1" fillId="14" fontId="6" numFmtId="0" xfId="0" applyAlignment="1" applyBorder="1" applyFont="1">
      <alignment vertical="center"/>
    </xf>
    <xf borderId="1" fillId="15" fontId="6" numFmtId="0" xfId="0" applyAlignment="1" applyBorder="1" applyFill="1" applyFont="1">
      <alignment vertical="center"/>
    </xf>
    <xf borderId="0" fillId="7" fontId="6" numFmtId="0" xfId="0" applyAlignment="1" applyFont="1">
      <alignment vertical="center"/>
    </xf>
    <xf borderId="1" fillId="0" fontId="6" numFmtId="0" xfId="0" applyAlignment="1" applyBorder="1" applyFont="1">
      <alignment readingOrder="0" vertical="center"/>
    </xf>
    <xf borderId="1" fillId="13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8" fontId="6" numFmtId="0" xfId="0" applyAlignment="1" applyBorder="1" applyFont="1">
      <alignment shrinkToFit="0" vertical="center" wrapText="1"/>
    </xf>
    <xf borderId="0" fillId="7" fontId="26" numFmtId="0" xfId="0" applyAlignment="1" applyFont="1">
      <alignment horizontal="left" readingOrder="0" vertical="center"/>
    </xf>
    <xf borderId="1" fillId="7" fontId="6" numFmtId="0" xfId="0" applyAlignment="1" applyBorder="1" applyFont="1">
      <alignment horizontal="center" readingOrder="0" shrinkToFit="0" vertical="center" wrapText="1"/>
    </xf>
    <xf borderId="1" fillId="7" fontId="6" numFmtId="0" xfId="0" applyAlignment="1" applyBorder="1" applyFont="1">
      <alignment readingOrder="0" vertical="center"/>
    </xf>
    <xf borderId="0" fillId="7" fontId="6" numFmtId="0" xfId="0" applyAlignment="1" applyFont="1">
      <alignment horizontal="left" vertical="center"/>
    </xf>
    <xf borderId="0" fillId="7" fontId="6" numFmtId="0" xfId="0" applyAlignment="1" applyFont="1">
      <alignment horizontal="center" vertical="center"/>
    </xf>
    <xf borderId="0" fillId="7" fontId="6" numFmtId="0" xfId="0" applyAlignment="1" applyFont="1">
      <alignment horizontal="left" shrinkToFit="0" vertical="center" wrapText="1"/>
    </xf>
    <xf borderId="0" fillId="7" fontId="6" numFmtId="49" xfId="0" applyAlignment="1" applyFont="1" applyNumberFormat="1">
      <alignment horizontal="center" vertical="center"/>
    </xf>
    <xf borderId="6" fillId="4" fontId="27" numFmtId="0" xfId="0" applyAlignment="1" applyBorder="1" applyFont="1">
      <alignment horizontal="left" vertical="center"/>
    </xf>
    <xf borderId="6" fillId="4" fontId="6" numFmtId="0" xfId="0" applyAlignment="1" applyBorder="1" applyFont="1">
      <alignment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left" shrinkToFit="0" vertical="center" wrapText="1"/>
    </xf>
    <xf borderId="6" fillId="4" fontId="4" numFmtId="49" xfId="0" applyAlignment="1" applyBorder="1" applyFont="1" applyNumberFormat="1">
      <alignment horizontal="center" vertical="center"/>
    </xf>
    <xf borderId="6" fillId="16" fontId="25" numFmtId="0" xfId="0" applyAlignment="1" applyBorder="1" applyFill="1" applyFont="1">
      <alignment horizontal="center" readingOrder="0" vertical="center"/>
    </xf>
    <xf borderId="1" fillId="17" fontId="6" numFmtId="0" xfId="0" applyAlignment="1" applyBorder="1" applyFill="1" applyFont="1">
      <alignment horizontal="left" vertical="center"/>
    </xf>
    <xf borderId="1" fillId="18" fontId="6" numFmtId="0" xfId="0" applyAlignment="1" applyBorder="1" applyFill="1" applyFont="1">
      <alignment horizontal="left" shrinkToFit="0" vertical="center" wrapText="1"/>
    </xf>
    <xf borderId="1" fillId="18" fontId="6" numFmtId="0" xfId="0" applyAlignment="1" applyBorder="1" applyFont="1">
      <alignment horizontal="center" shrinkToFit="0" vertical="center" wrapText="1"/>
    </xf>
    <xf borderId="1" fillId="19" fontId="6" numFmtId="0" xfId="0" applyAlignment="1" applyBorder="1" applyFill="1" applyFont="1">
      <alignment horizontal="center" shrinkToFit="0" vertical="center" wrapText="1"/>
    </xf>
    <xf borderId="1" fillId="18" fontId="6" numFmtId="49" xfId="0" applyAlignment="1" applyBorder="1" applyFont="1" applyNumberFormat="1">
      <alignment horizontal="center" shrinkToFit="0" vertical="center" wrapText="1"/>
    </xf>
    <xf borderId="1" fillId="19" fontId="6" numFmtId="0" xfId="0" applyAlignment="1" applyBorder="1" applyFont="1">
      <alignment horizontal="center" shrinkToFit="0" vertical="center" wrapText="1"/>
    </xf>
    <xf borderId="1" fillId="19" fontId="6" numFmtId="0" xfId="0" applyAlignment="1" applyBorder="1" applyFont="1">
      <alignment horizontal="center" readingOrder="0" shrinkToFit="0" vertical="center" wrapText="1"/>
    </xf>
    <xf borderId="1" fillId="19" fontId="6" numFmtId="0" xfId="0" applyAlignment="1" applyBorder="1" applyFont="1">
      <alignment vertical="center"/>
    </xf>
    <xf borderId="1" fillId="18" fontId="6" numFmtId="0" xfId="0" applyAlignment="1" applyBorder="1" applyFont="1">
      <alignment vertical="center"/>
    </xf>
    <xf borderId="1" fillId="18" fontId="6" numFmtId="49" xfId="0" applyAlignment="1" applyBorder="1" applyFont="1" applyNumberFormat="1">
      <alignment horizontal="center" vertical="center"/>
    </xf>
    <xf borderId="1" fillId="19" fontId="6" numFmtId="0" xfId="0" applyAlignment="1" applyBorder="1" applyFont="1">
      <alignment horizontal="center" vertical="center"/>
    </xf>
    <xf borderId="1" fillId="19" fontId="6" numFmtId="0" xfId="0" applyAlignment="1" applyBorder="1" applyFont="1">
      <alignment vertical="center"/>
    </xf>
    <xf borderId="1" fillId="18" fontId="6" numFmtId="49" xfId="0" applyAlignment="1" applyBorder="1" applyFont="1" applyNumberFormat="1">
      <alignment horizontal="center" readingOrder="0" shrinkToFit="0" vertical="center" wrapText="1"/>
    </xf>
    <xf borderId="1" fillId="18" fontId="26" numFmtId="0" xfId="0" applyAlignment="1" applyBorder="1" applyFont="1">
      <alignment horizontal="left" vertical="center"/>
    </xf>
    <xf borderId="1" fillId="18" fontId="6" numFmtId="49" xfId="0" applyAlignment="1" applyBorder="1" applyFont="1" applyNumberFormat="1">
      <alignment horizontal="center" readingOrder="0" vertical="center"/>
    </xf>
    <xf borderId="1" fillId="18" fontId="6" numFmtId="0" xfId="0" applyAlignment="1" applyBorder="1" applyFont="1">
      <alignment horizontal="left" vertical="center"/>
    </xf>
    <xf borderId="1" fillId="18" fontId="6" numFmtId="0" xfId="0" applyAlignment="1" applyBorder="1" applyFont="1">
      <alignment horizontal="center" vertical="center"/>
    </xf>
    <xf borderId="0" fillId="0" fontId="6" numFmtId="0" xfId="0" applyAlignment="1" applyFont="1">
      <alignment readingOrder="0" vertical="center"/>
    </xf>
    <xf borderId="1" fillId="7" fontId="6" numFmtId="0" xfId="0" applyAlignment="1" applyBorder="1" applyFont="1">
      <alignment horizontal="left" vertical="center"/>
    </xf>
    <xf borderId="1" fillId="3" fontId="27" numFmtId="0" xfId="0" applyAlignment="1" applyBorder="1" applyFont="1">
      <alignment horizontal="center" readingOrder="0" vertical="center"/>
    </xf>
    <xf borderId="1" fillId="3" fontId="27" numFmtId="0" xfId="0" applyAlignment="1" applyBorder="1" applyFont="1">
      <alignment horizontal="center" readingOrder="0" vertical="center"/>
    </xf>
    <xf borderId="1" fillId="3" fontId="27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left" shrinkToFit="0" vertical="center" wrapText="1"/>
    </xf>
    <xf borderId="1" fillId="7" fontId="6" numFmtId="4" xfId="0" applyAlignment="1" applyBorder="1" applyFont="1" applyNumberFormat="1">
      <alignment horizontal="center" shrinkToFit="0" vertical="center" wrapText="1"/>
    </xf>
    <xf borderId="1" fillId="19" fontId="6" numFmtId="3" xfId="0" applyAlignment="1" applyBorder="1" applyFont="1" applyNumberFormat="1">
      <alignment horizontal="right" shrinkToFit="0" vertical="center" wrapText="1"/>
    </xf>
    <xf borderId="1" fillId="19" fontId="6" numFmtId="3" xfId="0" applyAlignment="1" applyBorder="1" applyFont="1" applyNumberFormat="1">
      <alignment vertical="center"/>
    </xf>
    <xf borderId="1" fillId="19" fontId="6" numFmtId="0" xfId="0" applyAlignment="1" applyBorder="1" applyFont="1">
      <alignment vertical="center"/>
    </xf>
    <xf borderId="1" fillId="7" fontId="28" numFmtId="0" xfId="0" applyAlignment="1" applyBorder="1" applyFont="1">
      <alignment vertical="center"/>
    </xf>
    <xf borderId="1" fillId="19" fontId="29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19" fontId="6" numFmtId="3" xfId="0" applyAlignment="1" applyBorder="1" applyFont="1" applyNumberFormat="1">
      <alignment horizontal="right" readingOrder="0" shrinkToFit="0" vertical="center" wrapText="1"/>
    </xf>
    <xf borderId="1" fillId="7" fontId="26" numFmtId="0" xfId="0" applyAlignment="1" applyBorder="1" applyFont="1">
      <alignment horizontal="left" vertical="center"/>
    </xf>
    <xf borderId="1" fillId="7" fontId="6" numFmtId="4" xfId="0" applyAlignment="1" applyBorder="1" applyFont="1" applyNumberFormat="1">
      <alignment horizontal="center" vertical="center"/>
    </xf>
    <xf borderId="1" fillId="19" fontId="6" numFmtId="3" xfId="0" applyAlignment="1" applyBorder="1" applyFont="1" applyNumberFormat="1">
      <alignment horizontal="right" vertical="center"/>
    </xf>
    <xf borderId="1" fillId="19" fontId="6" numFmtId="3" xfId="0" applyAlignment="1" applyBorder="1" applyFont="1" applyNumberFormat="1">
      <alignment shrinkToFit="0" vertical="center" wrapText="1"/>
    </xf>
    <xf borderId="1" fillId="19" fontId="6" numFmtId="0" xfId="0" applyAlignment="1" applyBorder="1" applyFont="1">
      <alignment horizontal="center" readingOrder="0" vertical="center"/>
    </xf>
    <xf borderId="1" fillId="19" fontId="6" numFmtId="3" xfId="0" applyAlignment="1" applyBorder="1" applyFont="1" applyNumberFormat="1">
      <alignment horizontal="right" readingOrder="0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28" numFmtId="0" xfId="0" applyAlignment="1" applyBorder="1" applyFont="1">
      <alignment vertical="center"/>
    </xf>
    <xf borderId="1" fillId="0" fontId="6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vertical="center"/>
    </xf>
    <xf borderId="0" fillId="17" fontId="2" numFmtId="0" xfId="0" applyAlignment="1" applyFont="1">
      <alignment vertical="center"/>
    </xf>
    <xf borderId="0" fillId="14" fontId="2" numFmtId="0" xfId="0" applyAlignment="1" applyFon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horizontal="left" readingOrder="0" vertical="center"/>
    </xf>
    <xf borderId="0" fillId="13" fontId="2" numFmtId="0" xfId="0" applyAlignment="1" applyFont="1">
      <alignment horizontal="center" vertical="center"/>
    </xf>
    <xf borderId="0" fillId="13" fontId="6" numFmtId="0" xfId="0" applyAlignment="1" applyFont="1">
      <alignment vertical="center"/>
    </xf>
    <xf borderId="0" fillId="13" fontId="2" numFmtId="0" xfId="0" applyAlignment="1" applyFont="1">
      <alignment vertical="center"/>
    </xf>
    <xf borderId="1" fillId="13" fontId="2" numFmtId="0" xfId="0" applyAlignment="1" applyBorder="1" applyFont="1">
      <alignment vertical="center"/>
    </xf>
    <xf borderId="0" fillId="4" fontId="30" numFmtId="0" xfId="0" applyAlignment="1" applyFont="1">
      <alignment vertical="center"/>
    </xf>
    <xf borderId="0" fillId="4" fontId="30" numFmtId="0" xfId="0" applyAlignment="1" applyFont="1">
      <alignment horizontal="center" vertical="center"/>
    </xf>
    <xf borderId="0" fillId="4" fontId="30" numFmtId="0" xfId="0" applyAlignment="1" applyFont="1">
      <alignment horizontal="left" vertical="center"/>
    </xf>
    <xf borderId="0" fillId="4" fontId="30" numFmtId="0" xfId="0" applyAlignment="1" applyFont="1">
      <alignment horizontal="center" readingOrder="0" vertical="center"/>
    </xf>
    <xf borderId="0" fillId="4" fontId="30" numFmtId="0" xfId="0" applyAlignment="1" applyFont="1">
      <alignment horizontal="center" readingOrder="0" shrinkToFit="0" vertical="center" wrapText="1"/>
    </xf>
    <xf borderId="12" fillId="4" fontId="30" numFmtId="0" xfId="0" applyAlignment="1" applyBorder="1" applyFont="1">
      <alignment horizontal="center" readingOrder="0" vertical="center"/>
    </xf>
    <xf borderId="13" fillId="0" fontId="31" numFmtId="0" xfId="0" applyAlignment="1" applyBorder="1" applyFont="1">
      <alignment vertical="center"/>
    </xf>
    <xf borderId="0" fillId="4" fontId="2" numFmtId="0" xfId="0" applyAlignment="1" applyFont="1">
      <alignment horizontal="center" vertical="center"/>
    </xf>
    <xf borderId="0" fillId="4" fontId="6" numFmtId="0" xfId="0" applyAlignment="1" applyFont="1">
      <alignment vertical="center"/>
    </xf>
    <xf borderId="0" fillId="4" fontId="2" numFmtId="0" xfId="0" applyAlignment="1" applyFont="1">
      <alignment vertical="center"/>
    </xf>
    <xf borderId="14" fillId="4" fontId="30" numFmtId="0" xfId="0" applyAlignment="1" applyBorder="1" applyFont="1">
      <alignment readingOrder="0" vertical="center"/>
    </xf>
    <xf borderId="15" fillId="4" fontId="30" numFmtId="0" xfId="0" applyAlignment="1" applyBorder="1" applyFont="1">
      <alignment horizontal="center" readingOrder="0" vertical="center"/>
    </xf>
    <xf borderId="15" fillId="4" fontId="30" numFmtId="0" xfId="0" applyAlignment="1" applyBorder="1" applyFont="1">
      <alignment readingOrder="0" vertical="center"/>
    </xf>
    <xf borderId="15" fillId="4" fontId="30" numFmtId="0" xfId="0" applyAlignment="1" applyBorder="1" applyFont="1">
      <alignment horizontal="left" readingOrder="0" vertical="center"/>
    </xf>
    <xf borderId="15" fillId="4" fontId="30" numFmtId="0" xfId="0" applyAlignment="1" applyBorder="1" applyFont="1">
      <alignment horizontal="center" readingOrder="0" shrinkToFit="0" vertical="center" wrapText="1"/>
    </xf>
    <xf borderId="16" fillId="4" fontId="30" numFmtId="0" xfId="0" applyAlignment="1" applyBorder="1" applyFont="1">
      <alignment readingOrder="0" vertical="center"/>
    </xf>
    <xf borderId="1" fillId="4" fontId="2" numFmtId="0" xfId="0" applyAlignment="1" applyBorder="1" applyFont="1">
      <alignment readingOrder="0" vertical="center"/>
    </xf>
    <xf borderId="1" fillId="19" fontId="2" numFmtId="0" xfId="0" applyAlignment="1" applyBorder="1" applyFont="1">
      <alignment horizontal="center" readingOrder="0" vertical="center"/>
    </xf>
    <xf borderId="1" fillId="19" fontId="2" numFmtId="0" xfId="0" applyAlignment="1" applyBorder="1" applyFont="1">
      <alignment horizontal="center" readingOrder="0" shrinkToFit="0" vertical="center" wrapText="1"/>
    </xf>
    <xf borderId="1" fillId="19" fontId="2" numFmtId="0" xfId="0" applyAlignment="1" applyBorder="1" applyFont="1">
      <alignment readingOrder="0" shrinkToFit="0" vertical="center" wrapText="1"/>
    </xf>
    <xf borderId="1" fillId="19" fontId="2" numFmtId="0" xfId="0" applyAlignment="1" applyBorder="1" applyFont="1">
      <alignment readingOrder="0" vertical="center"/>
    </xf>
    <xf borderId="1" fillId="0" fontId="6" numFmtId="49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readingOrder="0" shrinkToFit="0" vertical="center" wrapText="1"/>
    </xf>
    <xf borderId="1" fillId="8" fontId="2" numFmtId="0" xfId="0" applyAlignment="1" applyBorder="1" applyFont="1">
      <alignment horizontal="center" readingOrder="0" vertical="center"/>
    </xf>
    <xf borderId="1" fillId="18" fontId="2" numFmtId="0" xfId="0" applyAlignment="1" applyBorder="1" applyFont="1">
      <alignment horizontal="left" readingOrder="0" shrinkToFit="0" vertical="center" wrapText="1"/>
    </xf>
    <xf borderId="1" fillId="20" fontId="2" numFmtId="0" xfId="0" applyAlignment="1" applyBorder="1" applyFill="1" applyFont="1">
      <alignment horizontal="left" readingOrder="0" shrinkToFit="0" vertical="center" wrapText="1"/>
    </xf>
    <xf borderId="1" fillId="20" fontId="2" numFmtId="49" xfId="0" applyAlignment="1" applyBorder="1" applyFont="1" applyNumberFormat="1">
      <alignment horizontal="center" readingOrder="0" shrinkToFit="0" vertical="center" wrapText="1"/>
    </xf>
    <xf borderId="1" fillId="18" fontId="2" numFmtId="0" xfId="0" applyAlignment="1" applyBorder="1" applyFont="1">
      <alignment shrinkToFit="0" vertical="center" wrapText="1"/>
    </xf>
    <xf borderId="1" fillId="19" fontId="2" numFmtId="0" xfId="0" applyAlignment="1" applyBorder="1" applyFont="1">
      <alignment shrinkToFit="0" vertical="center" wrapText="1"/>
    </xf>
    <xf borderId="1" fillId="19" fontId="2" numFmtId="0" xfId="0" applyAlignment="1" applyBorder="1" applyFont="1">
      <alignment horizontal="center" vertical="center"/>
    </xf>
    <xf borderId="0" fillId="7" fontId="2" numFmtId="0" xfId="0" applyAlignment="1" applyFont="1">
      <alignment vertical="center"/>
    </xf>
    <xf borderId="1" fillId="20" fontId="26" numFmtId="49" xfId="0" applyAlignment="1" applyBorder="1" applyFont="1" applyNumberFormat="1">
      <alignment horizontal="center" readingOrder="0" shrinkToFit="0" vertical="center" wrapText="1"/>
    </xf>
    <xf borderId="1" fillId="20" fontId="8" numFmtId="49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readingOrder="0" vertical="center"/>
    </xf>
    <xf borderId="1" fillId="18" fontId="2" numFmtId="0" xfId="0" applyAlignment="1" applyBorder="1" applyFont="1">
      <alignment horizontal="left" readingOrder="0" vertical="center"/>
    </xf>
    <xf borderId="1" fillId="19" fontId="2" numFmtId="0" xfId="0" applyAlignment="1" applyBorder="1" applyFont="1">
      <alignment vertical="center"/>
    </xf>
    <xf borderId="1" fillId="18" fontId="2" numFmtId="0" xfId="0" applyAlignment="1" applyBorder="1" applyFont="1">
      <alignment vertical="center"/>
    </xf>
    <xf borderId="1" fillId="20" fontId="2" numFmtId="0" xfId="0" applyAlignment="1" applyBorder="1" applyFont="1">
      <alignment readingOrder="0" vertical="center"/>
    </xf>
    <xf borderId="1" fillId="20" fontId="26" numFmtId="0" xfId="0" applyAlignment="1" applyBorder="1" applyFont="1">
      <alignment horizontal="left" readingOrder="0" vertical="center"/>
    </xf>
    <xf borderId="1" fillId="20" fontId="8" numFmtId="0" xfId="0" applyAlignment="1" applyBorder="1" applyFont="1">
      <alignment horizontal="left" readingOrder="0" vertical="center"/>
    </xf>
    <xf borderId="1" fillId="20" fontId="2" numFmtId="0" xfId="0" applyAlignment="1" applyBorder="1" applyFont="1">
      <alignment horizontal="left" readingOrder="0" shrinkToFit="0" vertical="center" wrapText="1"/>
    </xf>
    <xf borderId="1" fillId="19" fontId="2" numFmtId="0" xfId="0" applyAlignment="1" applyBorder="1" applyFont="1">
      <alignment horizontal="center" shrinkToFit="0" vertical="center" wrapText="1"/>
    </xf>
    <xf borderId="1" fillId="20" fontId="2" numFmtId="49" xfId="0" applyAlignment="1" applyBorder="1" applyFont="1" applyNumberForma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14" fillId="3" fontId="4" numFmtId="0" xfId="0" applyAlignment="1" applyBorder="1" applyFont="1">
      <alignment horizontal="center" vertical="center"/>
    </xf>
    <xf borderId="17" fillId="3" fontId="4" numFmtId="0" xfId="0" applyAlignment="1" applyBorder="1" applyFont="1">
      <alignment horizontal="center" readingOrder="0" vertical="center"/>
    </xf>
    <xf borderId="15" fillId="3" fontId="4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19" fillId="3" fontId="4" numFmtId="0" xfId="0" applyAlignment="1" applyBorder="1" applyFont="1">
      <alignment horizontal="center" readingOrder="0" vertical="center"/>
    </xf>
    <xf borderId="19" fillId="3" fontId="2" numFmtId="0" xfId="0" applyAlignment="1" applyBorder="1" applyFont="1">
      <alignment horizontal="center" vertical="center"/>
    </xf>
    <xf borderId="20" fillId="0" fontId="6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readingOrder="0" vertical="center"/>
    </xf>
    <xf borderId="20" fillId="0" fontId="2" numFmtId="0" xfId="0" applyAlignment="1" applyBorder="1" applyFont="1">
      <alignment vertical="center"/>
    </xf>
    <xf borderId="20" fillId="2" fontId="2" numFmtId="0" xfId="0" applyAlignment="1" applyBorder="1" applyFont="1">
      <alignment horizontal="center" vertical="center"/>
    </xf>
    <xf borderId="20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vertical="center"/>
    </xf>
    <xf borderId="21" fillId="0" fontId="6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readingOrder="0" vertical="center"/>
    </xf>
    <xf borderId="23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12" fontId="13" numFmtId="0" xfId="0" applyAlignment="1" applyBorder="1" applyFont="1">
      <alignment horizontal="center" readingOrder="0" vertical="center"/>
    </xf>
    <xf borderId="1" fillId="12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" fillId="20" fontId="2" numFmtId="0" xfId="0" applyAlignment="1" applyBorder="1" applyFont="1">
      <alignment horizontal="center" readingOrder="0" vertical="center"/>
    </xf>
    <xf borderId="1" fillId="20" fontId="2" numFmtId="0" xfId="0" applyAlignment="1" applyBorder="1" applyFont="1">
      <alignment horizontal="center" vertical="center"/>
    </xf>
    <xf borderId="1" fillId="7" fontId="26" numFmtId="0" xfId="0" applyAlignment="1" applyBorder="1" applyFont="1">
      <alignment horizontal="left" readingOrder="0" vertical="center"/>
    </xf>
    <xf borderId="1" fillId="7" fontId="8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9" fillId="4" fontId="30" numFmtId="0" xfId="0" applyAlignment="1" applyBorder="1" applyFont="1">
      <alignment horizontal="center" readingOrder="0" vertical="center"/>
    </xf>
    <xf borderId="24" fillId="0" fontId="31" numFmtId="0" xfId="0" applyAlignment="1" applyBorder="1" applyFont="1">
      <alignment vertical="center"/>
    </xf>
    <xf borderId="25" fillId="0" fontId="31" numFmtId="0" xfId="0" applyAlignment="1" applyBorder="1" applyFont="1">
      <alignment vertical="center"/>
    </xf>
    <xf borderId="1" fillId="4" fontId="5" numFmtId="0" xfId="0" applyAlignment="1" applyBorder="1" applyFont="1">
      <alignment horizontal="center" vertical="center"/>
    </xf>
    <xf borderId="26" fillId="4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27" fillId="4" fontId="5" numFmtId="0" xfId="0" applyAlignment="1" applyBorder="1" applyFont="1">
      <alignment horizontal="center" vertical="center"/>
    </xf>
    <xf borderId="28" fillId="4" fontId="5" numFmtId="0" xfId="0" applyAlignment="1" applyBorder="1" applyFont="1">
      <alignment horizontal="center" readingOrder="0" vertical="center"/>
    </xf>
    <xf borderId="29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30" fillId="4" fontId="5" numFmtId="0" xfId="0" applyAlignment="1" applyBorder="1" applyFont="1">
      <alignment horizontal="center" readingOrder="0" vertical="center"/>
    </xf>
    <xf borderId="31" fillId="0" fontId="2" numFmtId="0" xfId="0" applyAlignment="1" applyBorder="1" applyFont="1">
      <alignment horizontal="center" readingOrder="0" vertical="center"/>
    </xf>
    <xf borderId="6" fillId="2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32" fillId="0" fontId="2" numFmtId="0" xfId="0" applyAlignment="1" applyBorder="1" applyFont="1">
      <alignment readingOrder="0" vertical="center"/>
    </xf>
    <xf borderId="32" fillId="20" fontId="2" numFmtId="0" xfId="0" applyAlignment="1" applyBorder="1" applyFont="1">
      <alignment horizontal="center" readingOrder="0" vertical="center"/>
    </xf>
    <xf borderId="33" fillId="2" fontId="2" numFmtId="0" xfId="0" applyAlignment="1" applyBorder="1" applyFont="1">
      <alignment readingOrder="0" vertical="center"/>
    </xf>
    <xf borderId="34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9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vertical="center"/>
    </xf>
    <xf borderId="35" fillId="2" fontId="2" numFmtId="0" xfId="0" applyAlignment="1" applyBorder="1" applyFont="1">
      <alignment readingOrder="0" vertical="center"/>
    </xf>
    <xf borderId="9" fillId="2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35" fillId="2" fontId="2" numFmtId="0" xfId="0" applyAlignment="1" applyBorder="1" applyFont="1">
      <alignment vertical="center"/>
    </xf>
    <xf borderId="36" fillId="0" fontId="2" numFmtId="0" xfId="0" applyAlignment="1" applyBorder="1" applyFont="1">
      <alignment vertical="center"/>
    </xf>
    <xf borderId="0" fillId="4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26" fillId="0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readingOrder="0" vertical="center"/>
    </xf>
    <xf borderId="15" fillId="4" fontId="5" numFmtId="0" xfId="0" applyAlignment="1" applyBorder="1" applyFont="1">
      <alignment horizontal="center" readingOrder="0" vertical="center"/>
    </xf>
    <xf borderId="18" fillId="4" fontId="5" numFmtId="0" xfId="0" applyAlignment="1" applyBorder="1" applyFont="1">
      <alignment horizontal="center" readingOrder="0" vertical="center"/>
    </xf>
    <xf borderId="19" fillId="4" fontId="30" numFmtId="0" xfId="0" applyAlignment="1" applyBorder="1" applyFont="1">
      <alignment horizontal="center" readingOrder="0" vertical="center"/>
    </xf>
    <xf borderId="19" fillId="4" fontId="30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0" fillId="4" fontId="2" numFmtId="0" xfId="0" applyAlignment="1" applyBorder="1" applyFont="1">
      <alignment vertical="center"/>
    </xf>
    <xf borderId="20" fillId="4" fontId="2" numFmtId="0" xfId="0" applyAlignment="1" applyBorder="1" applyFont="1">
      <alignment horizontal="center" vertical="center"/>
    </xf>
    <xf borderId="27" fillId="7" fontId="2" numFmtId="0" xfId="0" applyAlignment="1" applyBorder="1" applyFont="1">
      <alignment horizontal="center" vertical="center"/>
    </xf>
    <xf borderId="20" fillId="4" fontId="5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readingOrder="0" vertical="center"/>
    </xf>
    <xf borderId="20" fillId="2" fontId="2" numFmtId="0" xfId="0" applyAlignment="1" applyBorder="1" applyFont="1">
      <alignment vertical="center"/>
    </xf>
    <xf borderId="20" fillId="0" fontId="2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vertical="center"/>
    </xf>
    <xf borderId="0" fillId="12" fontId="6" numFmtId="0" xfId="0" applyAlignment="1" applyFont="1">
      <alignment readingOrder="0" vertical="center"/>
    </xf>
    <xf borderId="1" fillId="12" fontId="6" numFmtId="0" xfId="0" applyAlignment="1" applyBorder="1" applyFont="1">
      <alignment readingOrder="0" vertical="center"/>
    </xf>
    <xf borderId="1" fillId="12" fontId="6" numFmtId="0" xfId="0" applyAlignment="1" applyBorder="1" applyFont="1">
      <alignment horizontal="center" readingOrder="0" vertical="center"/>
    </xf>
    <xf borderId="1" fillId="12" fontId="6" numFmtId="0" xfId="0" applyAlignment="1" applyBorder="1" applyFont="1">
      <alignment vertical="center"/>
    </xf>
    <xf borderId="1" fillId="12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0" fillId="12" fontId="6" numFmtId="0" xfId="0" applyAlignment="1" applyFont="1">
      <alignment horizontal="center" readingOrder="0" vertical="center"/>
    </xf>
    <xf borderId="1" fillId="12" fontId="6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0" fillId="12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7" fontId="6" numFmtId="0" xfId="0" applyAlignment="1" applyFont="1">
      <alignment readingOrder="0" vertical="center"/>
    </xf>
    <xf borderId="0" fillId="7" fontId="6" numFmtId="0" xfId="0" applyAlignment="1" applyFont="1">
      <alignment horizontal="center" readingOrder="0" vertical="center"/>
    </xf>
    <xf borderId="0" fillId="7" fontId="6" numFmtId="0" xfId="0" applyAlignment="1" applyFont="1">
      <alignment vertical="center"/>
    </xf>
    <xf borderId="0" fillId="12" fontId="2" numFmtId="0" xfId="0" applyAlignment="1" applyFont="1">
      <alignment vertical="center"/>
    </xf>
    <xf borderId="1" fillId="7" fontId="32" numFmtId="0" xfId="0" applyAlignment="1" applyBorder="1" applyFont="1">
      <alignment readingOrder="0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12" fontId="6" numFmtId="0" xfId="0" applyAlignment="1" applyBorder="1" applyFont="1">
      <alignment horizontal="left" vertical="center"/>
    </xf>
    <xf borderId="1" fillId="12" fontId="2" numFmtId="0" xfId="0" applyAlignment="1" applyBorder="1" applyFont="1">
      <alignment horizontal="left" vertical="center"/>
    </xf>
    <xf borderId="1" fillId="7" fontId="6" numFmtId="0" xfId="0" applyAlignment="1" applyBorder="1" applyFont="1">
      <alignment readingOrder="0" vertical="center"/>
    </xf>
    <xf borderId="1" fillId="7" fontId="6" numFmtId="0" xfId="0" applyAlignment="1" applyBorder="1" applyFont="1">
      <alignment horizontal="left" readingOrder="0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readingOrder="0" vertical="center"/>
    </xf>
    <xf borderId="1" fillId="7" fontId="6" numFmtId="0" xfId="0" applyAlignment="1" applyBorder="1" applyFont="1">
      <alignment vertical="center"/>
    </xf>
    <xf borderId="0" fillId="7" fontId="2" numFmtId="0" xfId="0" applyAlignment="1" applyFont="1">
      <alignment readingOrder="0" vertical="center"/>
    </xf>
    <xf borderId="0" fillId="7" fontId="2" numFmtId="0" xfId="0" applyAlignment="1" applyFon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p_polic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4.jpg"/><Relationship Id="rId4" Type="http://schemas.openxmlformats.org/officeDocument/2006/relationships/image" Target="../media/image3.jp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1924050" cy="8191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24050" cy="695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924050" cy="36195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33450" cy="93345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790700" cy="80010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V9" displayName="Table_1" id="1">
  <tableColumns count="22">
    <tableColumn name="s/n" id="1"/>
    <tableColumn name="policy_id" id="2"/>
    <tableColumn name="partner" id="3"/>
    <tableColumn name="Refund" id="4"/>
    <tableColumn name="Cancellation" id="5"/>
    <tableColumn name="cancellation_charge(%)" id="6"/>
    <tableColumn name="change ticket" id="7"/>
    <tableColumn name="Revalidation" id="8"/>
    <tableColumn name="Revalidation fee" id="9"/>
    <tableColumn name="bag_allowed" id="10"/>
    <tableColumn name="personal_id_req" id="11"/>
    <tableColumn name="extra_bag_policy" id="12"/>
    <tableColumn name="sell_tickets_cutoff_min" id="13"/>
    <tableColumn name="Sell_tickets_cutoff_unit" id="14"/>
    <tableColumn name="Sell_ticket_cutoff_max" id="15"/>
    <tableColumn name="sell_ticket_cutoff_max_unit" id="16"/>
    <tableColumn name="nb_checked_bags" id="17"/>
    <tableColumn name="kg_by_bag" id="18"/>
    <tableColumn name="nb_carry_on" id="19"/>
    <tableColumn name="extra_bag_cost" id="20"/>
    <tableColumn name="boarding_requirement" id="21"/>
    <tableColumn name="link_terms " id="22"/>
  </tableColumns>
  <tableStyleInfo name="p_polic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gm.com/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mailto:feedback@guotransport.com" TargetMode="External"/><Relationship Id="rId12" Type="http://schemas.openxmlformats.org/officeDocument/2006/relationships/hyperlink" Target="https://www.guotransport.com/images/logo.png" TargetMode="External"/><Relationship Id="rId1" Type="http://schemas.openxmlformats.org/officeDocument/2006/relationships/hyperlink" Target="https://gst-contracts.s3.amazonaws.com/uploads/bcc/cms/asset/avatar/26691/logo.png" TargetMode="External"/><Relationship Id="rId2" Type="http://schemas.openxmlformats.org/officeDocument/2006/relationships/hyperlink" Target="mailto:info@abctransport.com" TargetMode="External"/><Relationship Id="rId3" Type="http://schemas.openxmlformats.org/officeDocument/2006/relationships/hyperlink" Target="https://www.abctransport.com/" TargetMode="External"/><Relationship Id="rId4" Type="http://schemas.openxmlformats.org/officeDocument/2006/relationships/hyperlink" Target="https://www.chiscotransport.com.ng/img/logo.png" TargetMode="External"/><Relationship Id="rId9" Type="http://schemas.openxmlformats.org/officeDocument/2006/relationships/hyperlink" Target="https://gigm.com/newmenu/img/gigm-logo.jpg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guotransport.com" TargetMode="External"/><Relationship Id="rId5" Type="http://schemas.openxmlformats.org/officeDocument/2006/relationships/hyperlink" Target="https://www.chiscotransport.com.ng/" TargetMode="External"/><Relationship Id="rId6" Type="http://schemas.openxmlformats.org/officeDocument/2006/relationships/hyperlink" Target="http://www.libmot.com/images/libmot-logo.jpg" TargetMode="External"/><Relationship Id="rId7" Type="http://schemas.openxmlformats.org/officeDocument/2006/relationships/hyperlink" Target="mailto:info@libmot.com" TargetMode="External"/><Relationship Id="rId8" Type="http://schemas.openxmlformats.org/officeDocument/2006/relationships/hyperlink" Target="http://www.libmot.com/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bctransport.com/terms-and-conditions.html" TargetMode="External"/><Relationship Id="rId2" Type="http://schemas.openxmlformats.org/officeDocument/2006/relationships/hyperlink" Target="https://chiscotransport.com.ng/TermsOfUse" TargetMode="External"/><Relationship Id="rId3" Type="http://schemas.openxmlformats.org/officeDocument/2006/relationships/hyperlink" Target="https://gigm.com/Terms-and-Conditions" TargetMode="External"/><Relationship Id="rId4" Type="http://schemas.openxmlformats.org/officeDocument/2006/relationships/hyperlink" Target="https://libmot.com/Terms.aspx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s://gigm.com/Terms-and-Conditions" TargetMode="External"/><Relationship Id="rId6" Type="http://schemas.openxmlformats.org/officeDocument/2006/relationships/hyperlink" Target="https://gigm.com/Terms-and-Conditions" TargetMode="External"/><Relationship Id="rId7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</row>
    <row r="3">
      <c r="A3" s="2" t="s">
        <v>7</v>
      </c>
      <c r="B3" s="3" t="s">
        <v>8</v>
      </c>
      <c r="C3" s="3" t="s">
        <v>9</v>
      </c>
    </row>
    <row r="4">
      <c r="A4" s="2" t="s">
        <v>10</v>
      </c>
      <c r="B4" s="3" t="s">
        <v>11</v>
      </c>
      <c r="C4" s="3" t="s">
        <v>12</v>
      </c>
    </row>
    <row r="5">
      <c r="A5" s="2" t="s">
        <v>13</v>
      </c>
      <c r="B5" s="3" t="s">
        <v>14</v>
      </c>
      <c r="C5" s="3" t="s">
        <v>15</v>
      </c>
    </row>
    <row r="6">
      <c r="A6" s="2" t="s">
        <v>16</v>
      </c>
      <c r="B6" s="3" t="s">
        <v>17</v>
      </c>
      <c r="C6" s="3" t="s">
        <v>18</v>
      </c>
    </row>
    <row r="7">
      <c r="A7" s="2" t="s">
        <v>19</v>
      </c>
      <c r="B7" s="3" t="s">
        <v>20</v>
      </c>
      <c r="C7" s="3" t="s">
        <v>21</v>
      </c>
    </row>
    <row r="8">
      <c r="A8" s="2" t="s">
        <v>22</v>
      </c>
      <c r="B8" s="3" t="s">
        <v>23</v>
      </c>
      <c r="C8" s="3" t="s">
        <v>24</v>
      </c>
    </row>
    <row r="9">
      <c r="A9" s="2" t="s">
        <v>25</v>
      </c>
      <c r="B9" s="3" t="s">
        <v>26</v>
      </c>
      <c r="C9" s="3" t="s">
        <v>27</v>
      </c>
    </row>
    <row r="10">
      <c r="A10" s="2" t="s">
        <v>28</v>
      </c>
      <c r="B10" s="3" t="s">
        <v>29</v>
      </c>
      <c r="C10" s="3" t="s">
        <v>30</v>
      </c>
    </row>
    <row r="11">
      <c r="A11" s="2" t="s">
        <v>31</v>
      </c>
      <c r="B11" s="3" t="s">
        <v>32</v>
      </c>
      <c r="C11" s="3" t="s">
        <v>33</v>
      </c>
    </row>
    <row r="12">
      <c r="A12" s="2" t="s">
        <v>34</v>
      </c>
      <c r="B12" s="3" t="s">
        <v>35</v>
      </c>
      <c r="C12" s="3" t="s">
        <v>36</v>
      </c>
    </row>
    <row r="13">
      <c r="A13" s="2" t="s">
        <v>37</v>
      </c>
      <c r="B13" s="3" t="s">
        <v>38</v>
      </c>
      <c r="C13" s="3" t="s">
        <v>39</v>
      </c>
    </row>
    <row r="14">
      <c r="A14" s="2" t="s">
        <v>40</v>
      </c>
      <c r="B14" s="3" t="s">
        <v>41</v>
      </c>
      <c r="C14" s="3" t="s">
        <v>42</v>
      </c>
    </row>
    <row r="15">
      <c r="A15" s="2" t="s">
        <v>43</v>
      </c>
      <c r="B15" s="3" t="s">
        <v>44</v>
      </c>
      <c r="C15" s="3" t="s">
        <v>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8.75"/>
    <col customWidth="1" min="3" max="3" width="17.88"/>
    <col customWidth="1" min="4" max="4" width="14.38"/>
    <col customWidth="1" min="5" max="5" width="15.13"/>
    <col customWidth="1" min="6" max="6" width="4.13"/>
    <col customWidth="1" min="7" max="8" width="8.0"/>
  </cols>
  <sheetData>
    <row r="1">
      <c r="A1" s="22"/>
      <c r="B1" s="22"/>
      <c r="D1" s="22"/>
      <c r="E1" s="22"/>
      <c r="G1" s="244"/>
    </row>
    <row r="2">
      <c r="A2" s="245" t="s">
        <v>2263</v>
      </c>
      <c r="B2" s="246" t="s">
        <v>372</v>
      </c>
      <c r="C2" s="247" t="s">
        <v>1573</v>
      </c>
      <c r="D2" s="248" t="s">
        <v>2264</v>
      </c>
      <c r="E2" s="249" t="s">
        <v>2265</v>
      </c>
      <c r="F2" s="250"/>
      <c r="G2" s="250"/>
      <c r="H2" s="22"/>
    </row>
    <row r="3">
      <c r="A3" s="251">
        <v>1.0</v>
      </c>
      <c r="B3" s="252">
        <v>1.0</v>
      </c>
      <c r="C3" s="253" t="s">
        <v>595</v>
      </c>
      <c r="D3" s="252">
        <v>14.0</v>
      </c>
      <c r="E3" s="252">
        <v>14.0</v>
      </c>
      <c r="F3" s="254"/>
      <c r="G3" s="255">
        <f t="shared" ref="G3:G26" si="1">B3</f>
        <v>1</v>
      </c>
    </row>
    <row r="4">
      <c r="A4" s="251">
        <v>2.0</v>
      </c>
      <c r="B4" s="251">
        <v>2.0</v>
      </c>
      <c r="C4" s="256" t="s">
        <v>383</v>
      </c>
      <c r="D4" s="251">
        <v>52.0</v>
      </c>
      <c r="E4" s="251">
        <v>52.0</v>
      </c>
      <c r="F4" s="254"/>
      <c r="G4" s="255">
        <f t="shared" si="1"/>
        <v>2</v>
      </c>
    </row>
    <row r="5">
      <c r="A5" s="251">
        <v>3.0</v>
      </c>
      <c r="B5" s="251">
        <v>3.0</v>
      </c>
      <c r="C5" s="257" t="s">
        <v>226</v>
      </c>
      <c r="D5" s="251">
        <v>15.0</v>
      </c>
      <c r="E5" s="251">
        <v>15.0</v>
      </c>
      <c r="F5" s="254"/>
      <c r="G5" s="255">
        <f t="shared" si="1"/>
        <v>3</v>
      </c>
    </row>
    <row r="6">
      <c r="A6" s="251">
        <v>4.0</v>
      </c>
      <c r="B6" s="252">
        <v>4.0</v>
      </c>
      <c r="C6" s="253" t="s">
        <v>264</v>
      </c>
      <c r="D6" s="252">
        <v>14.0</v>
      </c>
      <c r="E6" s="252">
        <v>15.0</v>
      </c>
      <c r="F6" s="254"/>
      <c r="G6" s="255">
        <f t="shared" si="1"/>
        <v>4</v>
      </c>
      <c r="H6" s="136"/>
    </row>
    <row r="7">
      <c r="A7" s="251">
        <v>5.0</v>
      </c>
      <c r="B7" s="251">
        <v>5.0</v>
      </c>
      <c r="C7" s="253" t="s">
        <v>2266</v>
      </c>
      <c r="D7" s="251">
        <v>10.0</v>
      </c>
      <c r="E7" s="251">
        <v>12.0</v>
      </c>
      <c r="F7" s="254"/>
      <c r="G7" s="255">
        <f t="shared" si="1"/>
        <v>5</v>
      </c>
      <c r="H7" s="136"/>
    </row>
    <row r="8">
      <c r="A8" s="251">
        <v>6.0</v>
      </c>
      <c r="B8" s="251">
        <v>6.0</v>
      </c>
      <c r="C8" s="253" t="s">
        <v>583</v>
      </c>
      <c r="D8" s="251">
        <v>12.0</v>
      </c>
      <c r="E8" s="251">
        <v>14.0</v>
      </c>
      <c r="F8" s="254"/>
      <c r="G8" s="255">
        <f t="shared" si="1"/>
        <v>6</v>
      </c>
    </row>
    <row r="9">
      <c r="A9" s="251">
        <v>7.0</v>
      </c>
      <c r="B9" s="252">
        <v>7.0</v>
      </c>
      <c r="C9" s="253" t="s">
        <v>381</v>
      </c>
      <c r="D9" s="251">
        <v>15.0</v>
      </c>
      <c r="E9" s="251">
        <v>15.0</v>
      </c>
      <c r="F9" s="254"/>
      <c r="G9" s="255">
        <f t="shared" si="1"/>
        <v>7</v>
      </c>
    </row>
    <row r="10">
      <c r="A10" s="251">
        <v>8.0</v>
      </c>
      <c r="B10" s="251">
        <v>8.0</v>
      </c>
      <c r="C10" s="256" t="s">
        <v>2267</v>
      </c>
      <c r="D10" s="251">
        <v>12.0</v>
      </c>
      <c r="E10" s="251">
        <v>15.0</v>
      </c>
      <c r="F10" s="254"/>
      <c r="G10" s="255">
        <f t="shared" si="1"/>
        <v>8</v>
      </c>
    </row>
    <row r="11">
      <c r="A11" s="251">
        <v>9.0</v>
      </c>
      <c r="B11" s="251">
        <v>9.0</v>
      </c>
      <c r="C11" s="253" t="s">
        <v>2268</v>
      </c>
      <c r="D11" s="252">
        <v>14.0</v>
      </c>
      <c r="E11" s="252">
        <v>14.0</v>
      </c>
      <c r="F11" s="254"/>
      <c r="G11" s="255">
        <f t="shared" si="1"/>
        <v>9</v>
      </c>
    </row>
    <row r="12">
      <c r="A12" s="251">
        <v>10.0</v>
      </c>
      <c r="B12" s="252">
        <v>10.0</v>
      </c>
      <c r="C12" s="256" t="s">
        <v>2269</v>
      </c>
      <c r="D12" s="251">
        <v>8.0</v>
      </c>
      <c r="E12" s="251">
        <v>15.0</v>
      </c>
      <c r="F12" s="254"/>
      <c r="G12" s="255">
        <f t="shared" si="1"/>
        <v>10</v>
      </c>
    </row>
    <row r="13">
      <c r="A13" s="251">
        <v>11.0</v>
      </c>
      <c r="B13" s="251">
        <v>11.0</v>
      </c>
      <c r="C13" s="253" t="s">
        <v>2270</v>
      </c>
      <c r="D13" s="252">
        <v>9.0</v>
      </c>
      <c r="E13" s="252">
        <v>17.0</v>
      </c>
      <c r="F13" s="254"/>
      <c r="G13" s="255">
        <f t="shared" si="1"/>
        <v>11</v>
      </c>
      <c r="H13" s="136"/>
    </row>
    <row r="14">
      <c r="A14" s="251">
        <v>12.0</v>
      </c>
      <c r="B14" s="251">
        <v>12.0</v>
      </c>
      <c r="C14" s="253" t="s">
        <v>258</v>
      </c>
      <c r="D14" s="252">
        <v>13.0</v>
      </c>
      <c r="E14" s="252">
        <v>18.0</v>
      </c>
      <c r="F14" s="254"/>
      <c r="G14" s="255">
        <f t="shared" si="1"/>
        <v>12</v>
      </c>
      <c r="H14" s="136"/>
    </row>
    <row r="15">
      <c r="A15" s="251">
        <v>13.0</v>
      </c>
      <c r="B15" s="252">
        <v>13.0</v>
      </c>
      <c r="C15" s="253" t="s">
        <v>303</v>
      </c>
      <c r="D15" s="252">
        <v>13.0</v>
      </c>
      <c r="E15" s="252">
        <v>16.0</v>
      </c>
      <c r="F15" s="254"/>
      <c r="G15" s="255">
        <f t="shared" si="1"/>
        <v>13</v>
      </c>
      <c r="H15" s="136"/>
    </row>
    <row r="16">
      <c r="A16" s="251">
        <v>14.0</v>
      </c>
      <c r="B16" s="251">
        <v>14.0</v>
      </c>
      <c r="C16" s="256" t="s">
        <v>516</v>
      </c>
      <c r="D16" s="251">
        <v>59.0</v>
      </c>
      <c r="E16" s="251">
        <v>59.0</v>
      </c>
      <c r="F16" s="254"/>
      <c r="G16" s="255">
        <f t="shared" si="1"/>
        <v>14</v>
      </c>
    </row>
    <row r="17">
      <c r="A17" s="251">
        <v>15.0</v>
      </c>
      <c r="B17" s="251">
        <v>15.0</v>
      </c>
      <c r="C17" s="253" t="s">
        <v>2271</v>
      </c>
      <c r="D17" s="252">
        <v>25.0</v>
      </c>
      <c r="E17" s="252">
        <v>36.0</v>
      </c>
      <c r="F17" s="254"/>
      <c r="G17" s="255">
        <f t="shared" si="1"/>
        <v>15</v>
      </c>
    </row>
    <row r="18">
      <c r="A18" s="251">
        <v>16.0</v>
      </c>
      <c r="B18" s="252">
        <v>16.0</v>
      </c>
      <c r="C18" s="253" t="s">
        <v>2272</v>
      </c>
      <c r="D18" s="252">
        <v>51.0</v>
      </c>
      <c r="E18" s="252">
        <v>51.0</v>
      </c>
      <c r="F18" s="254"/>
      <c r="G18" s="255">
        <f t="shared" si="1"/>
        <v>16</v>
      </c>
    </row>
    <row r="19">
      <c r="A19" s="251">
        <v>17.0</v>
      </c>
      <c r="B19" s="251">
        <v>17.0</v>
      </c>
      <c r="C19" s="256" t="s">
        <v>2273</v>
      </c>
      <c r="D19" s="251">
        <v>30.0</v>
      </c>
      <c r="E19" s="251">
        <v>59.0</v>
      </c>
      <c r="F19" s="254"/>
      <c r="G19" s="255">
        <f t="shared" si="1"/>
        <v>17</v>
      </c>
    </row>
    <row r="20">
      <c r="A20" s="251">
        <v>18.0</v>
      </c>
      <c r="B20" s="251">
        <v>18.0</v>
      </c>
      <c r="C20" s="257" t="s">
        <v>272</v>
      </c>
      <c r="D20" s="251">
        <v>5.0</v>
      </c>
      <c r="E20" s="251">
        <v>7.0</v>
      </c>
      <c r="F20" s="254"/>
      <c r="G20" s="255">
        <f t="shared" si="1"/>
        <v>18</v>
      </c>
    </row>
    <row r="21">
      <c r="A21" s="251">
        <v>19.0</v>
      </c>
      <c r="B21" s="252">
        <v>19.0</v>
      </c>
      <c r="C21" s="253" t="s">
        <v>2274</v>
      </c>
      <c r="D21" s="252">
        <v>25.0</v>
      </c>
      <c r="E21" s="252">
        <v>25.0</v>
      </c>
      <c r="F21" s="254"/>
      <c r="G21" s="255">
        <f t="shared" si="1"/>
        <v>19</v>
      </c>
    </row>
    <row r="22">
      <c r="A22" s="251">
        <v>20.0</v>
      </c>
      <c r="B22" s="251">
        <v>20.0</v>
      </c>
      <c r="C22" s="253" t="s">
        <v>865</v>
      </c>
      <c r="D22" s="252">
        <v>33.0</v>
      </c>
      <c r="E22" s="252">
        <v>33.0</v>
      </c>
      <c r="F22" s="254"/>
      <c r="G22" s="255">
        <f t="shared" si="1"/>
        <v>20</v>
      </c>
    </row>
    <row r="23">
      <c r="A23" s="251">
        <v>21.0</v>
      </c>
      <c r="B23" s="251">
        <v>21.0</v>
      </c>
      <c r="C23" s="256" t="s">
        <v>2275</v>
      </c>
      <c r="D23" s="251">
        <v>3.0</v>
      </c>
      <c r="E23" s="251">
        <v>4.0</v>
      </c>
      <c r="F23" s="254"/>
      <c r="G23" s="255">
        <f t="shared" si="1"/>
        <v>21</v>
      </c>
    </row>
    <row r="24">
      <c r="A24" s="251">
        <v>18.0</v>
      </c>
      <c r="B24" s="251">
        <v>22.0</v>
      </c>
      <c r="C24" s="256" t="s">
        <v>2276</v>
      </c>
      <c r="D24" s="251">
        <v>5.0</v>
      </c>
      <c r="E24" s="251">
        <v>7.0</v>
      </c>
      <c r="F24" s="254"/>
      <c r="G24" s="255">
        <f t="shared" si="1"/>
        <v>22</v>
      </c>
    </row>
    <row r="25">
      <c r="A25" s="251">
        <v>23.0</v>
      </c>
      <c r="B25" s="252">
        <v>23.0</v>
      </c>
      <c r="C25" s="253" t="s">
        <v>782</v>
      </c>
      <c r="D25" s="252">
        <v>16.0</v>
      </c>
      <c r="E25" s="252">
        <v>16.0</v>
      </c>
      <c r="F25" s="254"/>
      <c r="G25" s="255">
        <f t="shared" si="1"/>
        <v>23</v>
      </c>
    </row>
    <row r="26">
      <c r="A26" s="258">
        <v>24.0</v>
      </c>
      <c r="B26" s="259">
        <v>24.0</v>
      </c>
      <c r="C26" s="260" t="s">
        <v>144</v>
      </c>
      <c r="D26" s="261">
        <v>15.0</v>
      </c>
      <c r="E26" s="252">
        <v>15.0</v>
      </c>
      <c r="F26" s="254"/>
      <c r="G26" s="255">
        <f t="shared" si="1"/>
        <v>24</v>
      </c>
    </row>
    <row r="27">
      <c r="A27" s="22"/>
      <c r="B27" s="22"/>
      <c r="D27" s="22"/>
      <c r="E27" s="22"/>
      <c r="G27" s="244"/>
    </row>
    <row r="28" ht="15.75" customHeight="1">
      <c r="A28" s="22"/>
      <c r="B28" s="22"/>
      <c r="D28" s="22"/>
      <c r="E28" s="22"/>
      <c r="G28" s="244"/>
    </row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3" width="21.38"/>
    <col customWidth="1" min="4" max="4" width="9.13"/>
    <col customWidth="1" min="5" max="5" width="21.38"/>
    <col customWidth="1" min="6" max="6" width="4.25"/>
  </cols>
  <sheetData>
    <row r="1">
      <c r="A1" s="262"/>
    </row>
    <row r="2">
      <c r="A2" s="22"/>
      <c r="B2" s="22"/>
    </row>
    <row r="3">
      <c r="A3" s="263" t="s">
        <v>98</v>
      </c>
      <c r="B3" s="263" t="s">
        <v>2277</v>
      </c>
      <c r="C3" s="263" t="s">
        <v>2278</v>
      </c>
      <c r="D3" s="263" t="s">
        <v>2279</v>
      </c>
      <c r="E3" s="263" t="s">
        <v>2280</v>
      </c>
      <c r="F3" s="264"/>
      <c r="G3" s="264"/>
      <c r="H3" s="265"/>
    </row>
    <row r="4">
      <c r="A4" s="218">
        <v>1.0</v>
      </c>
      <c r="B4" s="218">
        <v>1.0</v>
      </c>
      <c r="C4" s="134" t="s">
        <v>1597</v>
      </c>
      <c r="D4" s="266">
        <f>vlookup($E4,cities!$D$4:$H$117,5,FALSE)</f>
        <v>1</v>
      </c>
      <c r="E4" s="234" t="s">
        <v>1597</v>
      </c>
      <c r="G4" s="267">
        <f t="shared" ref="G4:G19" si="1">B4</f>
        <v>1</v>
      </c>
    </row>
    <row r="5">
      <c r="A5" s="218">
        <v>2.0</v>
      </c>
      <c r="B5" s="218">
        <v>2.0</v>
      </c>
      <c r="C5" s="134" t="s">
        <v>1602</v>
      </c>
      <c r="D5" s="266">
        <f>vlookup($E5,cities!$D$4:$H$117,5,FALSE)</f>
        <v>2</v>
      </c>
      <c r="E5" s="234" t="s">
        <v>1602</v>
      </c>
      <c r="G5" s="267">
        <f t="shared" si="1"/>
        <v>2</v>
      </c>
    </row>
    <row r="6">
      <c r="A6" s="218">
        <v>3.0</v>
      </c>
      <c r="B6" s="218">
        <v>3.0</v>
      </c>
      <c r="C6" s="134" t="s">
        <v>2281</v>
      </c>
      <c r="D6" s="266">
        <f>vlookup($E6,cities!$D$4:$H$117,5,FALSE)</f>
        <v>1</v>
      </c>
      <c r="E6" s="234" t="s">
        <v>1597</v>
      </c>
      <c r="G6" s="267">
        <f t="shared" si="1"/>
        <v>3</v>
      </c>
    </row>
    <row r="7">
      <c r="A7" s="218">
        <v>4.0</v>
      </c>
      <c r="B7" s="218">
        <v>4.0</v>
      </c>
      <c r="C7" s="134" t="s">
        <v>1605</v>
      </c>
      <c r="D7" s="266">
        <f>vlookup($E7,cities!$D$4:$H$117,5,FALSE)</f>
        <v>1</v>
      </c>
      <c r="E7" s="234" t="s">
        <v>1597</v>
      </c>
      <c r="G7" s="267">
        <f t="shared" si="1"/>
        <v>4</v>
      </c>
    </row>
    <row r="8">
      <c r="A8" s="218">
        <v>6.0</v>
      </c>
      <c r="B8" s="218">
        <v>5.0</v>
      </c>
      <c r="C8" s="134" t="s">
        <v>2282</v>
      </c>
      <c r="D8" s="266">
        <f>vlookup($E8,cities!$D$4:$H$117,5,FALSE)</f>
        <v>3</v>
      </c>
      <c r="E8" s="234" t="s">
        <v>2282</v>
      </c>
      <c r="G8" s="267">
        <f t="shared" si="1"/>
        <v>5</v>
      </c>
    </row>
    <row r="9">
      <c r="A9" s="218">
        <v>7.0</v>
      </c>
      <c r="B9" s="218">
        <v>6.0</v>
      </c>
      <c r="C9" s="134" t="s">
        <v>2044</v>
      </c>
      <c r="D9" s="266">
        <f>vlookup($E9,cities!$D$4:$H$117,5,FALSE)</f>
        <v>4</v>
      </c>
      <c r="E9" s="234" t="s">
        <v>2044</v>
      </c>
      <c r="G9" s="267">
        <f t="shared" si="1"/>
        <v>6</v>
      </c>
    </row>
    <row r="10">
      <c r="A10" s="218">
        <v>8.0</v>
      </c>
      <c r="B10" s="218">
        <v>7.0</v>
      </c>
      <c r="C10" s="134" t="s">
        <v>1609</v>
      </c>
      <c r="D10" s="266">
        <f>vlookup($E10,cities!$D$4:$H$117,5,FALSE)</f>
        <v>5</v>
      </c>
      <c r="E10" s="234" t="s">
        <v>1609</v>
      </c>
      <c r="G10" s="267">
        <f t="shared" si="1"/>
        <v>7</v>
      </c>
    </row>
    <row r="11">
      <c r="A11" s="218">
        <v>9.0</v>
      </c>
      <c r="B11" s="218">
        <v>8.0</v>
      </c>
      <c r="C11" s="134" t="s">
        <v>2283</v>
      </c>
      <c r="D11" s="266">
        <f>vlookup($E11,cities!$D$4:$H$117,5,FALSE)</f>
        <v>6</v>
      </c>
      <c r="E11" s="234" t="s">
        <v>2283</v>
      </c>
      <c r="G11" s="267">
        <f t="shared" si="1"/>
        <v>8</v>
      </c>
    </row>
    <row r="12">
      <c r="A12" s="218">
        <v>10.0</v>
      </c>
      <c r="B12" s="218">
        <v>9.0</v>
      </c>
      <c r="C12" s="134" t="s">
        <v>2284</v>
      </c>
      <c r="D12" s="266">
        <f>vlookup($E12,cities!$D$4:$H$117,5,FALSE)</f>
        <v>7</v>
      </c>
      <c r="E12" s="234" t="s">
        <v>2284</v>
      </c>
      <c r="G12" s="267">
        <f t="shared" si="1"/>
        <v>9</v>
      </c>
    </row>
    <row r="13">
      <c r="A13" s="218">
        <v>11.0</v>
      </c>
      <c r="B13" s="218">
        <v>10.0</v>
      </c>
      <c r="C13" s="134" t="s">
        <v>2285</v>
      </c>
      <c r="D13" s="266">
        <f>vlookup($E13,cities!$D$4:$H$117,5,FALSE)</f>
        <v>8</v>
      </c>
      <c r="E13" s="234" t="s">
        <v>2285</v>
      </c>
      <c r="G13" s="267">
        <f t="shared" si="1"/>
        <v>10</v>
      </c>
    </row>
    <row r="14">
      <c r="A14" s="218">
        <v>12.0</v>
      </c>
      <c r="B14" s="218">
        <v>11.0</v>
      </c>
      <c r="C14" s="134" t="s">
        <v>2286</v>
      </c>
      <c r="D14" s="266">
        <f>vlookup($E14,cities!$D$4:$H$117,5,FALSE)</f>
        <v>9</v>
      </c>
      <c r="E14" s="234" t="s">
        <v>2287</v>
      </c>
      <c r="G14" s="267">
        <f t="shared" si="1"/>
        <v>11</v>
      </c>
    </row>
    <row r="15">
      <c r="A15" s="218">
        <v>13.0</v>
      </c>
      <c r="B15" s="218">
        <v>12.0</v>
      </c>
      <c r="C15" s="134" t="s">
        <v>1613</v>
      </c>
      <c r="D15" s="266">
        <f>vlookup($E15,cities!$D$4:$H$117,5,FALSE)</f>
        <v>10</v>
      </c>
      <c r="E15" s="234" t="s">
        <v>1613</v>
      </c>
      <c r="G15" s="267">
        <f t="shared" si="1"/>
        <v>12</v>
      </c>
    </row>
    <row r="16">
      <c r="A16" s="218">
        <v>14.0</v>
      </c>
      <c r="B16" s="218">
        <v>13.0</v>
      </c>
      <c r="C16" s="268" t="s">
        <v>1755</v>
      </c>
      <c r="D16" s="266">
        <f>vlookup($E16,cities!$D$4:$H$117,5,FALSE)</f>
        <v>10</v>
      </c>
      <c r="E16" s="234" t="s">
        <v>1613</v>
      </c>
      <c r="G16" s="267">
        <f t="shared" si="1"/>
        <v>13</v>
      </c>
    </row>
    <row r="17">
      <c r="A17" s="218">
        <v>15.0</v>
      </c>
      <c r="B17" s="218">
        <v>14.0</v>
      </c>
      <c r="C17" s="134" t="s">
        <v>2288</v>
      </c>
      <c r="D17" s="266">
        <f>vlookup($E17,cities!$D$4:$H$117,5,FALSE)</f>
        <v>10</v>
      </c>
      <c r="E17" s="234" t="s">
        <v>1613</v>
      </c>
      <c r="G17" s="267">
        <f t="shared" si="1"/>
        <v>14</v>
      </c>
    </row>
    <row r="18">
      <c r="A18" s="218">
        <v>16.0</v>
      </c>
      <c r="B18" s="218">
        <v>15.0</v>
      </c>
      <c r="C18" s="134" t="s">
        <v>2289</v>
      </c>
      <c r="D18" s="266">
        <f>vlookup($E18,cities!$D$4:$H$117,5,FALSE)</f>
        <v>10</v>
      </c>
      <c r="E18" s="234" t="s">
        <v>1613</v>
      </c>
      <c r="G18" s="267">
        <f t="shared" si="1"/>
        <v>15</v>
      </c>
    </row>
    <row r="19">
      <c r="A19" s="218">
        <v>17.0</v>
      </c>
      <c r="B19" s="218">
        <v>16.0</v>
      </c>
      <c r="C19" s="134" t="s">
        <v>2290</v>
      </c>
      <c r="D19" s="266">
        <f>vlookup($E19,cities!$D$4:$H$117,5,FALSE)</f>
        <v>10</v>
      </c>
      <c r="E19" s="234" t="s">
        <v>1613</v>
      </c>
      <c r="G19" s="267">
        <f t="shared" si="1"/>
        <v>16</v>
      </c>
    </row>
    <row r="20">
      <c r="A20" s="218">
        <v>18.0</v>
      </c>
      <c r="B20" s="218">
        <v>17.0</v>
      </c>
      <c r="C20" s="134" t="s">
        <v>2291</v>
      </c>
      <c r="D20" s="266">
        <f>vlookup($E20,cities!$D$4:$H$117,5,FALSE)</f>
        <v>10</v>
      </c>
      <c r="E20" s="234" t="s">
        <v>1613</v>
      </c>
      <c r="G20" s="266">
        <v>18.0</v>
      </c>
    </row>
    <row r="21">
      <c r="A21" s="218">
        <v>19.0</v>
      </c>
      <c r="B21" s="218">
        <v>18.0</v>
      </c>
      <c r="C21" s="134" t="s">
        <v>2292</v>
      </c>
      <c r="D21" s="266">
        <f>vlookup($E21,cities!$D$4:$H$117,5,FALSE)</f>
        <v>10</v>
      </c>
      <c r="E21" s="234" t="s">
        <v>1613</v>
      </c>
      <c r="G21" s="267">
        <f t="shared" ref="G21:G225" si="2">B21</f>
        <v>18</v>
      </c>
    </row>
    <row r="22">
      <c r="A22" s="218">
        <v>20.0</v>
      </c>
      <c r="B22" s="218">
        <v>19.0</v>
      </c>
      <c r="C22" s="134" t="s">
        <v>1854</v>
      </c>
      <c r="D22" s="266">
        <f>vlookup($E22,cities!$D$4:$H$117,5,FALSE)</f>
        <v>10</v>
      </c>
      <c r="E22" s="234" t="s">
        <v>1613</v>
      </c>
      <c r="G22" s="267">
        <f t="shared" si="2"/>
        <v>19</v>
      </c>
    </row>
    <row r="23">
      <c r="A23" s="218">
        <v>21.0</v>
      </c>
      <c r="B23" s="218">
        <v>20.0</v>
      </c>
      <c r="C23" s="134" t="s">
        <v>1760</v>
      </c>
      <c r="D23" s="266">
        <f>vlookup($E23,cities!$D$4:$H$117,5,FALSE)</f>
        <v>11</v>
      </c>
      <c r="E23" s="234" t="s">
        <v>1760</v>
      </c>
      <c r="G23" s="267">
        <f t="shared" si="2"/>
        <v>20</v>
      </c>
    </row>
    <row r="24">
      <c r="A24" s="218">
        <v>22.0</v>
      </c>
      <c r="B24" s="218">
        <v>21.0</v>
      </c>
      <c r="C24" s="134" t="s">
        <v>1618</v>
      </c>
      <c r="D24" s="266">
        <f>vlookup($E24,cities!$D$4:$H$117,5,FALSE)</f>
        <v>12</v>
      </c>
      <c r="E24" s="234" t="s">
        <v>1618</v>
      </c>
      <c r="G24" s="267">
        <f t="shared" si="2"/>
        <v>21</v>
      </c>
    </row>
    <row r="25">
      <c r="A25" s="218">
        <v>23.0</v>
      </c>
      <c r="B25" s="218">
        <v>22.0</v>
      </c>
      <c r="C25" s="134" t="s">
        <v>1763</v>
      </c>
      <c r="D25" s="266">
        <f>vlookup($E25,cities!$D$4:$H$117,5,FALSE)</f>
        <v>12</v>
      </c>
      <c r="E25" s="234" t="s">
        <v>1618</v>
      </c>
      <c r="G25" s="267">
        <f t="shared" si="2"/>
        <v>22</v>
      </c>
    </row>
    <row r="26">
      <c r="A26" s="218">
        <v>24.0</v>
      </c>
      <c r="B26" s="218">
        <v>23.0</v>
      </c>
      <c r="C26" s="134" t="s">
        <v>2293</v>
      </c>
      <c r="D26" s="266">
        <f>vlookup($E26,cities!$D$4:$H$117,5,FALSE)</f>
        <v>12</v>
      </c>
      <c r="E26" s="234" t="s">
        <v>1618</v>
      </c>
      <c r="G26" s="267">
        <f t="shared" si="2"/>
        <v>23</v>
      </c>
    </row>
    <row r="27">
      <c r="A27" s="218">
        <v>25.0</v>
      </c>
      <c r="B27" s="218">
        <v>24.0</v>
      </c>
      <c r="C27" s="134" t="s">
        <v>2294</v>
      </c>
      <c r="D27" s="266">
        <f>vlookup($E27,cities!$D$4:$H$117,5,FALSE)</f>
        <v>13</v>
      </c>
      <c r="E27" s="234" t="s">
        <v>2294</v>
      </c>
      <c r="G27" s="267">
        <f t="shared" si="2"/>
        <v>24</v>
      </c>
    </row>
    <row r="28">
      <c r="A28" s="218">
        <v>26.0</v>
      </c>
      <c r="B28" s="218">
        <v>25.0</v>
      </c>
      <c r="C28" s="134" t="s">
        <v>1862</v>
      </c>
      <c r="D28" s="266">
        <f>vlookup($E28,cities!$D$4:$H$117,5,FALSE)</f>
        <v>14</v>
      </c>
      <c r="E28" s="234" t="s">
        <v>1862</v>
      </c>
      <c r="G28" s="267">
        <f t="shared" si="2"/>
        <v>25</v>
      </c>
    </row>
    <row r="29">
      <c r="A29" s="218">
        <v>27.0</v>
      </c>
      <c r="B29" s="218">
        <v>26.0</v>
      </c>
      <c r="C29" s="134" t="s">
        <v>2060</v>
      </c>
      <c r="D29" s="266">
        <f>vlookup($E29,cities!$D$4:$H$117,5,FALSE)</f>
        <v>15</v>
      </c>
      <c r="E29" s="234" t="s">
        <v>2060</v>
      </c>
      <c r="G29" s="267">
        <f t="shared" si="2"/>
        <v>26</v>
      </c>
    </row>
    <row r="30">
      <c r="A30" s="218">
        <v>28.0</v>
      </c>
      <c r="B30" s="218">
        <v>27.0</v>
      </c>
      <c r="C30" s="134" t="s">
        <v>2064</v>
      </c>
      <c r="D30" s="266">
        <f>vlookup($E30,cities!$D$4:$H$117,5,FALSE)</f>
        <v>17</v>
      </c>
      <c r="E30" s="234" t="s">
        <v>2064</v>
      </c>
      <c r="G30" s="267">
        <f t="shared" si="2"/>
        <v>27</v>
      </c>
    </row>
    <row r="31">
      <c r="A31" s="218">
        <v>29.0</v>
      </c>
      <c r="B31" s="218">
        <v>28.0</v>
      </c>
      <c r="C31" s="134" t="s">
        <v>2068</v>
      </c>
      <c r="D31" s="266">
        <f>vlookup($E31,cities!$D$4:$H$117,5,FALSE)</f>
        <v>18</v>
      </c>
      <c r="E31" s="234" t="s">
        <v>2068</v>
      </c>
      <c r="G31" s="267">
        <f t="shared" si="2"/>
        <v>28</v>
      </c>
    </row>
    <row r="32">
      <c r="A32" s="218">
        <v>30.0</v>
      </c>
      <c r="B32" s="218">
        <v>29.0</v>
      </c>
      <c r="C32" s="134" t="s">
        <v>2072</v>
      </c>
      <c r="D32" s="266">
        <f>vlookup($E32,cities!$D$4:$H$117,5,FALSE)</f>
        <v>19</v>
      </c>
      <c r="E32" s="234" t="s">
        <v>2072</v>
      </c>
      <c r="G32" s="267">
        <f t="shared" si="2"/>
        <v>29</v>
      </c>
    </row>
    <row r="33">
      <c r="A33" s="218">
        <v>31.0</v>
      </c>
      <c r="B33" s="218">
        <v>30.0</v>
      </c>
      <c r="C33" s="134" t="s">
        <v>2075</v>
      </c>
      <c r="D33" s="266">
        <f>vlookup($E33,cities!$D$4:$H$117,5,FALSE)</f>
        <v>20</v>
      </c>
      <c r="E33" s="234" t="s">
        <v>2075</v>
      </c>
      <c r="G33" s="267">
        <f t="shared" si="2"/>
        <v>30</v>
      </c>
    </row>
    <row r="34">
      <c r="A34" s="218">
        <v>32.0</v>
      </c>
      <c r="B34" s="218">
        <v>31.0</v>
      </c>
      <c r="C34" s="134" t="s">
        <v>2078</v>
      </c>
      <c r="D34" s="266">
        <f>vlookup($E34,cities!$D$4:$H$117,5,FALSE)</f>
        <v>21</v>
      </c>
      <c r="E34" s="234" t="s">
        <v>2078</v>
      </c>
      <c r="G34" s="267">
        <f t="shared" si="2"/>
        <v>31</v>
      </c>
    </row>
    <row r="35">
      <c r="A35" s="218">
        <v>33.0</v>
      </c>
      <c r="B35" s="218">
        <v>32.0</v>
      </c>
      <c r="C35" s="134" t="s">
        <v>1605</v>
      </c>
      <c r="D35" s="266">
        <f>vlookup($E35,cities!$D$4:$H$117,5,FALSE)</f>
        <v>22</v>
      </c>
      <c r="E35" s="234" t="s">
        <v>1605</v>
      </c>
      <c r="G35" s="267">
        <f t="shared" si="2"/>
        <v>32</v>
      </c>
    </row>
    <row r="36">
      <c r="A36" s="218">
        <v>34.0</v>
      </c>
      <c r="B36" s="218">
        <v>33.0</v>
      </c>
      <c r="C36" s="134" t="s">
        <v>1605</v>
      </c>
      <c r="D36" s="266">
        <f>vlookup($E36,cities!$D$4:$H$117,5,FALSE)</f>
        <v>22</v>
      </c>
      <c r="E36" s="234" t="s">
        <v>1605</v>
      </c>
      <c r="G36" s="267">
        <f t="shared" si="2"/>
        <v>33</v>
      </c>
    </row>
    <row r="37">
      <c r="A37" s="218">
        <v>35.0</v>
      </c>
      <c r="B37" s="218">
        <v>34.0</v>
      </c>
      <c r="C37" s="134" t="s">
        <v>2081</v>
      </c>
      <c r="D37" s="266">
        <f>vlookup($E37,cities!$D$4:$H$117,5,FALSE)</f>
        <v>23</v>
      </c>
      <c r="E37" s="234" t="s">
        <v>2081</v>
      </c>
      <c r="G37" s="267">
        <f t="shared" si="2"/>
        <v>34</v>
      </c>
    </row>
    <row r="38">
      <c r="A38" s="218">
        <v>36.0</v>
      </c>
      <c r="B38" s="218">
        <v>35.0</v>
      </c>
      <c r="C38" s="134" t="s">
        <v>2084</v>
      </c>
      <c r="D38" s="266">
        <f>vlookup($E38,cities!$D$4:$H$117,5,FALSE)</f>
        <v>24</v>
      </c>
      <c r="E38" s="234" t="s">
        <v>2084</v>
      </c>
      <c r="G38" s="267">
        <f t="shared" si="2"/>
        <v>35</v>
      </c>
    </row>
    <row r="39">
      <c r="A39" s="218">
        <v>37.0</v>
      </c>
      <c r="B39" s="218">
        <v>36.0</v>
      </c>
      <c r="C39" s="134" t="s">
        <v>2087</v>
      </c>
      <c r="D39" s="266">
        <f>vlookup($E39,cities!$D$4:$H$117,5,FALSE)</f>
        <v>25</v>
      </c>
      <c r="E39" s="234" t="s">
        <v>2087</v>
      </c>
      <c r="G39" s="267">
        <f t="shared" si="2"/>
        <v>36</v>
      </c>
    </row>
    <row r="40">
      <c r="A40" s="218">
        <v>38.0</v>
      </c>
      <c r="B40" s="218">
        <v>37.0</v>
      </c>
      <c r="C40" s="134" t="s">
        <v>2089</v>
      </c>
      <c r="D40" s="266">
        <f>vlookup($E40,cities!$D$4:$H$117,5,FALSE)</f>
        <v>26</v>
      </c>
      <c r="E40" s="234" t="s">
        <v>2089</v>
      </c>
      <c r="G40" s="267">
        <f t="shared" si="2"/>
        <v>37</v>
      </c>
    </row>
    <row r="41">
      <c r="A41" s="218">
        <v>39.0</v>
      </c>
      <c r="B41" s="218">
        <v>38.0</v>
      </c>
      <c r="C41" s="134" t="s">
        <v>2092</v>
      </c>
      <c r="D41" s="266">
        <f>vlookup($E41,cities!$D$4:$H$117,5,FALSE)</f>
        <v>27</v>
      </c>
      <c r="E41" s="234" t="s">
        <v>2092</v>
      </c>
      <c r="G41" s="267">
        <f t="shared" si="2"/>
        <v>38</v>
      </c>
    </row>
    <row r="42">
      <c r="A42" s="218">
        <v>40.0</v>
      </c>
      <c r="B42" s="218">
        <v>39.0</v>
      </c>
      <c r="C42" s="134" t="s">
        <v>2095</v>
      </c>
      <c r="D42" s="266">
        <f>vlookup($E42,cities!$D$4:$H$117,5,FALSE)</f>
        <v>28</v>
      </c>
      <c r="E42" s="234" t="s">
        <v>2095</v>
      </c>
      <c r="G42" s="267">
        <f t="shared" si="2"/>
        <v>39</v>
      </c>
    </row>
    <row r="43">
      <c r="A43" s="218">
        <v>41.0</v>
      </c>
      <c r="B43" s="218">
        <v>40.0</v>
      </c>
      <c r="C43" s="134" t="s">
        <v>1933</v>
      </c>
      <c r="D43" s="266">
        <f>vlookup($E43,cities!$D$4:$H$117,5,FALSE)</f>
        <v>29</v>
      </c>
      <c r="E43" s="234" t="s">
        <v>2295</v>
      </c>
      <c r="G43" s="267">
        <f t="shared" si="2"/>
        <v>40</v>
      </c>
    </row>
    <row r="44">
      <c r="A44" s="218">
        <v>42.0</v>
      </c>
      <c r="B44" s="218">
        <v>41.0</v>
      </c>
      <c r="C44" s="134" t="s">
        <v>2296</v>
      </c>
      <c r="D44" s="266">
        <f>vlookup($E44,cities!$D$4:$H$117,5,FALSE)</f>
        <v>29</v>
      </c>
      <c r="E44" s="234" t="s">
        <v>2295</v>
      </c>
      <c r="G44" s="267">
        <f t="shared" si="2"/>
        <v>41</v>
      </c>
    </row>
    <row r="45">
      <c r="A45" s="218">
        <v>43.0</v>
      </c>
      <c r="B45" s="218">
        <v>42.0</v>
      </c>
      <c r="C45" s="134" t="s">
        <v>2297</v>
      </c>
      <c r="D45" s="266">
        <f>vlookup($E45,cities!$D$4:$H$117,5,FALSE)</f>
        <v>29</v>
      </c>
      <c r="E45" s="234" t="s">
        <v>2295</v>
      </c>
      <c r="G45" s="267">
        <f t="shared" si="2"/>
        <v>42</v>
      </c>
    </row>
    <row r="46">
      <c r="A46" s="218">
        <v>44.0</v>
      </c>
      <c r="B46" s="218">
        <v>43.0</v>
      </c>
      <c r="C46" s="134" t="s">
        <v>2298</v>
      </c>
      <c r="D46" s="266">
        <f>vlookup($E46,cities!$D$4:$H$117,5,FALSE)</f>
        <v>30</v>
      </c>
      <c r="E46" s="234" t="s">
        <v>2298</v>
      </c>
      <c r="G46" s="267">
        <f t="shared" si="2"/>
        <v>43</v>
      </c>
    </row>
    <row r="47">
      <c r="A47" s="218">
        <v>45.0</v>
      </c>
      <c r="B47" s="218">
        <v>44.0</v>
      </c>
      <c r="C47" s="134" t="s">
        <v>2299</v>
      </c>
      <c r="D47" s="266">
        <f>vlookup($E47,cities!$D$4:$H$117,5,FALSE)</f>
        <v>31</v>
      </c>
      <c r="E47" s="234" t="s">
        <v>2299</v>
      </c>
      <c r="G47" s="267">
        <f t="shared" si="2"/>
        <v>44</v>
      </c>
    </row>
    <row r="48">
      <c r="A48" s="218">
        <v>46.0</v>
      </c>
      <c r="B48" s="218">
        <v>45.0</v>
      </c>
      <c r="C48" s="134" t="s">
        <v>2300</v>
      </c>
      <c r="D48" s="266">
        <f>vlookup($E48,cities!$D$4:$H$117,5,FALSE)</f>
        <v>32</v>
      </c>
      <c r="E48" s="234" t="s">
        <v>2300</v>
      </c>
      <c r="G48" s="267">
        <f t="shared" si="2"/>
        <v>45</v>
      </c>
    </row>
    <row r="49">
      <c r="A49" s="218">
        <v>47.0</v>
      </c>
      <c r="B49" s="218">
        <v>46.0</v>
      </c>
      <c r="C49" s="134" t="s">
        <v>2301</v>
      </c>
      <c r="D49" s="266">
        <f>vlookup($E49,cities!$D$4:$H$117,5,FALSE)</f>
        <v>33</v>
      </c>
      <c r="E49" s="234" t="s">
        <v>2301</v>
      </c>
      <c r="G49" s="267">
        <f t="shared" si="2"/>
        <v>46</v>
      </c>
    </row>
    <row r="50">
      <c r="A50" s="218">
        <v>48.0</v>
      </c>
      <c r="B50" s="218">
        <v>47.0</v>
      </c>
      <c r="C50" s="134" t="s">
        <v>1622</v>
      </c>
      <c r="D50" s="266">
        <f>vlookup($E50,cities!$D$4:$H$117,5,FALSE)</f>
        <v>34</v>
      </c>
      <c r="E50" s="234" t="s">
        <v>2302</v>
      </c>
      <c r="G50" s="267">
        <f t="shared" si="2"/>
        <v>47</v>
      </c>
    </row>
    <row r="51">
      <c r="A51" s="218">
        <v>49.0</v>
      </c>
      <c r="B51" s="218">
        <v>48.0</v>
      </c>
      <c r="C51" s="134" t="s">
        <v>2099</v>
      </c>
      <c r="D51" s="266">
        <f>vlookup($E51,cities!$D$4:$H$117,5,FALSE)</f>
        <v>35</v>
      </c>
      <c r="E51" s="234" t="s">
        <v>2099</v>
      </c>
      <c r="G51" s="267">
        <f t="shared" si="2"/>
        <v>48</v>
      </c>
    </row>
    <row r="52">
      <c r="A52" s="218">
        <v>50.0</v>
      </c>
      <c r="B52" s="218">
        <v>49.0</v>
      </c>
      <c r="C52" s="134" t="s">
        <v>1866</v>
      </c>
      <c r="D52" s="266">
        <f>vlookup($E52,cities!$D$4:$H$117,5,FALSE)</f>
        <v>36</v>
      </c>
      <c r="E52" s="234" t="s">
        <v>1866</v>
      </c>
      <c r="G52" s="267">
        <f t="shared" si="2"/>
        <v>49</v>
      </c>
    </row>
    <row r="53">
      <c r="A53" s="218">
        <v>51.0</v>
      </c>
      <c r="B53" s="218">
        <v>50.0</v>
      </c>
      <c r="C53" s="134" t="s">
        <v>2303</v>
      </c>
      <c r="D53" s="266">
        <f>vlookup($E53,cities!$D$4:$H$117,5,FALSE)</f>
        <v>36</v>
      </c>
      <c r="E53" s="234" t="s">
        <v>1866</v>
      </c>
      <c r="G53" s="267">
        <f t="shared" si="2"/>
        <v>50</v>
      </c>
    </row>
    <row r="54">
      <c r="A54" s="218">
        <v>52.0</v>
      </c>
      <c r="B54" s="218">
        <v>51.0</v>
      </c>
      <c r="C54" s="134" t="s">
        <v>1626</v>
      </c>
      <c r="D54" s="266">
        <f>vlookup($E54,cities!$D$4:$H$117,5,FALSE)</f>
        <v>37</v>
      </c>
      <c r="E54" s="234" t="s">
        <v>2304</v>
      </c>
      <c r="G54" s="267">
        <f t="shared" si="2"/>
        <v>51</v>
      </c>
    </row>
    <row r="55">
      <c r="A55" s="218">
        <v>53.0</v>
      </c>
      <c r="B55" s="218">
        <v>52.0</v>
      </c>
      <c r="C55" s="134" t="s">
        <v>2305</v>
      </c>
      <c r="D55" s="266">
        <f>vlookup($E55,cities!$D$4:$H$117,5,FALSE)</f>
        <v>37</v>
      </c>
      <c r="E55" s="234" t="s">
        <v>2304</v>
      </c>
      <c r="G55" s="267">
        <f t="shared" si="2"/>
        <v>52</v>
      </c>
    </row>
    <row r="56">
      <c r="A56" s="218">
        <v>54.0</v>
      </c>
      <c r="B56" s="218">
        <v>53.0</v>
      </c>
      <c r="C56" s="134" t="s">
        <v>1872</v>
      </c>
      <c r="D56" s="266">
        <f>vlookup($E56,cities!$D$4:$H$117,5,FALSE)</f>
        <v>38</v>
      </c>
      <c r="E56" s="234" t="s">
        <v>2306</v>
      </c>
      <c r="G56" s="267">
        <f t="shared" si="2"/>
        <v>53</v>
      </c>
    </row>
    <row r="57">
      <c r="A57" s="218">
        <v>55.0</v>
      </c>
      <c r="B57" s="218">
        <v>54.0</v>
      </c>
      <c r="C57" s="134" t="s">
        <v>2107</v>
      </c>
      <c r="D57" s="266">
        <f>vlookup($E57,cities!$D$4:$H$117,5,FALSE)</f>
        <v>39</v>
      </c>
      <c r="E57" s="234" t="s">
        <v>2107</v>
      </c>
      <c r="G57" s="267">
        <f t="shared" si="2"/>
        <v>54</v>
      </c>
    </row>
    <row r="58">
      <c r="A58" s="218">
        <v>56.0</v>
      </c>
      <c r="B58" s="218">
        <v>55.0</v>
      </c>
      <c r="C58" s="134" t="s">
        <v>2307</v>
      </c>
      <c r="D58" s="266">
        <f>vlookup($E58,cities!$D$4:$H$117,5,FALSE)</f>
        <v>39</v>
      </c>
      <c r="E58" s="234" t="s">
        <v>2107</v>
      </c>
      <c r="G58" s="267">
        <f t="shared" si="2"/>
        <v>55</v>
      </c>
    </row>
    <row r="59">
      <c r="A59" s="218">
        <v>57.0</v>
      </c>
      <c r="B59" s="218">
        <v>56.0</v>
      </c>
      <c r="C59" s="134" t="s">
        <v>1630</v>
      </c>
      <c r="D59" s="266">
        <f>vlookup($E59,cities!$D$4:$H$117,5,FALSE)</f>
        <v>40</v>
      </c>
      <c r="E59" s="234" t="s">
        <v>1874</v>
      </c>
      <c r="G59" s="267">
        <f t="shared" si="2"/>
        <v>56</v>
      </c>
    </row>
    <row r="60">
      <c r="A60" s="218">
        <v>58.0</v>
      </c>
      <c r="B60" s="218">
        <v>57.0</v>
      </c>
      <c r="C60" s="134" t="s">
        <v>1943</v>
      </c>
      <c r="D60" s="266">
        <f>vlookup($E60,cities!$D$4:$H$117,5,FALSE)</f>
        <v>40</v>
      </c>
      <c r="E60" s="234" t="s">
        <v>1874</v>
      </c>
      <c r="G60" s="267">
        <f t="shared" si="2"/>
        <v>57</v>
      </c>
    </row>
    <row r="61">
      <c r="A61" s="218">
        <v>59.0</v>
      </c>
      <c r="B61" s="218">
        <v>58.0</v>
      </c>
      <c r="C61" s="134" t="s">
        <v>1947</v>
      </c>
      <c r="D61" s="266">
        <f>vlookup($E61,cities!$D$4:$H$117,5,FALSE)</f>
        <v>40</v>
      </c>
      <c r="E61" s="234" t="s">
        <v>1874</v>
      </c>
      <c r="G61" s="267">
        <f t="shared" si="2"/>
        <v>58</v>
      </c>
    </row>
    <row r="62">
      <c r="A62" s="218">
        <v>60.0</v>
      </c>
      <c r="B62" s="218">
        <v>59.0</v>
      </c>
      <c r="C62" s="134" t="s">
        <v>2308</v>
      </c>
      <c r="D62" s="266">
        <f>vlookup($E62,cities!$D$4:$H$117,5,FALSE)</f>
        <v>40</v>
      </c>
      <c r="E62" s="234" t="s">
        <v>1874</v>
      </c>
      <c r="G62" s="267">
        <f t="shared" si="2"/>
        <v>59</v>
      </c>
    </row>
    <row r="63">
      <c r="A63" s="218">
        <v>61.0</v>
      </c>
      <c r="B63" s="218">
        <v>60.0</v>
      </c>
      <c r="C63" s="134" t="s">
        <v>1951</v>
      </c>
      <c r="D63" s="266">
        <f>vlookup($E63,cities!$D$4:$H$117,5,FALSE)</f>
        <v>40</v>
      </c>
      <c r="E63" s="234" t="s">
        <v>1874</v>
      </c>
      <c r="G63" s="267">
        <f t="shared" si="2"/>
        <v>60</v>
      </c>
    </row>
    <row r="64">
      <c r="A64" s="218">
        <v>62.0</v>
      </c>
      <c r="B64" s="218">
        <v>61.0</v>
      </c>
      <c r="C64" s="134" t="s">
        <v>2309</v>
      </c>
      <c r="D64" s="266">
        <f>vlookup($E64,cities!$D$4:$H$117,5,FALSE)</f>
        <v>40</v>
      </c>
      <c r="E64" s="234" t="s">
        <v>1874</v>
      </c>
      <c r="G64" s="267">
        <f t="shared" si="2"/>
        <v>61</v>
      </c>
    </row>
    <row r="65">
      <c r="A65" s="218">
        <v>63.0</v>
      </c>
      <c r="B65" s="218">
        <v>62.0</v>
      </c>
      <c r="C65" s="134" t="s">
        <v>2310</v>
      </c>
      <c r="D65" s="266">
        <f>vlookup($E65,cities!$D$4:$H$117,5,FALSE)</f>
        <v>40</v>
      </c>
      <c r="E65" s="234" t="s">
        <v>1874</v>
      </c>
      <c r="G65" s="267">
        <f t="shared" si="2"/>
        <v>62</v>
      </c>
    </row>
    <row r="66">
      <c r="A66" s="218">
        <v>64.0</v>
      </c>
      <c r="B66" s="218">
        <v>63.0</v>
      </c>
      <c r="C66" s="134" t="s">
        <v>2111</v>
      </c>
      <c r="D66" s="266">
        <f>vlookup($E66,cities!$D$4:$H$117,5,FALSE)</f>
        <v>40</v>
      </c>
      <c r="E66" s="234" t="s">
        <v>1874</v>
      </c>
      <c r="G66" s="267">
        <f t="shared" si="2"/>
        <v>63</v>
      </c>
    </row>
    <row r="67">
      <c r="A67" s="218">
        <v>65.0</v>
      </c>
      <c r="B67" s="218">
        <v>64.0</v>
      </c>
      <c r="C67" s="134" t="s">
        <v>2311</v>
      </c>
      <c r="D67" s="266">
        <f>vlookup($E67,cities!$D$4:$H$117,5,FALSE)</f>
        <v>40</v>
      </c>
      <c r="E67" s="234" t="s">
        <v>1874</v>
      </c>
      <c r="G67" s="267">
        <f t="shared" si="2"/>
        <v>64</v>
      </c>
    </row>
    <row r="68">
      <c r="A68" s="218">
        <v>66.0</v>
      </c>
      <c r="B68" s="218">
        <v>65.0</v>
      </c>
      <c r="C68" s="134" t="s">
        <v>1943</v>
      </c>
      <c r="D68" s="266">
        <f>vlookup($E68,cities!$D$4:$H$117,5,FALSE)</f>
        <v>41</v>
      </c>
      <c r="E68" s="234" t="s">
        <v>1943</v>
      </c>
      <c r="G68" s="267">
        <f t="shared" si="2"/>
        <v>65</v>
      </c>
    </row>
    <row r="69">
      <c r="A69" s="218">
        <v>67.0</v>
      </c>
      <c r="B69" s="218">
        <v>66.0</v>
      </c>
      <c r="C69" s="134" t="s">
        <v>1634</v>
      </c>
      <c r="D69" s="266">
        <f>vlookup($E69,cities!$D$4:$H$117,5,FALSE)</f>
        <v>43</v>
      </c>
      <c r="E69" s="234" t="s">
        <v>1634</v>
      </c>
      <c r="G69" s="267">
        <f t="shared" si="2"/>
        <v>66</v>
      </c>
    </row>
    <row r="70">
      <c r="A70" s="218">
        <v>68.0</v>
      </c>
      <c r="B70" s="218">
        <v>67.0</v>
      </c>
      <c r="C70" s="134" t="s">
        <v>2312</v>
      </c>
      <c r="D70" s="266">
        <f>vlookup($E70,cities!$D$4:$H$117,5,FALSE)</f>
        <v>43</v>
      </c>
      <c r="E70" s="234" t="s">
        <v>1634</v>
      </c>
      <c r="G70" s="267">
        <f t="shared" si="2"/>
        <v>67</v>
      </c>
    </row>
    <row r="71">
      <c r="A71" s="218">
        <v>69.0</v>
      </c>
      <c r="B71" s="218">
        <v>68.0</v>
      </c>
      <c r="C71" s="134" t="s">
        <v>1638</v>
      </c>
      <c r="D71" s="266">
        <f>vlookup($E71,cities!$D$4:$H$117,5,FALSE)</f>
        <v>43</v>
      </c>
      <c r="E71" s="234" t="s">
        <v>1634</v>
      </c>
      <c r="G71" s="267">
        <f t="shared" si="2"/>
        <v>68</v>
      </c>
    </row>
    <row r="72">
      <c r="A72" s="218">
        <v>70.0</v>
      </c>
      <c r="B72" s="218">
        <v>69.0</v>
      </c>
      <c r="C72" s="134" t="s">
        <v>2115</v>
      </c>
      <c r="D72" s="266">
        <f>vlookup($E72,cities!$D$4:$H$117,5,FALSE)</f>
        <v>43</v>
      </c>
      <c r="E72" s="234" t="s">
        <v>1634</v>
      </c>
      <c r="G72" s="267">
        <f t="shared" si="2"/>
        <v>69</v>
      </c>
    </row>
    <row r="73">
      <c r="A73" s="218">
        <v>71.0</v>
      </c>
      <c r="B73" s="218">
        <v>70.0</v>
      </c>
      <c r="C73" s="134" t="s">
        <v>2313</v>
      </c>
      <c r="D73" s="266">
        <f>vlookup($E73,cities!$D$4:$H$117,5,FALSE)</f>
        <v>43</v>
      </c>
      <c r="E73" s="234" t="s">
        <v>1634</v>
      </c>
      <c r="G73" s="267">
        <f t="shared" si="2"/>
        <v>70</v>
      </c>
    </row>
    <row r="74">
      <c r="A74" s="218">
        <v>72.0</v>
      </c>
      <c r="B74" s="218">
        <v>71.0</v>
      </c>
      <c r="C74" s="134" t="s">
        <v>2314</v>
      </c>
      <c r="D74" s="266">
        <f>vlookup($E74,cities!$D$4:$H$117,5,FALSE)</f>
        <v>43</v>
      </c>
      <c r="E74" s="234" t="s">
        <v>1634</v>
      </c>
      <c r="G74" s="267">
        <f t="shared" si="2"/>
        <v>71</v>
      </c>
    </row>
    <row r="75">
      <c r="A75" s="218">
        <v>73.0</v>
      </c>
      <c r="B75" s="218">
        <v>72.0</v>
      </c>
      <c r="C75" s="134" t="s">
        <v>2315</v>
      </c>
      <c r="D75" s="266">
        <f>vlookup($E75,cities!$D$4:$H$117,5,FALSE)</f>
        <v>43</v>
      </c>
      <c r="E75" s="234" t="s">
        <v>1634</v>
      </c>
      <c r="G75" s="267">
        <f t="shared" si="2"/>
        <v>72</v>
      </c>
    </row>
    <row r="76">
      <c r="A76" s="218">
        <v>74.0</v>
      </c>
      <c r="B76" s="218">
        <v>73.0</v>
      </c>
      <c r="C76" s="134" t="s">
        <v>2313</v>
      </c>
      <c r="D76" s="266">
        <f>vlookup($E76,cities!$D$4:$H$117,5,FALSE)</f>
        <v>43</v>
      </c>
      <c r="E76" s="234" t="s">
        <v>1634</v>
      </c>
      <c r="G76" s="267">
        <f t="shared" si="2"/>
        <v>73</v>
      </c>
    </row>
    <row r="77">
      <c r="A77" s="218">
        <v>75.0</v>
      </c>
      <c r="B77" s="218">
        <v>74.0</v>
      </c>
      <c r="C77" s="134" t="s">
        <v>1959</v>
      </c>
      <c r="D77" s="266">
        <f>vlookup($E77,cities!$D$4:$H$117,5,FALSE)</f>
        <v>109</v>
      </c>
      <c r="E77" s="234" t="s">
        <v>1959</v>
      </c>
      <c r="G77" s="267">
        <f t="shared" si="2"/>
        <v>74</v>
      </c>
    </row>
    <row r="78">
      <c r="A78" s="218">
        <v>76.0</v>
      </c>
      <c r="B78" s="218">
        <v>75.0</v>
      </c>
      <c r="C78" s="134" t="s">
        <v>2316</v>
      </c>
      <c r="D78" s="266">
        <f>vlookup($E78,cities!$D$4:$H$117,5,FALSE)</f>
        <v>43</v>
      </c>
      <c r="E78" s="234" t="s">
        <v>1634</v>
      </c>
      <c r="G78" s="267">
        <f t="shared" si="2"/>
        <v>75</v>
      </c>
    </row>
    <row r="79">
      <c r="A79" s="218">
        <v>77.0</v>
      </c>
      <c r="B79" s="218">
        <v>76.0</v>
      </c>
      <c r="C79" s="134" t="s">
        <v>1767</v>
      </c>
      <c r="D79" s="266">
        <f>vlookup($E79,cities!$D$4:$H$117,5,FALSE)</f>
        <v>43</v>
      </c>
      <c r="E79" s="234" t="s">
        <v>1634</v>
      </c>
      <c r="G79" s="267">
        <f t="shared" si="2"/>
        <v>76</v>
      </c>
    </row>
    <row r="80">
      <c r="A80" s="218">
        <v>78.0</v>
      </c>
      <c r="B80" s="218">
        <v>77.0</v>
      </c>
      <c r="C80" s="134" t="s">
        <v>2317</v>
      </c>
      <c r="D80" s="266">
        <f>vlookup($E80,cities!$D$4:$H$117,5,FALSE)</f>
        <v>43</v>
      </c>
      <c r="E80" s="234" t="s">
        <v>1634</v>
      </c>
      <c r="G80" s="267">
        <f t="shared" si="2"/>
        <v>77</v>
      </c>
    </row>
    <row r="81">
      <c r="A81" s="218">
        <v>79.0</v>
      </c>
      <c r="B81" s="218">
        <v>78.0</v>
      </c>
      <c r="C81" s="134" t="s">
        <v>2318</v>
      </c>
      <c r="D81" s="266">
        <f>vlookup($E81,cities!$D$4:$H$117,5,FALSE)</f>
        <v>43</v>
      </c>
      <c r="E81" s="234" t="s">
        <v>1634</v>
      </c>
      <c r="G81" s="267">
        <f t="shared" si="2"/>
        <v>78</v>
      </c>
    </row>
    <row r="82">
      <c r="A82" s="218">
        <v>80.0</v>
      </c>
      <c r="B82" s="218">
        <v>79.0</v>
      </c>
      <c r="C82" s="134" t="s">
        <v>2319</v>
      </c>
      <c r="D82" s="266">
        <f>vlookup($E82,cities!$D$4:$H$117,5,FALSE)</f>
        <v>44</v>
      </c>
      <c r="E82" s="234" t="s">
        <v>2319</v>
      </c>
      <c r="G82" s="267">
        <f t="shared" si="2"/>
        <v>79</v>
      </c>
    </row>
    <row r="83">
      <c r="A83" s="218">
        <v>81.0</v>
      </c>
      <c r="B83" s="218">
        <v>80.0</v>
      </c>
      <c r="C83" s="134" t="s">
        <v>2120</v>
      </c>
      <c r="D83" s="266">
        <f>vlookup($E83,cities!$D$4:$H$117,5,FALSE)</f>
        <v>45</v>
      </c>
      <c r="E83" s="234" t="s">
        <v>2120</v>
      </c>
      <c r="G83" s="267">
        <f t="shared" si="2"/>
        <v>80</v>
      </c>
    </row>
    <row r="84">
      <c r="A84" s="218">
        <v>82.0</v>
      </c>
      <c r="B84" s="218">
        <v>81.0</v>
      </c>
      <c r="C84" s="134" t="s">
        <v>1963</v>
      </c>
      <c r="D84" s="266">
        <f>vlookup($E84,cities!$D$4:$H$117,5,FALSE)</f>
        <v>46</v>
      </c>
      <c r="E84" s="234" t="s">
        <v>1642</v>
      </c>
      <c r="G84" s="267">
        <f t="shared" si="2"/>
        <v>81</v>
      </c>
    </row>
    <row r="85">
      <c r="A85" s="218">
        <v>83.0</v>
      </c>
      <c r="B85" s="218">
        <v>82.0</v>
      </c>
      <c r="C85" s="134" t="s">
        <v>1642</v>
      </c>
      <c r="D85" s="266">
        <f>vlookup($E85,cities!$D$4:$H$117,5,FALSE)</f>
        <v>46</v>
      </c>
      <c r="E85" s="234" t="s">
        <v>1642</v>
      </c>
      <c r="G85" s="267">
        <f t="shared" si="2"/>
        <v>82</v>
      </c>
    </row>
    <row r="86">
      <c r="A86" s="218">
        <v>84.0</v>
      </c>
      <c r="B86" s="218">
        <v>83.0</v>
      </c>
      <c r="C86" s="134" t="s">
        <v>2320</v>
      </c>
      <c r="D86" s="266">
        <f>vlookup($E86,cities!$D$4:$H$117,5,FALSE)</f>
        <v>46</v>
      </c>
      <c r="E86" s="234" t="s">
        <v>1642</v>
      </c>
      <c r="G86" s="267">
        <f t="shared" si="2"/>
        <v>83</v>
      </c>
    </row>
    <row r="87">
      <c r="A87" s="218">
        <v>85.0</v>
      </c>
      <c r="B87" s="218">
        <v>84.0</v>
      </c>
      <c r="C87" s="134" t="s">
        <v>2127</v>
      </c>
      <c r="D87" s="266">
        <f>vlookup($E87,cities!$D$4:$H$117,5,FALSE)</f>
        <v>47</v>
      </c>
      <c r="E87" s="234" t="s">
        <v>2127</v>
      </c>
      <c r="G87" s="267">
        <f t="shared" si="2"/>
        <v>84</v>
      </c>
    </row>
    <row r="88">
      <c r="A88" s="218">
        <v>86.0</v>
      </c>
      <c r="B88" s="218">
        <v>85.0</v>
      </c>
      <c r="C88" s="134" t="s">
        <v>1773</v>
      </c>
      <c r="D88" s="266">
        <f>vlookup($E88,cities!$D$4:$H$117,5,FALSE)</f>
        <v>48</v>
      </c>
      <c r="E88" s="234" t="s">
        <v>1773</v>
      </c>
      <c r="G88" s="267">
        <f t="shared" si="2"/>
        <v>85</v>
      </c>
    </row>
    <row r="89">
      <c r="A89" s="218">
        <v>87.0</v>
      </c>
      <c r="B89" s="218">
        <v>86.0</v>
      </c>
      <c r="C89" s="134" t="s">
        <v>2135</v>
      </c>
      <c r="D89" s="266">
        <f>vlookup($E89,cities!$D$4:$H$117,5,FALSE)</f>
        <v>48</v>
      </c>
      <c r="E89" s="234" t="s">
        <v>1773</v>
      </c>
      <c r="G89" s="267">
        <f t="shared" si="2"/>
        <v>86</v>
      </c>
    </row>
    <row r="90">
      <c r="A90" s="218">
        <v>88.0</v>
      </c>
      <c r="B90" s="218">
        <v>87.0</v>
      </c>
      <c r="C90" s="134" t="s">
        <v>1885</v>
      </c>
      <c r="D90" s="266">
        <f>vlookup($E90,cities!$D$4:$H$117,5,FALSE)</f>
        <v>49</v>
      </c>
      <c r="E90" s="234" t="s">
        <v>1885</v>
      </c>
      <c r="G90" s="267">
        <f t="shared" si="2"/>
        <v>87</v>
      </c>
    </row>
    <row r="91">
      <c r="A91" s="218">
        <v>89.0</v>
      </c>
      <c r="B91" s="218">
        <v>88.0</v>
      </c>
      <c r="C91" s="134" t="s">
        <v>1966</v>
      </c>
      <c r="D91" s="266">
        <f>vlookup($E91,cities!$D$4:$H$117,5,FALSE)</f>
        <v>52</v>
      </c>
      <c r="E91" s="234" t="s">
        <v>1651</v>
      </c>
      <c r="G91" s="267">
        <f t="shared" si="2"/>
        <v>88</v>
      </c>
    </row>
    <row r="92">
      <c r="A92" s="218">
        <v>90.0</v>
      </c>
      <c r="B92" s="218">
        <v>89.0</v>
      </c>
      <c r="C92" s="134" t="s">
        <v>2321</v>
      </c>
      <c r="D92" s="266">
        <f>vlookup($E92,cities!$D$4:$H$117,5,FALSE)</f>
        <v>52</v>
      </c>
      <c r="E92" s="234" t="s">
        <v>1651</v>
      </c>
      <c r="G92" s="267">
        <f t="shared" si="2"/>
        <v>89</v>
      </c>
    </row>
    <row r="93">
      <c r="A93" s="218">
        <v>91.0</v>
      </c>
      <c r="B93" s="218">
        <v>90.0</v>
      </c>
      <c r="C93" s="134" t="s">
        <v>1651</v>
      </c>
      <c r="D93" s="266">
        <f>vlookup($E93,cities!$D$4:$H$117,5,FALSE)</f>
        <v>52</v>
      </c>
      <c r="E93" s="234" t="s">
        <v>1651</v>
      </c>
      <c r="G93" s="267">
        <f t="shared" si="2"/>
        <v>90</v>
      </c>
    </row>
    <row r="94">
      <c r="A94" s="218">
        <v>92.0</v>
      </c>
      <c r="B94" s="218">
        <v>91.0</v>
      </c>
      <c r="C94" s="134" t="s">
        <v>2322</v>
      </c>
      <c r="D94" s="266">
        <f>vlookup($E94,cities!$D$4:$H$117,5,FALSE)</f>
        <v>52</v>
      </c>
      <c r="E94" s="234" t="s">
        <v>1651</v>
      </c>
      <c r="G94" s="267">
        <f t="shared" si="2"/>
        <v>91</v>
      </c>
    </row>
    <row r="95">
      <c r="A95" s="218">
        <v>93.0</v>
      </c>
      <c r="B95" s="218">
        <v>92.0</v>
      </c>
      <c r="C95" s="134" t="s">
        <v>2323</v>
      </c>
      <c r="D95" s="266">
        <f>vlookup($E95,cities!$D$4:$H$117,5,FALSE)</f>
        <v>52</v>
      </c>
      <c r="E95" s="234" t="s">
        <v>1651</v>
      </c>
      <c r="G95" s="267">
        <f t="shared" si="2"/>
        <v>92</v>
      </c>
    </row>
    <row r="96">
      <c r="A96" s="218">
        <v>94.0</v>
      </c>
      <c r="B96" s="218">
        <v>93.0</v>
      </c>
      <c r="C96" s="134" t="s">
        <v>2324</v>
      </c>
      <c r="D96" s="266">
        <f>vlookup($E96,cities!$D$4:$H$117,5,FALSE)</f>
        <v>52</v>
      </c>
      <c r="E96" s="234" t="s">
        <v>1651</v>
      </c>
      <c r="G96" s="267">
        <f t="shared" si="2"/>
        <v>93</v>
      </c>
    </row>
    <row r="97">
      <c r="A97" s="218">
        <v>95.0</v>
      </c>
      <c r="B97" s="218">
        <v>94.0</v>
      </c>
      <c r="C97" s="134" t="s">
        <v>2142</v>
      </c>
      <c r="D97" s="266">
        <f>vlookup($E97,cities!$D$4:$H$117,5,FALSE)</f>
        <v>53</v>
      </c>
      <c r="E97" s="234" t="s">
        <v>2142</v>
      </c>
      <c r="G97" s="267">
        <f t="shared" si="2"/>
        <v>94</v>
      </c>
    </row>
    <row r="98">
      <c r="A98" s="218">
        <v>96.0</v>
      </c>
      <c r="B98" s="218">
        <v>95.0</v>
      </c>
      <c r="C98" s="134" t="s">
        <v>2146</v>
      </c>
      <c r="D98" s="266">
        <f>vlookup($E98,cities!$D$4:$H$117,5,FALSE)</f>
        <v>54</v>
      </c>
      <c r="E98" s="234" t="s">
        <v>2146</v>
      </c>
      <c r="G98" s="267">
        <f t="shared" si="2"/>
        <v>95</v>
      </c>
    </row>
    <row r="99">
      <c r="A99" s="218">
        <v>97.0</v>
      </c>
      <c r="B99" s="218">
        <v>96.0</v>
      </c>
      <c r="C99" s="134" t="s">
        <v>2325</v>
      </c>
      <c r="D99" s="266">
        <f>vlookup($E99,cities!$D$4:$H$117,5,FALSE)</f>
        <v>54</v>
      </c>
      <c r="E99" s="234" t="s">
        <v>2146</v>
      </c>
      <c r="G99" s="267">
        <f t="shared" si="2"/>
        <v>96</v>
      </c>
    </row>
    <row r="100">
      <c r="A100" s="218">
        <v>98.0</v>
      </c>
      <c r="B100" s="218">
        <v>97.0</v>
      </c>
      <c r="C100" s="134" t="s">
        <v>2326</v>
      </c>
      <c r="D100" s="266">
        <f>vlookup($E100,cities!$D$4:$H$117,5,FALSE)</f>
        <v>54</v>
      </c>
      <c r="E100" s="234" t="s">
        <v>2146</v>
      </c>
      <c r="G100" s="267">
        <f t="shared" si="2"/>
        <v>97</v>
      </c>
    </row>
    <row r="101">
      <c r="A101" s="218">
        <v>99.0</v>
      </c>
      <c r="B101" s="218">
        <v>98.0</v>
      </c>
      <c r="C101" s="134" t="s">
        <v>1655</v>
      </c>
      <c r="D101" s="266">
        <f>vlookup($E101,cities!$D$4:$H$117,5,FALSE)</f>
        <v>57</v>
      </c>
      <c r="E101" s="234" t="s">
        <v>1655</v>
      </c>
      <c r="G101" s="267">
        <f t="shared" si="2"/>
        <v>98</v>
      </c>
    </row>
    <row r="102">
      <c r="A102" s="218">
        <v>100.0</v>
      </c>
      <c r="B102" s="218">
        <v>99.0</v>
      </c>
      <c r="C102" s="134" t="s">
        <v>1660</v>
      </c>
      <c r="D102" s="266">
        <f>vlookup($E102,cities!$D$4:$H$117,5,FALSE)</f>
        <v>57</v>
      </c>
      <c r="E102" s="234" t="s">
        <v>1655</v>
      </c>
      <c r="G102" s="267">
        <f t="shared" si="2"/>
        <v>99</v>
      </c>
    </row>
    <row r="103">
      <c r="A103" s="218">
        <v>101.0</v>
      </c>
      <c r="B103" s="218">
        <v>100.0</v>
      </c>
      <c r="C103" s="134" t="s">
        <v>2327</v>
      </c>
      <c r="D103" s="266">
        <f>vlookup($E103,cities!$D$4:$H$117,5,FALSE)</f>
        <v>57</v>
      </c>
      <c r="E103" s="234" t="s">
        <v>1655</v>
      </c>
      <c r="G103" s="267">
        <f t="shared" si="2"/>
        <v>100</v>
      </c>
    </row>
    <row r="104">
      <c r="A104" s="218">
        <v>102.0</v>
      </c>
      <c r="B104" s="218">
        <v>101.0</v>
      </c>
      <c r="C104" s="134" t="s">
        <v>2328</v>
      </c>
      <c r="D104" s="266">
        <f>vlookup($E104,cities!$D$4:$H$117,5,FALSE)</f>
        <v>58</v>
      </c>
      <c r="E104" s="234" t="s">
        <v>2329</v>
      </c>
      <c r="G104" s="267">
        <f t="shared" si="2"/>
        <v>101</v>
      </c>
    </row>
    <row r="105">
      <c r="A105" s="218">
        <v>103.0</v>
      </c>
      <c r="B105" s="218">
        <v>102.0</v>
      </c>
      <c r="C105" s="134" t="s">
        <v>2330</v>
      </c>
      <c r="D105" s="266">
        <f>vlookup($E105,cities!$D$4:$H$117,5,FALSE)</f>
        <v>58</v>
      </c>
      <c r="E105" s="234" t="s">
        <v>2329</v>
      </c>
      <c r="G105" s="267">
        <f t="shared" si="2"/>
        <v>102</v>
      </c>
    </row>
    <row r="106">
      <c r="A106" s="218">
        <v>104.0</v>
      </c>
      <c r="B106" s="218">
        <v>103.0</v>
      </c>
      <c r="C106" s="6" t="s">
        <v>2331</v>
      </c>
      <c r="D106" s="266">
        <f>vlookup($E106,cities!$D$4:$H$117,5,FALSE)</f>
        <v>59</v>
      </c>
      <c r="E106" s="234" t="s">
        <v>2332</v>
      </c>
      <c r="G106" s="267">
        <f t="shared" si="2"/>
        <v>103</v>
      </c>
    </row>
    <row r="107">
      <c r="A107" s="218">
        <v>105.0</v>
      </c>
      <c r="B107" s="218">
        <v>104.0</v>
      </c>
      <c r="C107" s="6" t="s">
        <v>1664</v>
      </c>
      <c r="D107" s="266">
        <f>vlookup($E107,cities!$D$4:$H$117,5,FALSE)</f>
        <v>59</v>
      </c>
      <c r="E107" s="234" t="s">
        <v>2332</v>
      </c>
      <c r="G107" s="267">
        <f t="shared" si="2"/>
        <v>104</v>
      </c>
    </row>
    <row r="108">
      <c r="A108" s="218">
        <v>106.0</v>
      </c>
      <c r="B108" s="218">
        <v>105.0</v>
      </c>
      <c r="C108" s="6" t="s">
        <v>1777</v>
      </c>
      <c r="D108" s="266">
        <f>vlookup($E108,cities!$D$4:$H$117,5,FALSE)</f>
        <v>59</v>
      </c>
      <c r="E108" s="234" t="s">
        <v>2332</v>
      </c>
      <c r="G108" s="267">
        <f t="shared" si="2"/>
        <v>105</v>
      </c>
    </row>
    <row r="109">
      <c r="A109" s="218">
        <v>107.0</v>
      </c>
      <c r="B109" s="218">
        <v>106.0</v>
      </c>
      <c r="C109" s="6" t="s">
        <v>1669</v>
      </c>
      <c r="D109" s="266">
        <f>vlookup($E109,cities!$D$4:$H$117,5,FALSE)</f>
        <v>59</v>
      </c>
      <c r="E109" s="234" t="s">
        <v>2332</v>
      </c>
      <c r="G109" s="267">
        <f t="shared" si="2"/>
        <v>106</v>
      </c>
    </row>
    <row r="110">
      <c r="A110" s="218">
        <v>108.0</v>
      </c>
      <c r="B110" s="218">
        <v>107.0</v>
      </c>
      <c r="C110" s="6" t="s">
        <v>1674</v>
      </c>
      <c r="D110" s="266">
        <f>vlookup($E110,cities!$D$4:$H$117,5,FALSE)</f>
        <v>59</v>
      </c>
      <c r="E110" s="234" t="s">
        <v>2332</v>
      </c>
      <c r="G110" s="267">
        <f t="shared" si="2"/>
        <v>107</v>
      </c>
    </row>
    <row r="111">
      <c r="A111" s="218">
        <v>109.0</v>
      </c>
      <c r="B111" s="218">
        <v>108.0</v>
      </c>
      <c r="C111" s="6" t="s">
        <v>1785</v>
      </c>
      <c r="D111" s="266">
        <f>vlookup($E111,cities!$D$4:$H$117,5,FALSE)</f>
        <v>59</v>
      </c>
      <c r="E111" s="234" t="s">
        <v>2332</v>
      </c>
      <c r="G111" s="267">
        <f t="shared" si="2"/>
        <v>108</v>
      </c>
    </row>
    <row r="112">
      <c r="A112" s="218">
        <v>110.0</v>
      </c>
      <c r="B112" s="218">
        <v>109.0</v>
      </c>
      <c r="C112" s="6" t="s">
        <v>2333</v>
      </c>
      <c r="D112" s="266">
        <f>vlookup($E112,cities!$D$4:$H$117,5,FALSE)</f>
        <v>59</v>
      </c>
      <c r="E112" s="234" t="s">
        <v>2332</v>
      </c>
      <c r="G112" s="267">
        <f t="shared" si="2"/>
        <v>109</v>
      </c>
    </row>
    <row r="113">
      <c r="A113" s="218">
        <v>111.0</v>
      </c>
      <c r="B113" s="218">
        <v>110.0</v>
      </c>
      <c r="C113" s="6" t="s">
        <v>1888</v>
      </c>
      <c r="D113" s="266">
        <f>vlookup($E113,cities!$D$4:$H$117,5,FALSE)</f>
        <v>59</v>
      </c>
      <c r="E113" s="234" t="s">
        <v>2332</v>
      </c>
      <c r="G113" s="267">
        <f t="shared" si="2"/>
        <v>110</v>
      </c>
    </row>
    <row r="114">
      <c r="A114" s="218">
        <v>112.0</v>
      </c>
      <c r="B114" s="218">
        <v>111.0</v>
      </c>
      <c r="C114" s="134" t="s">
        <v>1986</v>
      </c>
      <c r="D114" s="266">
        <f>vlookup($E114,cities!$D$4:$H$117,5,FALSE)</f>
        <v>59</v>
      </c>
      <c r="E114" s="234" t="s">
        <v>2332</v>
      </c>
      <c r="G114" s="267">
        <f t="shared" si="2"/>
        <v>111</v>
      </c>
    </row>
    <row r="115">
      <c r="A115" s="218">
        <v>113.0</v>
      </c>
      <c r="B115" s="218">
        <v>112.0</v>
      </c>
      <c r="C115" s="6" t="s">
        <v>1679</v>
      </c>
      <c r="D115" s="266">
        <f>vlookup($E115,cities!$D$4:$H$117,5,FALSE)</f>
        <v>59</v>
      </c>
      <c r="E115" s="234" t="s">
        <v>2332</v>
      </c>
      <c r="G115" s="267">
        <f t="shared" si="2"/>
        <v>112</v>
      </c>
    </row>
    <row r="116">
      <c r="A116" s="218">
        <v>114.0</v>
      </c>
      <c r="B116" s="218">
        <v>113.0</v>
      </c>
      <c r="C116" s="6" t="s">
        <v>1684</v>
      </c>
      <c r="D116" s="266">
        <f>vlookup($E116,cities!$D$4:$H$117,5,FALSE)</f>
        <v>59</v>
      </c>
      <c r="E116" s="234" t="s">
        <v>2332</v>
      </c>
      <c r="G116" s="267">
        <f t="shared" si="2"/>
        <v>113</v>
      </c>
    </row>
    <row r="117">
      <c r="A117" s="218">
        <v>115.0</v>
      </c>
      <c r="B117" s="218">
        <v>114.0</v>
      </c>
      <c r="C117" s="6" t="s">
        <v>1688</v>
      </c>
      <c r="D117" s="266">
        <f>vlookup($E117,cities!$D$4:$H$117,5,FALSE)</f>
        <v>59</v>
      </c>
      <c r="E117" s="234" t="s">
        <v>2332</v>
      </c>
      <c r="G117" s="267">
        <f t="shared" si="2"/>
        <v>114</v>
      </c>
    </row>
    <row r="118">
      <c r="A118" s="218">
        <v>116.0</v>
      </c>
      <c r="B118" s="218">
        <v>115.0</v>
      </c>
      <c r="C118" s="134" t="s">
        <v>2170</v>
      </c>
      <c r="D118" s="266">
        <f>vlookup($E118,cities!$D$4:$H$117,5,FALSE)</f>
        <v>59</v>
      </c>
      <c r="E118" s="234" t="s">
        <v>2332</v>
      </c>
      <c r="G118" s="267">
        <f t="shared" si="2"/>
        <v>115</v>
      </c>
    </row>
    <row r="119">
      <c r="A119" s="218">
        <v>117.0</v>
      </c>
      <c r="B119" s="218">
        <v>116.0</v>
      </c>
      <c r="C119" s="6" t="s">
        <v>2334</v>
      </c>
      <c r="D119" s="266">
        <f>vlookup($E119,cities!$D$4:$H$117,5,FALSE)</f>
        <v>59</v>
      </c>
      <c r="E119" s="234" t="s">
        <v>2332</v>
      </c>
      <c r="G119" s="267">
        <f t="shared" si="2"/>
        <v>116</v>
      </c>
    </row>
    <row r="120">
      <c r="A120" s="218">
        <v>118.0</v>
      </c>
      <c r="B120" s="218">
        <v>117.0</v>
      </c>
      <c r="C120" s="134" t="s">
        <v>2172</v>
      </c>
      <c r="D120" s="266">
        <f>vlookup($E120,cities!$D$4:$H$117,5,FALSE)</f>
        <v>59</v>
      </c>
      <c r="E120" s="234" t="s">
        <v>2332</v>
      </c>
      <c r="G120" s="267">
        <f t="shared" si="2"/>
        <v>117</v>
      </c>
    </row>
    <row r="121">
      <c r="A121" s="218">
        <v>119.0</v>
      </c>
      <c r="B121" s="218">
        <v>118.0</v>
      </c>
      <c r="C121" s="134" t="s">
        <v>2335</v>
      </c>
      <c r="D121" s="266">
        <f>vlookup($E121,cities!$D$4:$H$117,5,FALSE)</f>
        <v>59</v>
      </c>
      <c r="E121" s="234" t="s">
        <v>2332</v>
      </c>
      <c r="G121" s="267">
        <f t="shared" si="2"/>
        <v>118</v>
      </c>
    </row>
    <row r="122">
      <c r="A122" s="218">
        <v>120.0</v>
      </c>
      <c r="B122" s="218">
        <v>119.0</v>
      </c>
      <c r="C122" s="6" t="s">
        <v>1798</v>
      </c>
      <c r="D122" s="266">
        <f>vlookup($E122,cities!$D$4:$H$117,5,FALSE)</f>
        <v>59</v>
      </c>
      <c r="E122" s="234" t="s">
        <v>2332</v>
      </c>
      <c r="G122" s="267">
        <f t="shared" si="2"/>
        <v>119</v>
      </c>
    </row>
    <row r="123">
      <c r="A123" s="218">
        <v>121.0</v>
      </c>
      <c r="B123" s="218">
        <v>120.0</v>
      </c>
      <c r="C123" s="134" t="s">
        <v>1995</v>
      </c>
      <c r="D123" s="266">
        <f>vlookup($E123,cities!$D$4:$H$117,5,FALSE)</f>
        <v>59</v>
      </c>
      <c r="E123" s="234" t="s">
        <v>2332</v>
      </c>
      <c r="G123" s="267">
        <f t="shared" si="2"/>
        <v>120</v>
      </c>
    </row>
    <row r="124">
      <c r="A124" s="218">
        <v>122.0</v>
      </c>
      <c r="B124" s="218">
        <v>121.0</v>
      </c>
      <c r="C124" s="6" t="s">
        <v>1803</v>
      </c>
      <c r="D124" s="266">
        <f>vlookup($E124,cities!$D$4:$H$117,5,FALSE)</f>
        <v>59</v>
      </c>
      <c r="E124" s="234" t="s">
        <v>2332</v>
      </c>
      <c r="G124" s="267">
        <f t="shared" si="2"/>
        <v>121</v>
      </c>
    </row>
    <row r="125">
      <c r="A125" s="218">
        <v>123.0</v>
      </c>
      <c r="B125" s="218">
        <v>122.0</v>
      </c>
      <c r="C125" s="269" t="s">
        <v>1999</v>
      </c>
      <c r="D125" s="266">
        <f>vlookup($E125,cities!$D$4:$H$117,5,FALSE)</f>
        <v>59</v>
      </c>
      <c r="E125" s="234" t="s">
        <v>2332</v>
      </c>
      <c r="G125" s="267">
        <f t="shared" si="2"/>
        <v>122</v>
      </c>
    </row>
    <row r="126">
      <c r="A126" s="218">
        <v>124.0</v>
      </c>
      <c r="B126" s="218">
        <v>123.0</v>
      </c>
      <c r="C126" s="269" t="s">
        <v>1896</v>
      </c>
      <c r="D126" s="266">
        <f>vlookup($E126,cities!$D$4:$H$117,5,FALSE)</f>
        <v>59</v>
      </c>
      <c r="E126" s="234" t="s">
        <v>2332</v>
      </c>
      <c r="G126" s="267">
        <f t="shared" si="2"/>
        <v>123</v>
      </c>
    </row>
    <row r="127">
      <c r="A127" s="218">
        <v>125.0</v>
      </c>
      <c r="B127" s="218">
        <v>124.0</v>
      </c>
      <c r="C127" s="269" t="s">
        <v>1692</v>
      </c>
      <c r="D127" s="266">
        <f>vlookup($E127,cities!$D$4:$H$117,5,FALSE)</f>
        <v>59</v>
      </c>
      <c r="E127" s="234" t="s">
        <v>2332</v>
      </c>
      <c r="G127" s="267">
        <f t="shared" si="2"/>
        <v>124</v>
      </c>
    </row>
    <row r="128">
      <c r="A128" s="218">
        <v>126.0</v>
      </c>
      <c r="B128" s="218">
        <v>125.0</v>
      </c>
      <c r="C128" s="269" t="s">
        <v>2336</v>
      </c>
      <c r="D128" s="266">
        <f>vlookup($E128,cities!$D$4:$H$117,5,FALSE)</f>
        <v>59</v>
      </c>
      <c r="E128" s="234" t="s">
        <v>2332</v>
      </c>
      <c r="G128" s="267">
        <f t="shared" si="2"/>
        <v>125</v>
      </c>
    </row>
    <row r="129">
      <c r="A129" s="218">
        <v>127.0</v>
      </c>
      <c r="B129" s="218">
        <v>126.0</v>
      </c>
      <c r="C129" s="134" t="s">
        <v>2006</v>
      </c>
      <c r="D129" s="266">
        <f>vlookup($E129,cities!$D$4:$H$117,5,FALSE)</f>
        <v>59</v>
      </c>
      <c r="E129" s="234" t="s">
        <v>2332</v>
      </c>
      <c r="G129" s="267">
        <f t="shared" si="2"/>
        <v>126</v>
      </c>
    </row>
    <row r="130">
      <c r="A130" s="218">
        <v>128.0</v>
      </c>
      <c r="B130" s="218">
        <v>127.0</v>
      </c>
      <c r="C130" s="134" t="s">
        <v>2180</v>
      </c>
      <c r="D130" s="266">
        <f>vlookup($E130,cities!$D$4:$H$117,5,FALSE)</f>
        <v>59</v>
      </c>
      <c r="E130" s="234" t="s">
        <v>2332</v>
      </c>
      <c r="G130" s="267">
        <f t="shared" si="2"/>
        <v>127</v>
      </c>
    </row>
    <row r="131">
      <c r="A131" s="218">
        <v>129.0</v>
      </c>
      <c r="B131" s="218">
        <v>128.0</v>
      </c>
      <c r="C131" s="134" t="s">
        <v>1674</v>
      </c>
      <c r="D131" s="266">
        <f>vlookup($E131,cities!$D$4:$H$117,5,FALSE)</f>
        <v>59</v>
      </c>
      <c r="E131" s="234" t="s">
        <v>2332</v>
      </c>
      <c r="G131" s="267">
        <f t="shared" si="2"/>
        <v>128</v>
      </c>
    </row>
    <row r="132">
      <c r="A132" s="218">
        <v>130.0</v>
      </c>
      <c r="B132" s="218">
        <v>129.0</v>
      </c>
      <c r="C132" s="134" t="s">
        <v>2010</v>
      </c>
      <c r="D132" s="266">
        <f>vlookup($E132,cities!$D$4:$H$117,5,FALSE)</f>
        <v>59</v>
      </c>
      <c r="E132" s="234" t="s">
        <v>2332</v>
      </c>
      <c r="G132" s="267">
        <f t="shared" si="2"/>
        <v>129</v>
      </c>
    </row>
    <row r="133">
      <c r="A133" s="218">
        <v>131.0</v>
      </c>
      <c r="B133" s="218">
        <v>130.0</v>
      </c>
      <c r="C133" s="6" t="s">
        <v>2014</v>
      </c>
      <c r="D133" s="266">
        <f>vlookup($E133,cities!$D$4:$H$117,5,FALSE)</f>
        <v>59</v>
      </c>
      <c r="E133" s="234" t="s">
        <v>2332</v>
      </c>
      <c r="G133" s="267">
        <f t="shared" si="2"/>
        <v>130</v>
      </c>
    </row>
    <row r="134">
      <c r="A134" s="218">
        <v>132.0</v>
      </c>
      <c r="B134" s="218">
        <v>131.0</v>
      </c>
      <c r="C134" s="134" t="s">
        <v>2337</v>
      </c>
      <c r="D134" s="266">
        <f>vlookup($E134,cities!$D$4:$H$117,5,FALSE)</f>
        <v>59</v>
      </c>
      <c r="E134" s="234" t="s">
        <v>2332</v>
      </c>
      <c r="G134" s="267">
        <f t="shared" si="2"/>
        <v>131</v>
      </c>
    </row>
    <row r="135">
      <c r="A135" s="218">
        <v>133.0</v>
      </c>
      <c r="B135" s="218">
        <v>132.0</v>
      </c>
      <c r="C135" s="134" t="s">
        <v>2338</v>
      </c>
      <c r="D135" s="266">
        <f>vlookup($E135,cities!$D$4:$H$117,5,FALSE)</f>
        <v>59</v>
      </c>
      <c r="E135" s="234" t="s">
        <v>2332</v>
      </c>
      <c r="G135" s="267">
        <f t="shared" si="2"/>
        <v>132</v>
      </c>
    </row>
    <row r="136">
      <c r="A136" s="218">
        <v>134.0</v>
      </c>
      <c r="B136" s="218">
        <v>133.0</v>
      </c>
      <c r="C136" s="134" t="s">
        <v>2184</v>
      </c>
      <c r="D136" s="266">
        <f>vlookup($E136,cities!$D$4:$H$117,5,FALSE)</f>
        <v>59</v>
      </c>
      <c r="E136" s="234" t="s">
        <v>2332</v>
      </c>
      <c r="G136" s="267">
        <f t="shared" si="2"/>
        <v>133</v>
      </c>
    </row>
    <row r="137">
      <c r="A137" s="218">
        <v>135.0</v>
      </c>
      <c r="B137" s="218">
        <v>134.0</v>
      </c>
      <c r="C137" s="134" t="s">
        <v>2339</v>
      </c>
      <c r="D137" s="266">
        <f>vlookup($E137,cities!$D$4:$H$117,5,FALSE)</f>
        <v>59</v>
      </c>
      <c r="E137" s="234" t="s">
        <v>2332</v>
      </c>
      <c r="G137" s="267">
        <f t="shared" si="2"/>
        <v>134</v>
      </c>
    </row>
    <row r="138">
      <c r="A138" s="218">
        <v>136.0</v>
      </c>
      <c r="B138" s="218">
        <v>135.0</v>
      </c>
      <c r="C138" s="134" t="s">
        <v>2188</v>
      </c>
      <c r="D138" s="266">
        <f>vlookup($E138,cities!$D$4:$H$117,5,FALSE)</f>
        <v>59</v>
      </c>
      <c r="E138" s="234" t="s">
        <v>2332</v>
      </c>
      <c r="G138" s="267">
        <f t="shared" si="2"/>
        <v>135</v>
      </c>
    </row>
    <row r="139">
      <c r="A139" s="218">
        <v>137.0</v>
      </c>
      <c r="B139" s="218">
        <v>136.0</v>
      </c>
      <c r="C139" s="134" t="s">
        <v>2340</v>
      </c>
      <c r="D139" s="266">
        <f>vlookup($E139,cities!$D$4:$H$117,5,FALSE)</f>
        <v>59</v>
      </c>
      <c r="E139" s="234" t="s">
        <v>2332</v>
      </c>
      <c r="G139" s="267">
        <f t="shared" si="2"/>
        <v>136</v>
      </c>
    </row>
    <row r="140">
      <c r="A140" s="218">
        <v>138.0</v>
      </c>
      <c r="B140" s="218">
        <v>137.0</v>
      </c>
      <c r="C140" s="134" t="s">
        <v>2192</v>
      </c>
      <c r="D140" s="266">
        <f>vlookup($E140,cities!$D$4:$H$117,5,FALSE)</f>
        <v>59</v>
      </c>
      <c r="E140" s="234" t="s">
        <v>2332</v>
      </c>
      <c r="G140" s="267">
        <f t="shared" si="2"/>
        <v>137</v>
      </c>
    </row>
    <row r="141">
      <c r="A141" s="218">
        <v>139.0</v>
      </c>
      <c r="B141" s="218">
        <v>138.0</v>
      </c>
      <c r="C141" s="134" t="s">
        <v>1696</v>
      </c>
      <c r="D141" s="266">
        <f>vlookup($E141,cities!$D$4:$H$117,5,FALSE)</f>
        <v>59</v>
      </c>
      <c r="E141" s="234" t="s">
        <v>2332</v>
      </c>
      <c r="G141" s="267">
        <f t="shared" si="2"/>
        <v>138</v>
      </c>
    </row>
    <row r="142">
      <c r="A142" s="218">
        <v>140.0</v>
      </c>
      <c r="B142" s="218">
        <v>139.0</v>
      </c>
      <c r="C142" s="134" t="s">
        <v>2196</v>
      </c>
      <c r="D142" s="266">
        <f>vlookup($E142,cities!$D$4:$H$117,5,FALSE)</f>
        <v>59</v>
      </c>
      <c r="E142" s="234" t="s">
        <v>2332</v>
      </c>
      <c r="G142" s="267">
        <f t="shared" si="2"/>
        <v>139</v>
      </c>
    </row>
    <row r="143">
      <c r="A143" s="218">
        <v>141.0</v>
      </c>
      <c r="B143" s="218">
        <v>140.0</v>
      </c>
      <c r="C143" s="134" t="s">
        <v>1903</v>
      </c>
      <c r="D143" s="266">
        <f>vlookup($E143,cities!$D$4:$H$117,5,FALSE)</f>
        <v>59</v>
      </c>
      <c r="E143" s="234" t="s">
        <v>2332</v>
      </c>
      <c r="G143" s="267">
        <f t="shared" si="2"/>
        <v>140</v>
      </c>
    </row>
    <row r="144">
      <c r="A144" s="218">
        <v>142.0</v>
      </c>
      <c r="B144" s="218">
        <v>141.0</v>
      </c>
      <c r="C144" s="134" t="s">
        <v>2341</v>
      </c>
      <c r="D144" s="266">
        <f>vlookup($E144,cities!$D$4:$H$117,5,FALSE)</f>
        <v>59</v>
      </c>
      <c r="E144" s="234" t="s">
        <v>2332</v>
      </c>
      <c r="G144" s="267">
        <f t="shared" si="2"/>
        <v>141</v>
      </c>
    </row>
    <row r="145">
      <c r="A145" s="218">
        <v>143.0</v>
      </c>
      <c r="B145" s="218">
        <v>142.0</v>
      </c>
      <c r="C145" s="134" t="s">
        <v>2203</v>
      </c>
      <c r="D145" s="266">
        <f>vlookup($E145,cities!$D$4:$H$117,5,FALSE)</f>
        <v>59</v>
      </c>
      <c r="E145" s="234" t="s">
        <v>2332</v>
      </c>
      <c r="G145" s="267">
        <f t="shared" si="2"/>
        <v>142</v>
      </c>
    </row>
    <row r="146">
      <c r="A146" s="218">
        <v>144.0</v>
      </c>
      <c r="B146" s="218">
        <v>143.0</v>
      </c>
      <c r="C146" s="134" t="s">
        <v>2342</v>
      </c>
      <c r="D146" s="266">
        <f>vlookup($E146,cities!$D$4:$H$117,5,FALSE)</f>
        <v>59</v>
      </c>
      <c r="E146" s="234" t="s">
        <v>2332</v>
      </c>
      <c r="G146" s="267">
        <f t="shared" si="2"/>
        <v>143</v>
      </c>
    </row>
    <row r="147">
      <c r="A147" s="218">
        <v>145.0</v>
      </c>
      <c r="B147" s="218">
        <v>144.0</v>
      </c>
      <c r="C147" s="134" t="s">
        <v>1907</v>
      </c>
      <c r="D147" s="266">
        <f>vlookup($E147,cities!$D$4:$H$117,5,FALSE)</f>
        <v>59</v>
      </c>
      <c r="E147" s="234" t="s">
        <v>2332</v>
      </c>
      <c r="G147" s="267">
        <f t="shared" si="2"/>
        <v>144</v>
      </c>
    </row>
    <row r="148">
      <c r="A148" s="218">
        <v>146.0</v>
      </c>
      <c r="B148" s="218">
        <v>145.0</v>
      </c>
      <c r="C148" s="134" t="s">
        <v>1911</v>
      </c>
      <c r="D148" s="266">
        <f>vlookup($E148,cities!$D$4:$H$117,5,FALSE)</f>
        <v>59</v>
      </c>
      <c r="E148" s="234" t="s">
        <v>2332</v>
      </c>
      <c r="G148" s="267">
        <f t="shared" si="2"/>
        <v>145</v>
      </c>
    </row>
    <row r="149">
      <c r="A149" s="218">
        <v>147.0</v>
      </c>
      <c r="B149" s="218">
        <v>146.0</v>
      </c>
      <c r="C149" s="134" t="s">
        <v>1807</v>
      </c>
      <c r="D149" s="266">
        <f>vlookup($E149,cities!$D$4:$H$117,5,FALSE)</f>
        <v>59</v>
      </c>
      <c r="E149" s="234" t="s">
        <v>2332</v>
      </c>
      <c r="G149" s="267">
        <f t="shared" si="2"/>
        <v>146</v>
      </c>
    </row>
    <row r="150">
      <c r="A150" s="218">
        <v>148.0</v>
      </c>
      <c r="B150" s="218">
        <v>147.0</v>
      </c>
      <c r="C150" s="134" t="s">
        <v>2343</v>
      </c>
      <c r="D150" s="266">
        <f>vlookup($E150,cities!$D$4:$H$117,5,FALSE)</f>
        <v>59</v>
      </c>
      <c r="E150" s="234" t="s">
        <v>2332</v>
      </c>
      <c r="G150" s="267">
        <f t="shared" si="2"/>
        <v>147</v>
      </c>
    </row>
    <row r="151">
      <c r="A151" s="218">
        <v>149.0</v>
      </c>
      <c r="B151" s="218">
        <v>148.0</v>
      </c>
      <c r="C151" s="134" t="s">
        <v>1811</v>
      </c>
      <c r="D151" s="266">
        <f>vlookup($E151,cities!$D$4:$H$117,5,FALSE)</f>
        <v>59</v>
      </c>
      <c r="E151" s="234" t="s">
        <v>2332</v>
      </c>
      <c r="G151" s="267">
        <f t="shared" si="2"/>
        <v>148</v>
      </c>
    </row>
    <row r="152">
      <c r="A152" s="218">
        <v>150.0</v>
      </c>
      <c r="B152" s="218">
        <v>149.0</v>
      </c>
      <c r="C152" s="134" t="s">
        <v>1815</v>
      </c>
      <c r="D152" s="266">
        <f>vlookup($E152,cities!$D$4:$H$117,5,FALSE)</f>
        <v>59</v>
      </c>
      <c r="E152" s="234" t="s">
        <v>2332</v>
      </c>
      <c r="G152" s="267">
        <f t="shared" si="2"/>
        <v>149</v>
      </c>
    </row>
    <row r="153">
      <c r="A153" s="218">
        <v>151.0</v>
      </c>
      <c r="B153" s="218">
        <v>150.0</v>
      </c>
      <c r="C153" s="134" t="s">
        <v>2344</v>
      </c>
      <c r="D153" s="266">
        <f>vlookup($E153,cities!$D$4:$H$117,5,FALSE)</f>
        <v>59</v>
      </c>
      <c r="E153" s="234" t="s">
        <v>2332</v>
      </c>
      <c r="G153" s="267">
        <f t="shared" si="2"/>
        <v>150</v>
      </c>
    </row>
    <row r="154">
      <c r="A154" s="218">
        <v>152.0</v>
      </c>
      <c r="B154" s="218">
        <v>151.0</v>
      </c>
      <c r="C154" s="134" t="s">
        <v>2345</v>
      </c>
      <c r="D154" s="266">
        <f>vlookup($E154,cities!$D$4:$H$117,5,FALSE)</f>
        <v>59</v>
      </c>
      <c r="E154" s="234" t="s">
        <v>2332</v>
      </c>
      <c r="G154" s="267">
        <f t="shared" si="2"/>
        <v>151</v>
      </c>
    </row>
    <row r="155">
      <c r="A155" s="218">
        <v>153.0</v>
      </c>
      <c r="B155" s="218">
        <v>152.0</v>
      </c>
      <c r="C155" s="134" t="s">
        <v>2346</v>
      </c>
      <c r="D155" s="266">
        <f>vlookup($E155,cities!$D$4:$H$117,5,FALSE)</f>
        <v>59</v>
      </c>
      <c r="E155" s="234" t="s">
        <v>2332</v>
      </c>
      <c r="G155" s="267">
        <f t="shared" si="2"/>
        <v>152</v>
      </c>
    </row>
    <row r="156">
      <c r="A156" s="218">
        <v>154.0</v>
      </c>
      <c r="B156" s="218">
        <v>153.0</v>
      </c>
      <c r="C156" s="134" t="s">
        <v>2347</v>
      </c>
      <c r="D156" s="266">
        <f>vlookup($E156,cities!$D$4:$H$117,5,FALSE)</f>
        <v>59</v>
      </c>
      <c r="E156" s="234" t="s">
        <v>2332</v>
      </c>
      <c r="G156" s="267">
        <f t="shared" si="2"/>
        <v>153</v>
      </c>
    </row>
    <row r="157">
      <c r="A157" s="218">
        <v>155.0</v>
      </c>
      <c r="B157" s="218">
        <v>154.0</v>
      </c>
      <c r="C157" s="134" t="s">
        <v>2207</v>
      </c>
      <c r="D157" s="266">
        <f>vlookup($E157,cities!$D$4:$H$117,5,FALSE)</f>
        <v>59</v>
      </c>
      <c r="E157" s="234" t="s">
        <v>2332</v>
      </c>
      <c r="G157" s="267">
        <f t="shared" si="2"/>
        <v>154</v>
      </c>
    </row>
    <row r="158">
      <c r="A158" s="218">
        <v>156.0</v>
      </c>
      <c r="B158" s="218">
        <v>155.0</v>
      </c>
      <c r="C158" s="134" t="s">
        <v>2348</v>
      </c>
      <c r="D158" s="266">
        <f>vlookup($E158,cities!$D$4:$H$117,5,FALSE)</f>
        <v>59</v>
      </c>
      <c r="E158" s="234" t="s">
        <v>2332</v>
      </c>
      <c r="G158" s="267">
        <f t="shared" si="2"/>
        <v>155</v>
      </c>
    </row>
    <row r="159">
      <c r="A159" s="218">
        <v>157.0</v>
      </c>
      <c r="B159" s="218">
        <v>156.0</v>
      </c>
      <c r="C159" s="134" t="s">
        <v>2210</v>
      </c>
      <c r="D159" s="266">
        <f>vlookup($E159,cities!$D$4:$H$117,5,FALSE)</f>
        <v>60</v>
      </c>
      <c r="E159" s="234" t="s">
        <v>2210</v>
      </c>
      <c r="G159" s="267">
        <f t="shared" si="2"/>
        <v>156</v>
      </c>
    </row>
    <row r="160">
      <c r="A160" s="218">
        <v>158.0</v>
      </c>
      <c r="B160" s="218">
        <v>157.0</v>
      </c>
      <c r="C160" s="134" t="s">
        <v>2349</v>
      </c>
      <c r="D160" s="266">
        <f>vlookup($E160,cities!$D$4:$H$117,5,FALSE)</f>
        <v>61</v>
      </c>
      <c r="E160" s="234" t="s">
        <v>2350</v>
      </c>
      <c r="G160" s="267">
        <f t="shared" si="2"/>
        <v>157</v>
      </c>
    </row>
    <row r="161">
      <c r="A161" s="218">
        <v>159.0</v>
      </c>
      <c r="B161" s="218">
        <v>158.0</v>
      </c>
      <c r="C161" s="134" t="s">
        <v>2351</v>
      </c>
      <c r="D161" s="266">
        <f>vlookup($E161,cities!$D$4:$H$117,5,FALSE)</f>
        <v>63</v>
      </c>
      <c r="E161" s="234" t="s">
        <v>2351</v>
      </c>
      <c r="G161" s="267">
        <f t="shared" si="2"/>
        <v>158</v>
      </c>
    </row>
    <row r="162">
      <c r="A162" s="218">
        <v>160.0</v>
      </c>
      <c r="B162" s="218">
        <v>159.0</v>
      </c>
      <c r="C162" s="134" t="s">
        <v>2352</v>
      </c>
      <c r="D162" s="266">
        <f>vlookup($E162,cities!$D$4:$H$117,5,FALSE)</f>
        <v>64</v>
      </c>
      <c r="E162" s="234" t="s">
        <v>2353</v>
      </c>
      <c r="G162" s="267">
        <f t="shared" si="2"/>
        <v>159</v>
      </c>
    </row>
    <row r="163">
      <c r="A163" s="218">
        <v>161.0</v>
      </c>
      <c r="B163" s="218">
        <v>160.0</v>
      </c>
      <c r="C163" s="134" t="s">
        <v>2354</v>
      </c>
      <c r="D163" s="266">
        <f>vlookup($E163,cities!$D$4:$H$117,5,FALSE)</f>
        <v>64</v>
      </c>
      <c r="E163" s="234" t="s">
        <v>2353</v>
      </c>
      <c r="G163" s="267">
        <f t="shared" si="2"/>
        <v>160</v>
      </c>
    </row>
    <row r="164">
      <c r="A164" s="218">
        <v>162.0</v>
      </c>
      <c r="B164" s="218">
        <v>161.0</v>
      </c>
      <c r="C164" s="134" t="s">
        <v>2353</v>
      </c>
      <c r="D164" s="266">
        <f>vlookup($E164,cities!$D$4:$H$117,5,FALSE)</f>
        <v>64</v>
      </c>
      <c r="E164" s="234" t="s">
        <v>2353</v>
      </c>
      <c r="G164" s="267">
        <f t="shared" si="2"/>
        <v>161</v>
      </c>
    </row>
    <row r="165">
      <c r="A165" s="218">
        <v>163.0</v>
      </c>
      <c r="B165" s="218">
        <v>162.0</v>
      </c>
      <c r="C165" s="134" t="s">
        <v>2355</v>
      </c>
      <c r="D165" s="266">
        <f>vlookup($E165,cities!$D$4:$H$117,5,FALSE)</f>
        <v>64</v>
      </c>
      <c r="E165" s="234" t="s">
        <v>2353</v>
      </c>
      <c r="G165" s="267">
        <f t="shared" si="2"/>
        <v>162</v>
      </c>
    </row>
    <row r="166">
      <c r="A166" s="218">
        <v>164.0</v>
      </c>
      <c r="B166" s="218">
        <v>163.0</v>
      </c>
      <c r="C166" s="134" t="s">
        <v>1700</v>
      </c>
      <c r="D166" s="266">
        <f>vlookup($E166,cities!$D$4:$H$117,5,FALSE)</f>
        <v>65</v>
      </c>
      <c r="E166" s="234" t="s">
        <v>2356</v>
      </c>
      <c r="G166" s="267">
        <f t="shared" si="2"/>
        <v>163</v>
      </c>
    </row>
    <row r="167">
      <c r="A167" s="218">
        <v>165.0</v>
      </c>
      <c r="B167" s="218">
        <v>164.0</v>
      </c>
      <c r="C167" s="134" t="s">
        <v>2357</v>
      </c>
      <c r="D167" s="266">
        <f>vlookup($E167,cities!$D$4:$H$117,5,FALSE)</f>
        <v>65</v>
      </c>
      <c r="E167" s="234" t="s">
        <v>2356</v>
      </c>
      <c r="G167" s="267">
        <f t="shared" si="2"/>
        <v>164</v>
      </c>
    </row>
    <row r="168">
      <c r="A168" s="218">
        <v>166.0</v>
      </c>
      <c r="B168" s="218">
        <v>165.0</v>
      </c>
      <c r="C168" s="134" t="s">
        <v>2215</v>
      </c>
      <c r="D168" s="266">
        <f>vlookup($E168,cities!$D$4:$H$117,5,FALSE)</f>
        <v>66</v>
      </c>
      <c r="E168" s="234" t="s">
        <v>2358</v>
      </c>
      <c r="G168" s="267">
        <f t="shared" si="2"/>
        <v>165</v>
      </c>
    </row>
    <row r="169">
      <c r="A169" s="218">
        <v>167.0</v>
      </c>
      <c r="B169" s="218">
        <v>166.0</v>
      </c>
      <c r="C169" s="134" t="s">
        <v>2359</v>
      </c>
      <c r="D169" s="266">
        <f>vlookup($E169,cities!$D$4:$H$117,5,FALSE)</f>
        <v>69</v>
      </c>
      <c r="E169" s="234" t="s">
        <v>2359</v>
      </c>
      <c r="G169" s="267">
        <f t="shared" si="2"/>
        <v>166</v>
      </c>
    </row>
    <row r="170">
      <c r="A170" s="218">
        <v>168.0</v>
      </c>
      <c r="B170" s="218">
        <v>167.0</v>
      </c>
      <c r="C170" s="134" t="s">
        <v>2360</v>
      </c>
      <c r="D170" s="266">
        <f>vlookup($E170,cities!$D$4:$H$117,5,FALSE)</f>
        <v>70</v>
      </c>
      <c r="E170" s="234" t="s">
        <v>2360</v>
      </c>
      <c r="G170" s="267">
        <f t="shared" si="2"/>
        <v>167</v>
      </c>
    </row>
    <row r="171">
      <c r="A171" s="218">
        <v>169.0</v>
      </c>
      <c r="B171" s="218">
        <v>168.0</v>
      </c>
      <c r="C171" s="134" t="s">
        <v>2361</v>
      </c>
      <c r="D171" s="266">
        <f>vlookup($E171,cities!$D$4:$H$117,5,FALSE)</f>
        <v>71</v>
      </c>
      <c r="E171" s="234" t="s">
        <v>2362</v>
      </c>
      <c r="G171" s="267">
        <f t="shared" si="2"/>
        <v>168</v>
      </c>
    </row>
    <row r="172">
      <c r="A172" s="218">
        <v>170.0</v>
      </c>
      <c r="B172" s="218">
        <v>169.0</v>
      </c>
      <c r="C172" s="134" t="s">
        <v>2218</v>
      </c>
      <c r="D172" s="266">
        <f>vlookup($E172,cities!$D$4:$H$117,5,FALSE)</f>
        <v>71</v>
      </c>
      <c r="E172" s="234" t="s">
        <v>2362</v>
      </c>
      <c r="G172" s="267">
        <f t="shared" si="2"/>
        <v>169</v>
      </c>
    </row>
    <row r="173">
      <c r="A173" s="218">
        <v>171.0</v>
      </c>
      <c r="B173" s="218">
        <v>170.0</v>
      </c>
      <c r="C173" s="270" t="s">
        <v>2363</v>
      </c>
      <c r="D173" s="266">
        <f>vlookup($E173,cities!$D$4:$H$117,5,FALSE)</f>
        <v>73</v>
      </c>
      <c r="E173" s="234" t="s">
        <v>2364</v>
      </c>
      <c r="G173" s="267">
        <f t="shared" si="2"/>
        <v>170</v>
      </c>
    </row>
    <row r="174">
      <c r="A174" s="218">
        <v>172.0</v>
      </c>
      <c r="B174" s="218">
        <v>171.0</v>
      </c>
      <c r="C174" s="270" t="s">
        <v>2365</v>
      </c>
      <c r="D174" s="266">
        <f>vlookup($E174,cities!$D$4:$H$117,5,FALSE)</f>
        <v>73</v>
      </c>
      <c r="E174" s="234" t="s">
        <v>2364</v>
      </c>
      <c r="G174" s="267">
        <f t="shared" si="2"/>
        <v>171</v>
      </c>
    </row>
    <row r="175">
      <c r="A175" s="218">
        <v>173.0</v>
      </c>
      <c r="B175" s="218">
        <v>172.0</v>
      </c>
      <c r="C175" s="134" t="s">
        <v>1704</v>
      </c>
      <c r="D175" s="266">
        <f>vlookup($E175,cities!$D$4:$H$117,5,FALSE)</f>
        <v>73</v>
      </c>
      <c r="E175" s="234" t="s">
        <v>2364</v>
      </c>
      <c r="G175" s="267">
        <f t="shared" si="2"/>
        <v>172</v>
      </c>
    </row>
    <row r="176">
      <c r="A176" s="218">
        <v>174.0</v>
      </c>
      <c r="B176" s="218">
        <v>173.0</v>
      </c>
      <c r="C176" s="134" t="s">
        <v>2366</v>
      </c>
      <c r="D176" s="266">
        <f>vlookup($E176,cities!$D$4:$H$117,5,FALSE)</f>
        <v>73</v>
      </c>
      <c r="E176" s="234" t="s">
        <v>2364</v>
      </c>
      <c r="G176" s="267">
        <f t="shared" si="2"/>
        <v>173</v>
      </c>
    </row>
    <row r="177">
      <c r="A177" s="218">
        <v>175.0</v>
      </c>
      <c r="B177" s="218">
        <v>174.0</v>
      </c>
      <c r="C177" s="134" t="s">
        <v>2367</v>
      </c>
      <c r="D177" s="266">
        <f>vlookup($E177,cities!$D$4:$H$117,5,FALSE)</f>
        <v>73</v>
      </c>
      <c r="E177" s="234" t="s">
        <v>2364</v>
      </c>
      <c r="G177" s="267">
        <f t="shared" si="2"/>
        <v>174</v>
      </c>
    </row>
    <row r="178">
      <c r="A178" s="218">
        <v>176.0</v>
      </c>
      <c r="B178" s="218">
        <v>175.0</v>
      </c>
      <c r="C178" s="134" t="s">
        <v>2364</v>
      </c>
      <c r="D178" s="266">
        <f>vlookup($E178,cities!$D$4:$H$117,5,FALSE)</f>
        <v>73</v>
      </c>
      <c r="E178" s="234" t="s">
        <v>2364</v>
      </c>
      <c r="G178" s="267">
        <f t="shared" si="2"/>
        <v>175</v>
      </c>
    </row>
    <row r="179">
      <c r="A179" s="218">
        <v>177.0</v>
      </c>
      <c r="B179" s="218">
        <v>176.0</v>
      </c>
      <c r="C179" s="134" t="s">
        <v>2018</v>
      </c>
      <c r="D179" s="266">
        <f>vlookup($E179,cities!$D$4:$H$117,5,FALSE)</f>
        <v>74</v>
      </c>
      <c r="E179" s="234" t="s">
        <v>2221</v>
      </c>
      <c r="G179" s="267">
        <f t="shared" si="2"/>
        <v>176</v>
      </c>
    </row>
    <row r="180">
      <c r="A180" s="218">
        <v>178.0</v>
      </c>
      <c r="B180" s="218">
        <v>177.0</v>
      </c>
      <c r="C180" s="134" t="s">
        <v>1709</v>
      </c>
      <c r="D180" s="266">
        <f>vlookup($E180,cities!$D$4:$H$117,5,FALSE)</f>
        <v>74</v>
      </c>
      <c r="E180" s="234" t="s">
        <v>2221</v>
      </c>
      <c r="G180" s="267">
        <f t="shared" si="2"/>
        <v>177</v>
      </c>
    </row>
    <row r="181">
      <c r="A181" s="218">
        <v>179.0</v>
      </c>
      <c r="B181" s="218">
        <v>178.0</v>
      </c>
      <c r="C181" s="134" t="s">
        <v>2368</v>
      </c>
      <c r="D181" s="266">
        <f>vlookup($E181,cities!$D$4:$H$117,5,FALSE)</f>
        <v>74</v>
      </c>
      <c r="E181" s="234" t="s">
        <v>2221</v>
      </c>
      <c r="G181" s="267">
        <f t="shared" si="2"/>
        <v>178</v>
      </c>
    </row>
    <row r="182">
      <c r="A182" s="218">
        <v>180.0</v>
      </c>
      <c r="B182" s="218">
        <v>179.0</v>
      </c>
      <c r="C182" s="134" t="s">
        <v>2369</v>
      </c>
      <c r="D182" s="266">
        <f>vlookup($E182,cities!$D$4:$H$117,5,FALSE)</f>
        <v>74</v>
      </c>
      <c r="E182" s="234" t="s">
        <v>2221</v>
      </c>
      <c r="G182" s="267">
        <f t="shared" si="2"/>
        <v>179</v>
      </c>
    </row>
    <row r="183">
      <c r="A183" s="218">
        <v>181.0</v>
      </c>
      <c r="B183" s="218">
        <v>180.0</v>
      </c>
      <c r="C183" s="134" t="s">
        <v>2022</v>
      </c>
      <c r="D183" s="266">
        <f>vlookup($E183,cities!$D$4:$H$117,5,FALSE)</f>
        <v>75</v>
      </c>
      <c r="E183" s="234" t="s">
        <v>2225</v>
      </c>
      <c r="G183" s="267">
        <f t="shared" si="2"/>
        <v>180</v>
      </c>
    </row>
    <row r="184">
      <c r="A184" s="218">
        <v>182.0</v>
      </c>
      <c r="B184" s="218">
        <v>181.0</v>
      </c>
      <c r="C184" s="134" t="s">
        <v>2225</v>
      </c>
      <c r="D184" s="266">
        <f>vlookup($E184,cities!$D$4:$H$117,5,FALSE)</f>
        <v>75</v>
      </c>
      <c r="E184" s="234" t="s">
        <v>2225</v>
      </c>
      <c r="G184" s="267">
        <f t="shared" si="2"/>
        <v>181</v>
      </c>
    </row>
    <row r="185">
      <c r="A185" s="218">
        <v>183.0</v>
      </c>
      <c r="B185" s="218">
        <v>182.0</v>
      </c>
      <c r="C185" s="134" t="s">
        <v>1915</v>
      </c>
      <c r="D185" s="266">
        <f>vlookup($E185,cities!$D$4:$H$117,5,FALSE)</f>
        <v>75</v>
      </c>
      <c r="E185" s="234" t="s">
        <v>2225</v>
      </c>
      <c r="G185" s="267">
        <f t="shared" si="2"/>
        <v>182</v>
      </c>
    </row>
    <row r="186">
      <c r="A186" s="218">
        <v>184.0</v>
      </c>
      <c r="B186" s="218">
        <v>183.0</v>
      </c>
      <c r="C186" s="134" t="s">
        <v>2370</v>
      </c>
      <c r="D186" s="266">
        <f>vlookup($E186,cities!$D$4:$H$117,5,FALSE)</f>
        <v>75</v>
      </c>
      <c r="E186" s="234" t="s">
        <v>2225</v>
      </c>
      <c r="G186" s="267">
        <f t="shared" si="2"/>
        <v>183</v>
      </c>
    </row>
    <row r="187">
      <c r="A187" s="218">
        <v>185.0</v>
      </c>
      <c r="B187" s="218">
        <v>184.0</v>
      </c>
      <c r="C187" s="134" t="s">
        <v>1820</v>
      </c>
      <c r="D187" s="266">
        <f>vlookup($E187,cities!$D$4:$H$117,5,FALSE)</f>
        <v>75</v>
      </c>
      <c r="E187" s="234" t="s">
        <v>2225</v>
      </c>
      <c r="G187" s="267">
        <f t="shared" si="2"/>
        <v>184</v>
      </c>
    </row>
    <row r="188">
      <c r="A188" s="218">
        <v>186.0</v>
      </c>
      <c r="B188" s="218">
        <v>185.0</v>
      </c>
      <c r="C188" s="134" t="s">
        <v>1824</v>
      </c>
      <c r="D188" s="266">
        <f>vlookup($E188,cities!$D$4:$H$117,5,FALSE)</f>
        <v>75</v>
      </c>
      <c r="E188" s="234" t="s">
        <v>2225</v>
      </c>
      <c r="G188" s="267">
        <f t="shared" si="2"/>
        <v>185</v>
      </c>
    </row>
    <row r="189">
      <c r="A189" s="218">
        <v>187.0</v>
      </c>
      <c r="B189" s="218">
        <v>186.0</v>
      </c>
      <c r="C189" s="134" t="s">
        <v>2371</v>
      </c>
      <c r="D189" s="266">
        <f>vlookup($E189,cities!$D$4:$H$117,5,FALSE)</f>
        <v>75</v>
      </c>
      <c r="E189" s="234" t="s">
        <v>2225</v>
      </c>
      <c r="G189" s="267">
        <f t="shared" si="2"/>
        <v>186</v>
      </c>
    </row>
    <row r="190">
      <c r="A190" s="218">
        <v>188.0</v>
      </c>
      <c r="B190" s="218">
        <v>187.0</v>
      </c>
      <c r="C190" s="134" t="s">
        <v>2372</v>
      </c>
      <c r="D190" s="266">
        <f>vlookup($E190,cities!$D$4:$H$117,5,FALSE)</f>
        <v>75</v>
      </c>
      <c r="E190" s="234" t="s">
        <v>2225</v>
      </c>
      <c r="G190" s="267">
        <f t="shared" si="2"/>
        <v>187</v>
      </c>
    </row>
    <row r="191">
      <c r="A191" s="218">
        <v>189.0</v>
      </c>
      <c r="B191" s="218">
        <v>188.0</v>
      </c>
      <c r="C191" s="134" t="s">
        <v>2373</v>
      </c>
      <c r="D191" s="266">
        <f>vlookup($E191,cities!$D$4:$H$117,5,FALSE)</f>
        <v>75</v>
      </c>
      <c r="E191" s="234" t="s">
        <v>2225</v>
      </c>
      <c r="G191" s="267">
        <f t="shared" si="2"/>
        <v>188</v>
      </c>
    </row>
    <row r="192">
      <c r="A192" s="218">
        <v>190.0</v>
      </c>
      <c r="B192" s="218">
        <v>189.0</v>
      </c>
      <c r="C192" s="134" t="s">
        <v>1713</v>
      </c>
      <c r="D192" s="266">
        <f>vlookup($E192,cities!$D$4:$H$117,5,FALSE)</f>
        <v>75</v>
      </c>
      <c r="E192" s="234" t="s">
        <v>2225</v>
      </c>
      <c r="G192" s="267">
        <f t="shared" si="2"/>
        <v>189</v>
      </c>
    </row>
    <row r="193">
      <c r="A193" s="218">
        <v>191.0</v>
      </c>
      <c r="B193" s="218">
        <v>190.0</v>
      </c>
      <c r="C193" s="134" t="s">
        <v>2374</v>
      </c>
      <c r="D193" s="266">
        <f>vlookup($E193,cities!$D$4:$H$117,5,FALSE)</f>
        <v>76</v>
      </c>
      <c r="E193" s="234" t="s">
        <v>2374</v>
      </c>
      <c r="G193" s="267">
        <f t="shared" si="2"/>
        <v>190</v>
      </c>
    </row>
    <row r="194">
      <c r="A194" s="218">
        <v>192.0</v>
      </c>
      <c r="B194" s="218">
        <v>191.0</v>
      </c>
      <c r="C194" s="134" t="s">
        <v>2229</v>
      </c>
      <c r="D194" s="266">
        <f>vlookup($E194,cities!$D$4:$H$117,5,FALSE)</f>
        <v>77</v>
      </c>
      <c r="E194" s="234" t="s">
        <v>2375</v>
      </c>
      <c r="G194" s="267">
        <f t="shared" si="2"/>
        <v>191</v>
      </c>
    </row>
    <row r="195">
      <c r="A195" s="218">
        <v>193.0</v>
      </c>
      <c r="B195" s="218">
        <v>192.0</v>
      </c>
      <c r="C195" s="134" t="s">
        <v>2376</v>
      </c>
      <c r="D195" s="266">
        <f>vlookup($E195,cities!$D$4:$H$117,5,FALSE)</f>
        <v>78</v>
      </c>
      <c r="E195" s="234" t="s">
        <v>2376</v>
      </c>
      <c r="G195" s="267">
        <f t="shared" si="2"/>
        <v>192</v>
      </c>
    </row>
    <row r="196">
      <c r="A196" s="218">
        <v>194.0</v>
      </c>
      <c r="B196" s="218">
        <v>193.0</v>
      </c>
      <c r="C196" s="134" t="s">
        <v>2377</v>
      </c>
      <c r="D196" s="266">
        <f>vlookup($E196,cities!$D$4:$H$117,5,FALSE)</f>
        <v>79</v>
      </c>
      <c r="E196" s="234" t="s">
        <v>2377</v>
      </c>
      <c r="G196" s="267">
        <f t="shared" si="2"/>
        <v>193</v>
      </c>
    </row>
    <row r="197">
      <c r="A197" s="218">
        <v>195.0</v>
      </c>
      <c r="B197" s="218">
        <v>194.0</v>
      </c>
      <c r="C197" s="134" t="s">
        <v>2378</v>
      </c>
      <c r="D197" s="266">
        <f>vlookup($E197,cities!$D$4:$H$117,5,FALSE)</f>
        <v>80</v>
      </c>
      <c r="E197" s="234" t="s">
        <v>2378</v>
      </c>
      <c r="G197" s="267">
        <f t="shared" si="2"/>
        <v>194</v>
      </c>
    </row>
    <row r="198">
      <c r="A198" s="218">
        <v>203.0</v>
      </c>
      <c r="B198" s="218">
        <v>202.0</v>
      </c>
      <c r="C198" s="134" t="s">
        <v>1717</v>
      </c>
      <c r="D198" s="266">
        <f>vlookup($E198,cities!$D$4:$H$117,5,FALSE)</f>
        <v>81</v>
      </c>
      <c r="E198" s="234" t="s">
        <v>2379</v>
      </c>
      <c r="G198" s="267">
        <f t="shared" si="2"/>
        <v>202</v>
      </c>
    </row>
    <row r="199">
      <c r="A199" s="218">
        <v>204.0</v>
      </c>
      <c r="B199" s="218">
        <v>203.0</v>
      </c>
      <c r="C199" s="134" t="s">
        <v>2380</v>
      </c>
      <c r="D199" s="266">
        <f>vlookup($E199,cities!$D$4:$H$117,5,FALSE)</f>
        <v>81</v>
      </c>
      <c r="E199" s="234" t="s">
        <v>2379</v>
      </c>
      <c r="G199" s="267">
        <f t="shared" si="2"/>
        <v>203</v>
      </c>
    </row>
    <row r="200">
      <c r="A200" s="218">
        <v>205.0</v>
      </c>
      <c r="B200" s="218">
        <v>204.0</v>
      </c>
      <c r="C200" s="134" t="s">
        <v>1722</v>
      </c>
      <c r="D200" s="266">
        <f>vlookup($E200,cities!$D$4:$H$117,5,FALSE)</f>
        <v>81</v>
      </c>
      <c r="E200" s="234" t="s">
        <v>2379</v>
      </c>
      <c r="G200" s="267">
        <f t="shared" si="2"/>
        <v>204</v>
      </c>
    </row>
    <row r="201">
      <c r="A201" s="218">
        <v>206.0</v>
      </c>
      <c r="B201" s="218">
        <v>205.0</v>
      </c>
      <c r="C201" s="134" t="s">
        <v>2381</v>
      </c>
      <c r="D201" s="266">
        <f>vlookup($E201,cities!$D$4:$H$117,5,FALSE)</f>
        <v>81</v>
      </c>
      <c r="E201" s="234" t="s">
        <v>2379</v>
      </c>
      <c r="G201" s="267">
        <f t="shared" si="2"/>
        <v>205</v>
      </c>
    </row>
    <row r="202">
      <c r="A202" s="218">
        <v>207.0</v>
      </c>
      <c r="B202" s="218">
        <v>206.0</v>
      </c>
      <c r="C202" s="134" t="s">
        <v>1727</v>
      </c>
      <c r="D202" s="266">
        <f>vlookup($E202,cities!$D$4:$H$117,5,FALSE)</f>
        <v>81</v>
      </c>
      <c r="E202" s="234" t="s">
        <v>2379</v>
      </c>
      <c r="G202" s="267">
        <f t="shared" si="2"/>
        <v>206</v>
      </c>
    </row>
    <row r="203">
      <c r="A203" s="218">
        <v>208.0</v>
      </c>
      <c r="B203" s="218">
        <v>207.0</v>
      </c>
      <c r="C203" s="134" t="s">
        <v>2031</v>
      </c>
      <c r="D203" s="266">
        <f>vlookup($E203,cities!$D$4:$H$117,5,FALSE)</f>
        <v>81</v>
      </c>
      <c r="E203" s="234" t="s">
        <v>2379</v>
      </c>
      <c r="G203" s="267">
        <f t="shared" si="2"/>
        <v>207</v>
      </c>
    </row>
    <row r="204">
      <c r="A204" s="218">
        <v>209.0</v>
      </c>
      <c r="B204" s="218">
        <v>208.0</v>
      </c>
      <c r="C204" s="134" t="s">
        <v>2243</v>
      </c>
      <c r="D204" s="266">
        <f>vlookup($E204,cities!$D$4:$H$117,5,FALSE)</f>
        <v>81</v>
      </c>
      <c r="E204" s="234" t="s">
        <v>2379</v>
      </c>
      <c r="G204" s="267">
        <f t="shared" si="2"/>
        <v>208</v>
      </c>
    </row>
    <row r="205">
      <c r="A205" s="218">
        <v>210.0</v>
      </c>
      <c r="B205" s="218">
        <v>209.0</v>
      </c>
      <c r="C205" s="134" t="s">
        <v>2379</v>
      </c>
      <c r="D205" s="266">
        <f>vlookup($E205,cities!$D$4:$H$117,5,FALSE)</f>
        <v>81</v>
      </c>
      <c r="E205" s="234" t="s">
        <v>2379</v>
      </c>
      <c r="G205" s="267">
        <f t="shared" si="2"/>
        <v>209</v>
      </c>
    </row>
    <row r="206">
      <c r="A206" s="218">
        <v>211.0</v>
      </c>
      <c r="B206" s="218">
        <v>210.0</v>
      </c>
      <c r="C206" s="134" t="s">
        <v>2382</v>
      </c>
      <c r="D206" s="266">
        <f>vlookup($E206,cities!$D$4:$H$117,5,FALSE)</f>
        <v>81</v>
      </c>
      <c r="E206" s="234" t="s">
        <v>2379</v>
      </c>
      <c r="G206" s="267">
        <f t="shared" si="2"/>
        <v>210</v>
      </c>
    </row>
    <row r="207">
      <c r="A207" s="218">
        <v>212.0</v>
      </c>
      <c r="B207" s="218">
        <v>211.0</v>
      </c>
      <c r="C207" s="134" t="s">
        <v>2383</v>
      </c>
      <c r="D207" s="266">
        <f>vlookup($E207,cities!$D$4:$H$117,5,FALSE)</f>
        <v>81</v>
      </c>
      <c r="E207" s="234" t="s">
        <v>2379</v>
      </c>
      <c r="G207" s="267">
        <f t="shared" si="2"/>
        <v>211</v>
      </c>
    </row>
    <row r="208">
      <c r="A208" s="218">
        <v>213.0</v>
      </c>
      <c r="B208" s="218">
        <v>212.0</v>
      </c>
      <c r="C208" s="134" t="s">
        <v>2384</v>
      </c>
      <c r="D208" s="266">
        <f>vlookup($E208,cities!$D$4:$H$117,5,FALSE)</f>
        <v>81</v>
      </c>
      <c r="E208" s="234" t="s">
        <v>2379</v>
      </c>
      <c r="G208" s="267">
        <f t="shared" si="2"/>
        <v>212</v>
      </c>
    </row>
    <row r="209">
      <c r="A209" s="218">
        <v>214.0</v>
      </c>
      <c r="B209" s="218">
        <v>213.0</v>
      </c>
      <c r="C209" s="134" t="s">
        <v>1831</v>
      </c>
      <c r="D209" s="266">
        <f>vlookup($E209,cities!$D$4:$H$117,5,FALSE)</f>
        <v>81</v>
      </c>
      <c r="E209" s="234" t="s">
        <v>2379</v>
      </c>
      <c r="G209" s="267">
        <f t="shared" si="2"/>
        <v>213</v>
      </c>
    </row>
    <row r="210">
      <c r="A210" s="218">
        <v>215.0</v>
      </c>
      <c r="B210" s="218">
        <v>214.0</v>
      </c>
      <c r="C210" s="134" t="s">
        <v>2247</v>
      </c>
      <c r="D210" s="266">
        <f>vlookup($E210,cities!$D$4:$H$117,5,FALSE)</f>
        <v>81</v>
      </c>
      <c r="E210" s="234" t="s">
        <v>2379</v>
      </c>
      <c r="G210" s="267">
        <f t="shared" si="2"/>
        <v>214</v>
      </c>
    </row>
    <row r="211">
      <c r="A211" s="218">
        <v>216.0</v>
      </c>
      <c r="B211" s="218">
        <v>215.0</v>
      </c>
      <c r="C211" s="134" t="s">
        <v>2385</v>
      </c>
      <c r="D211" s="266">
        <f>vlookup($E211,cities!$D$4:$H$117,5,FALSE)</f>
        <v>83</v>
      </c>
      <c r="E211" s="234" t="s">
        <v>2385</v>
      </c>
      <c r="G211" s="267">
        <f t="shared" si="2"/>
        <v>215</v>
      </c>
    </row>
    <row r="212">
      <c r="A212" s="218">
        <v>217.0</v>
      </c>
      <c r="B212" s="218">
        <v>216.0</v>
      </c>
      <c r="C212" s="270" t="s">
        <v>1732</v>
      </c>
      <c r="D212" s="266">
        <f>vlookup($E212,cities!$D$4:$H$117,5,FALSE)</f>
        <v>89</v>
      </c>
      <c r="E212" s="234" t="s">
        <v>1732</v>
      </c>
      <c r="G212" s="267">
        <f t="shared" si="2"/>
        <v>216</v>
      </c>
    </row>
    <row r="213">
      <c r="A213" s="218">
        <v>218.0</v>
      </c>
      <c r="B213" s="218">
        <v>217.0</v>
      </c>
      <c r="C213" s="134" t="s">
        <v>2386</v>
      </c>
      <c r="D213" s="266">
        <f>vlookup($E213,cities!$D$4:$H$117,5,FALSE)</f>
        <v>89</v>
      </c>
      <c r="E213" s="234" t="s">
        <v>1732</v>
      </c>
      <c r="G213" s="267">
        <f t="shared" si="2"/>
        <v>217</v>
      </c>
    </row>
    <row r="214">
      <c r="A214" s="218">
        <v>219.0</v>
      </c>
      <c r="B214" s="218">
        <v>218.0</v>
      </c>
      <c r="C214" s="134" t="s">
        <v>2387</v>
      </c>
      <c r="D214" s="266">
        <f>vlookup($E214,cities!$D$4:$H$117,5,FALSE)</f>
        <v>89</v>
      </c>
      <c r="E214" s="234" t="s">
        <v>1732</v>
      </c>
      <c r="G214" s="267">
        <f t="shared" si="2"/>
        <v>218</v>
      </c>
    </row>
    <row r="215">
      <c r="A215" s="218">
        <v>220.0</v>
      </c>
      <c r="B215" s="218">
        <v>219.0</v>
      </c>
      <c r="C215" s="134" t="s">
        <v>2388</v>
      </c>
      <c r="D215" s="266">
        <f>vlookup($E215,cities!$D$4:$H$117,5,FALSE)</f>
        <v>89</v>
      </c>
      <c r="E215" s="234" t="s">
        <v>1732</v>
      </c>
      <c r="G215" s="267">
        <f t="shared" si="2"/>
        <v>219</v>
      </c>
    </row>
    <row r="216">
      <c r="A216" s="218">
        <v>221.0</v>
      </c>
      <c r="B216" s="218">
        <v>220.0</v>
      </c>
      <c r="C216" s="134" t="s">
        <v>2254</v>
      </c>
      <c r="D216" s="266">
        <f>vlookup($E216,cities!$D$4:$H$117,5,FALSE)</f>
        <v>91</v>
      </c>
      <c r="E216" s="234" t="s">
        <v>2254</v>
      </c>
      <c r="G216" s="267">
        <f t="shared" si="2"/>
        <v>220</v>
      </c>
    </row>
    <row r="217">
      <c r="A217" s="218">
        <v>222.0</v>
      </c>
      <c r="B217" s="218">
        <v>221.0</v>
      </c>
      <c r="C217" s="134" t="s">
        <v>2259</v>
      </c>
      <c r="D217" s="266">
        <f>vlookup($E217,cities!$D$4:$H$117,5,FALSE)</f>
        <v>92</v>
      </c>
      <c r="E217" s="234" t="s">
        <v>2389</v>
      </c>
      <c r="G217" s="267">
        <f t="shared" si="2"/>
        <v>221</v>
      </c>
    </row>
    <row r="218">
      <c r="A218" s="218">
        <v>223.0</v>
      </c>
      <c r="B218" s="218">
        <v>222.0</v>
      </c>
      <c r="C218" s="134" t="s">
        <v>2390</v>
      </c>
      <c r="D218" s="266">
        <f>vlookup($E218,cities!$D$4:$H$117,5,FALSE)</f>
        <v>104</v>
      </c>
      <c r="E218" s="234" t="s">
        <v>2390</v>
      </c>
      <c r="G218" s="267">
        <f t="shared" si="2"/>
        <v>222</v>
      </c>
    </row>
    <row r="219">
      <c r="A219" s="218">
        <v>224.0</v>
      </c>
      <c r="B219" s="218">
        <v>223.0</v>
      </c>
      <c r="C219" s="134" t="s">
        <v>2391</v>
      </c>
      <c r="D219" s="266">
        <f>vlookup($E219,cities!$D$4:$H$117,5,FALSE)</f>
        <v>105</v>
      </c>
      <c r="E219" s="234" t="s">
        <v>2391</v>
      </c>
      <c r="G219" s="267">
        <f t="shared" si="2"/>
        <v>223</v>
      </c>
    </row>
    <row r="220">
      <c r="A220" s="218">
        <v>225.0</v>
      </c>
      <c r="B220" s="218">
        <v>224.0</v>
      </c>
      <c r="C220" s="134" t="s">
        <v>2392</v>
      </c>
      <c r="D220" s="266">
        <f>vlookup($E220,cities!$D$4:$H$117,5,FALSE)</f>
        <v>106</v>
      </c>
      <c r="E220" s="234" t="s">
        <v>1738</v>
      </c>
      <c r="G220" s="267">
        <f t="shared" si="2"/>
        <v>224</v>
      </c>
    </row>
    <row r="221">
      <c r="A221" s="218">
        <v>226.0</v>
      </c>
      <c r="B221" s="218">
        <v>225.0</v>
      </c>
      <c r="C221" s="134" t="s">
        <v>2393</v>
      </c>
      <c r="D221" s="266">
        <f>vlookup($E221,cities!$D$4:$H$117,5,FALSE)</f>
        <v>107</v>
      </c>
      <c r="E221" s="234" t="s">
        <v>2393</v>
      </c>
      <c r="G221" s="267">
        <f t="shared" si="2"/>
        <v>225</v>
      </c>
    </row>
    <row r="222">
      <c r="A222" s="218">
        <v>227.0</v>
      </c>
      <c r="B222" s="218">
        <v>226.0</v>
      </c>
      <c r="C222" s="134" t="s">
        <v>2394</v>
      </c>
      <c r="D222" s="266">
        <f>vlookup($E222,cities!$D$4:$H$117,5,FALSE)</f>
        <v>108</v>
      </c>
      <c r="E222" s="234" t="s">
        <v>2395</v>
      </c>
      <c r="G222" s="267">
        <f t="shared" si="2"/>
        <v>226</v>
      </c>
    </row>
    <row r="223">
      <c r="A223" s="218">
        <v>228.0</v>
      </c>
      <c r="B223" s="218">
        <v>227.0</v>
      </c>
      <c r="C223" s="134" t="s">
        <v>2362</v>
      </c>
      <c r="D223" s="266">
        <f>vlookup($E223,cities!$D$4:$H$117,5,FALSE)</f>
        <v>71</v>
      </c>
      <c r="E223" s="234" t="s">
        <v>2362</v>
      </c>
      <c r="G223" s="267">
        <f t="shared" si="2"/>
        <v>227</v>
      </c>
    </row>
    <row r="224">
      <c r="A224" s="218">
        <v>229.0</v>
      </c>
      <c r="B224" s="218">
        <v>228.0</v>
      </c>
      <c r="C224" s="134" t="s">
        <v>2396</v>
      </c>
      <c r="D224" s="266">
        <f>vlookup($E224,cities!$D$4:$H$117,5,FALSE)</f>
        <v>55</v>
      </c>
      <c r="E224" s="234" t="s">
        <v>2397</v>
      </c>
      <c r="G224" s="267">
        <f t="shared" si="2"/>
        <v>228</v>
      </c>
    </row>
    <row r="225">
      <c r="A225" s="218">
        <v>230.0</v>
      </c>
      <c r="B225" s="218">
        <v>229.0</v>
      </c>
      <c r="C225" s="134" t="s">
        <v>1879</v>
      </c>
      <c r="D225" s="266">
        <f>vlookup($E225,cities!$D$4:$H$117,5,FALSE)</f>
        <v>110</v>
      </c>
      <c r="E225" s="234" t="s">
        <v>1879</v>
      </c>
      <c r="G225" s="267">
        <f t="shared" si="2"/>
        <v>229</v>
      </c>
    </row>
    <row r="226">
      <c r="A226" s="218">
        <v>231.0</v>
      </c>
      <c r="B226" s="230"/>
      <c r="C226" s="6"/>
      <c r="D226" s="267"/>
      <c r="E226" s="7"/>
      <c r="G226" s="267" t="str">
        <f t="shared" ref="G226:G227" si="3">D226</f>
        <v/>
      </c>
    </row>
    <row r="227">
      <c r="A227" s="218">
        <v>232.0</v>
      </c>
      <c r="B227" s="230"/>
      <c r="C227" s="6"/>
      <c r="D227" s="267"/>
      <c r="E227" s="7"/>
      <c r="G227" s="267" t="str">
        <f t="shared" si="3"/>
        <v/>
      </c>
    </row>
  </sheetData>
  <mergeCells count="1">
    <mergeCell ref="A1:E1"/>
  </mergeCells>
  <dataValidations>
    <dataValidation type="list" allowBlank="1" showErrorMessage="1" sqref="E4:E227">
      <formula1>cities!$D$4:$D$117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6" width="21.38"/>
    <col customWidth="1" min="7" max="7" width="4.63"/>
  </cols>
  <sheetData>
    <row r="1">
      <c r="A1" s="271" t="s">
        <v>2398</v>
      </c>
      <c r="B1" s="272"/>
      <c r="C1" s="272"/>
      <c r="D1" s="272"/>
      <c r="E1" s="272"/>
      <c r="F1" s="273"/>
      <c r="G1" s="274"/>
      <c r="H1" s="274"/>
    </row>
    <row r="2">
      <c r="A2" s="275"/>
      <c r="B2" s="276"/>
      <c r="C2" s="274"/>
      <c r="D2" s="276"/>
      <c r="E2" s="276"/>
      <c r="F2" s="277"/>
      <c r="G2" s="276"/>
      <c r="H2" s="277"/>
    </row>
    <row r="3">
      <c r="A3" s="278" t="s">
        <v>98</v>
      </c>
      <c r="B3" s="279" t="s">
        <v>2279</v>
      </c>
      <c r="C3" s="280" t="s">
        <v>2399</v>
      </c>
      <c r="D3" s="281" t="s">
        <v>2400</v>
      </c>
      <c r="E3" s="281" t="s">
        <v>2401</v>
      </c>
      <c r="F3" s="280" t="s">
        <v>2402</v>
      </c>
      <c r="G3" s="274"/>
      <c r="H3" s="274"/>
    </row>
    <row r="4">
      <c r="A4" s="282">
        <v>1.0</v>
      </c>
      <c r="B4" s="283">
        <v>1.0</v>
      </c>
      <c r="C4" s="284" t="s">
        <v>2403</v>
      </c>
      <c r="D4" s="285" t="s">
        <v>1597</v>
      </c>
      <c r="E4" s="286">
        <f>VLOOKUP($F4,states!$D$4:$H$63,5,FALSE)</f>
        <v>1</v>
      </c>
      <c r="F4" s="287" t="s">
        <v>2404</v>
      </c>
      <c r="H4" s="267">
        <f t="shared" ref="H4:H117" si="1">B4</f>
        <v>1</v>
      </c>
    </row>
    <row r="5">
      <c r="A5" s="288">
        <v>2.0</v>
      </c>
      <c r="B5" s="266">
        <v>2.0</v>
      </c>
      <c r="C5" s="289"/>
      <c r="D5" s="290" t="s">
        <v>1602</v>
      </c>
      <c r="E5" s="286">
        <f>VLOOKUP($F5,states!$D$4:$H$63,5,FALSE)</f>
        <v>1</v>
      </c>
      <c r="F5" s="287" t="s">
        <v>2404</v>
      </c>
      <c r="H5" s="267">
        <f t="shared" si="1"/>
        <v>2</v>
      </c>
    </row>
    <row r="6">
      <c r="A6" s="282">
        <v>3.0</v>
      </c>
      <c r="B6" s="283">
        <v>3.0</v>
      </c>
      <c r="C6" s="284"/>
      <c r="D6" s="291" t="s">
        <v>2282</v>
      </c>
      <c r="E6" s="286">
        <f>VLOOKUP($F6,states!$D$4:$H$63,5,FALSE)</f>
        <v>1</v>
      </c>
      <c r="F6" s="287" t="s">
        <v>2404</v>
      </c>
      <c r="H6" s="267">
        <f t="shared" si="1"/>
        <v>3</v>
      </c>
    </row>
    <row r="7">
      <c r="A7" s="282">
        <v>4.0</v>
      </c>
      <c r="B7" s="283">
        <v>4.0</v>
      </c>
      <c r="C7" s="284" t="s">
        <v>2405</v>
      </c>
      <c r="D7" s="290" t="s">
        <v>2044</v>
      </c>
      <c r="E7" s="286">
        <f>VLOOKUP($F7,states!$D$4:$H$63,5,FALSE)</f>
        <v>2</v>
      </c>
      <c r="F7" s="292" t="s">
        <v>2406</v>
      </c>
      <c r="H7" s="267">
        <f t="shared" si="1"/>
        <v>4</v>
      </c>
    </row>
    <row r="8">
      <c r="A8" s="288">
        <v>5.0</v>
      </c>
      <c r="B8" s="266">
        <v>5.0</v>
      </c>
      <c r="C8" s="284" t="s">
        <v>2407</v>
      </c>
      <c r="D8" s="290" t="s">
        <v>1609</v>
      </c>
      <c r="E8" s="286">
        <f>VLOOKUP($F8,states!$D$4:$H$63,5,FALSE)</f>
        <v>3</v>
      </c>
      <c r="F8" s="292" t="s">
        <v>2408</v>
      </c>
      <c r="H8" s="267">
        <f t="shared" si="1"/>
        <v>5</v>
      </c>
    </row>
    <row r="9">
      <c r="A9" s="282">
        <v>6.0</v>
      </c>
      <c r="B9" s="283">
        <v>6.0</v>
      </c>
      <c r="C9" s="284"/>
      <c r="D9" s="291" t="s">
        <v>2283</v>
      </c>
      <c r="E9" s="286">
        <f>VLOOKUP($F9,states!$D$4:$H$63,5,FALSE)</f>
        <v>3</v>
      </c>
      <c r="F9" s="292" t="s">
        <v>2408</v>
      </c>
      <c r="H9" s="267">
        <f t="shared" si="1"/>
        <v>6</v>
      </c>
    </row>
    <row r="10">
      <c r="A10" s="282">
        <v>7.0</v>
      </c>
      <c r="B10" s="283">
        <v>7.0</v>
      </c>
      <c r="C10" s="284"/>
      <c r="D10" s="291" t="s">
        <v>2284</v>
      </c>
      <c r="E10" s="286">
        <f>VLOOKUP($F10,states!$D$4:$H$63,5,FALSE)</f>
        <v>3</v>
      </c>
      <c r="F10" s="292" t="s">
        <v>2408</v>
      </c>
      <c r="H10" s="267">
        <f t="shared" si="1"/>
        <v>7</v>
      </c>
    </row>
    <row r="11">
      <c r="A11" s="288">
        <v>8.0</v>
      </c>
      <c r="B11" s="266">
        <v>8.0</v>
      </c>
      <c r="C11" s="284"/>
      <c r="D11" s="291" t="s">
        <v>2285</v>
      </c>
      <c r="E11" s="286">
        <f>VLOOKUP($F11,states!$D$4:$H$63,5,FALSE)</f>
        <v>3</v>
      </c>
      <c r="F11" s="292" t="s">
        <v>2408</v>
      </c>
      <c r="H11" s="267">
        <f t="shared" si="1"/>
        <v>8</v>
      </c>
    </row>
    <row r="12">
      <c r="A12" s="282">
        <v>9.0</v>
      </c>
      <c r="B12" s="283">
        <v>9.0</v>
      </c>
      <c r="C12" s="284"/>
      <c r="D12" s="291" t="s">
        <v>2287</v>
      </c>
      <c r="E12" s="286">
        <f>VLOOKUP($F12,states!$D$4:$H$63,5,FALSE)</f>
        <v>3</v>
      </c>
      <c r="F12" s="292" t="s">
        <v>2408</v>
      </c>
      <c r="H12" s="267">
        <f t="shared" si="1"/>
        <v>9</v>
      </c>
    </row>
    <row r="13">
      <c r="A13" s="282">
        <v>10.0</v>
      </c>
      <c r="B13" s="283">
        <v>10.0</v>
      </c>
      <c r="C13" s="284" t="s">
        <v>2409</v>
      </c>
      <c r="D13" s="290" t="s">
        <v>1613</v>
      </c>
      <c r="E13" s="286">
        <f>VLOOKUP($F13,states!$D$4:$H$63,5,FALSE)</f>
        <v>4</v>
      </c>
      <c r="F13" s="292" t="s">
        <v>2410</v>
      </c>
      <c r="H13" s="267">
        <f t="shared" si="1"/>
        <v>10</v>
      </c>
    </row>
    <row r="14">
      <c r="A14" s="288">
        <v>11.0</v>
      </c>
      <c r="B14" s="266">
        <v>11.0</v>
      </c>
      <c r="C14" s="289"/>
      <c r="D14" s="290" t="s">
        <v>1760</v>
      </c>
      <c r="E14" s="286">
        <f>VLOOKUP($F14,states!$D$4:$H$63,5,FALSE)</f>
        <v>4</v>
      </c>
      <c r="F14" s="292" t="s">
        <v>2410</v>
      </c>
      <c r="H14" s="267">
        <f t="shared" si="1"/>
        <v>11</v>
      </c>
    </row>
    <row r="15">
      <c r="A15" s="282">
        <v>12.0</v>
      </c>
      <c r="B15" s="283">
        <v>12.0</v>
      </c>
      <c r="C15" s="289"/>
      <c r="D15" s="290" t="s">
        <v>1618</v>
      </c>
      <c r="E15" s="286">
        <f>VLOOKUP($F15,states!$D$4:$H$63,5,FALSE)</f>
        <v>4</v>
      </c>
      <c r="F15" s="292" t="s">
        <v>2410</v>
      </c>
      <c r="H15" s="267">
        <f t="shared" si="1"/>
        <v>12</v>
      </c>
    </row>
    <row r="16">
      <c r="A16" s="282">
        <v>13.0</v>
      </c>
      <c r="B16" s="283">
        <v>13.0</v>
      </c>
      <c r="C16" s="284"/>
      <c r="D16" s="291" t="s">
        <v>2294</v>
      </c>
      <c r="E16" s="286">
        <f>VLOOKUP($F16,states!$D$4:$H$63,5,FALSE)</f>
        <v>4</v>
      </c>
      <c r="F16" s="292" t="s">
        <v>2410</v>
      </c>
      <c r="H16" s="267">
        <f t="shared" si="1"/>
        <v>13</v>
      </c>
    </row>
    <row r="17">
      <c r="A17" s="288">
        <v>14.0</v>
      </c>
      <c r="B17" s="266">
        <v>14.0</v>
      </c>
      <c r="C17" s="284"/>
      <c r="D17" s="291" t="s">
        <v>1862</v>
      </c>
      <c r="E17" s="286">
        <f>VLOOKUP($F17,states!$D$4:$H$63,5,FALSE)</f>
        <v>4</v>
      </c>
      <c r="F17" s="292" t="s">
        <v>2410</v>
      </c>
      <c r="H17" s="267">
        <f t="shared" si="1"/>
        <v>14</v>
      </c>
    </row>
    <row r="18">
      <c r="A18" s="282">
        <v>15.0</v>
      </c>
      <c r="B18" s="283">
        <v>15.0</v>
      </c>
      <c r="C18" s="284"/>
      <c r="D18" s="291" t="s">
        <v>2060</v>
      </c>
      <c r="E18" s="286">
        <f>VLOOKUP($F18,states!$D$4:$H$63,5,FALSE)</f>
        <v>4</v>
      </c>
      <c r="F18" s="292" t="s">
        <v>2410</v>
      </c>
      <c r="H18" s="267">
        <f t="shared" si="1"/>
        <v>15</v>
      </c>
    </row>
    <row r="19">
      <c r="A19" s="282">
        <v>16.0</v>
      </c>
      <c r="B19" s="283">
        <v>16.0</v>
      </c>
      <c r="C19" s="284"/>
      <c r="D19" s="291" t="s">
        <v>1613</v>
      </c>
      <c r="E19" s="286">
        <f>VLOOKUP($F19,states!$D$4:$H$63,5,FALSE)</f>
        <v>4</v>
      </c>
      <c r="F19" s="292" t="s">
        <v>2410</v>
      </c>
      <c r="H19" s="267">
        <f t="shared" si="1"/>
        <v>16</v>
      </c>
    </row>
    <row r="20">
      <c r="A20" s="288">
        <v>17.0</v>
      </c>
      <c r="B20" s="266">
        <v>17.0</v>
      </c>
      <c r="C20" s="284"/>
      <c r="D20" s="291" t="s">
        <v>2064</v>
      </c>
      <c r="E20" s="286">
        <f>VLOOKUP($F20,states!$D$4:$H$63,5,FALSE)</f>
        <v>4</v>
      </c>
      <c r="F20" s="292" t="s">
        <v>2410</v>
      </c>
      <c r="H20" s="267">
        <f t="shared" si="1"/>
        <v>17</v>
      </c>
    </row>
    <row r="21">
      <c r="A21" s="282">
        <v>18.0</v>
      </c>
      <c r="B21" s="283">
        <v>18.0</v>
      </c>
      <c r="C21" s="284"/>
      <c r="D21" s="291" t="s">
        <v>2068</v>
      </c>
      <c r="E21" s="286">
        <f>VLOOKUP($F21,states!$D$4:$H$63,5,FALSE)</f>
        <v>4</v>
      </c>
      <c r="F21" s="292" t="s">
        <v>2410</v>
      </c>
      <c r="H21" s="267">
        <f t="shared" si="1"/>
        <v>18</v>
      </c>
    </row>
    <row r="22">
      <c r="A22" s="282">
        <v>19.0</v>
      </c>
      <c r="B22" s="283">
        <v>19.0</v>
      </c>
      <c r="C22" s="64"/>
      <c r="D22" s="291" t="s">
        <v>2072</v>
      </c>
      <c r="E22" s="286">
        <f>VLOOKUP($F22,states!$D$4:$H$63,5,FALSE)</f>
        <v>4</v>
      </c>
      <c r="F22" s="292" t="s">
        <v>2410</v>
      </c>
      <c r="H22" s="267">
        <f t="shared" si="1"/>
        <v>19</v>
      </c>
    </row>
    <row r="23">
      <c r="A23" s="288">
        <v>20.0</v>
      </c>
      <c r="B23" s="266">
        <v>20.0</v>
      </c>
      <c r="C23" s="64"/>
      <c r="D23" s="291" t="s">
        <v>2075</v>
      </c>
      <c r="E23" s="286">
        <f>VLOOKUP($F23,states!$D$4:$H$63,5,FALSE)</f>
        <v>4</v>
      </c>
      <c r="F23" s="292" t="s">
        <v>2410</v>
      </c>
      <c r="H23" s="267">
        <f t="shared" si="1"/>
        <v>20</v>
      </c>
    </row>
    <row r="24">
      <c r="A24" s="282">
        <v>21.0</v>
      </c>
      <c r="B24" s="283">
        <v>21.0</v>
      </c>
      <c r="C24" s="64"/>
      <c r="D24" s="291" t="s">
        <v>2078</v>
      </c>
      <c r="E24" s="286">
        <f>VLOOKUP($F24,states!$D$4:$H$63,5,FALSE)</f>
        <v>4</v>
      </c>
      <c r="F24" s="292" t="s">
        <v>2410</v>
      </c>
      <c r="H24" s="267">
        <f t="shared" si="1"/>
        <v>21</v>
      </c>
    </row>
    <row r="25">
      <c r="A25" s="282">
        <v>22.0</v>
      </c>
      <c r="B25" s="283">
        <v>22.0</v>
      </c>
      <c r="C25" s="64"/>
      <c r="D25" s="291" t="s">
        <v>1605</v>
      </c>
      <c r="E25" s="286">
        <f>VLOOKUP($F25,states!$D$4:$H$63,5,FALSE)</f>
        <v>4</v>
      </c>
      <c r="F25" s="292" t="s">
        <v>2410</v>
      </c>
      <c r="H25" s="267">
        <f t="shared" si="1"/>
        <v>22</v>
      </c>
    </row>
    <row r="26">
      <c r="A26" s="288">
        <v>23.0</v>
      </c>
      <c r="B26" s="266">
        <v>23.0</v>
      </c>
      <c r="C26" s="64"/>
      <c r="D26" s="291" t="s">
        <v>2081</v>
      </c>
      <c r="E26" s="286">
        <f>VLOOKUP($F26,states!$D$4:$H$63,5,FALSE)</f>
        <v>4</v>
      </c>
      <c r="F26" s="292" t="s">
        <v>2410</v>
      </c>
      <c r="H26" s="267">
        <f t="shared" si="1"/>
        <v>23</v>
      </c>
    </row>
    <row r="27">
      <c r="A27" s="282">
        <v>24.0</v>
      </c>
      <c r="B27" s="283">
        <v>24.0</v>
      </c>
      <c r="C27" s="64"/>
      <c r="D27" s="291" t="s">
        <v>2084</v>
      </c>
      <c r="E27" s="286">
        <f>VLOOKUP($F27,states!$D$4:$H$63,5,FALSE)</f>
        <v>4</v>
      </c>
      <c r="F27" s="292" t="s">
        <v>2410</v>
      </c>
      <c r="H27" s="267">
        <f t="shared" si="1"/>
        <v>24</v>
      </c>
    </row>
    <row r="28">
      <c r="A28" s="282">
        <v>25.0</v>
      </c>
      <c r="B28" s="283">
        <v>25.0</v>
      </c>
      <c r="C28" s="64"/>
      <c r="D28" s="291" t="s">
        <v>2087</v>
      </c>
      <c r="E28" s="286">
        <f>VLOOKUP($F28,states!$D$4:$H$63,5,FALSE)</f>
        <v>4</v>
      </c>
      <c r="F28" s="292" t="s">
        <v>2410</v>
      </c>
      <c r="H28" s="267">
        <f t="shared" si="1"/>
        <v>25</v>
      </c>
    </row>
    <row r="29">
      <c r="A29" s="288">
        <v>26.0</v>
      </c>
      <c r="B29" s="266">
        <v>26.0</v>
      </c>
      <c r="C29" s="64"/>
      <c r="D29" s="291" t="s">
        <v>2089</v>
      </c>
      <c r="E29" s="286">
        <f>VLOOKUP($F29,states!$D$4:$H$63,5,FALSE)</f>
        <v>4</v>
      </c>
      <c r="F29" s="292" t="s">
        <v>2410</v>
      </c>
      <c r="H29" s="267">
        <f t="shared" si="1"/>
        <v>26</v>
      </c>
    </row>
    <row r="30">
      <c r="A30" s="282">
        <v>27.0</v>
      </c>
      <c r="B30" s="283">
        <v>27.0</v>
      </c>
      <c r="C30" s="64"/>
      <c r="D30" s="291" t="s">
        <v>2092</v>
      </c>
      <c r="E30" s="286">
        <f>VLOOKUP($F30,states!$D$4:$H$63,5,FALSE)</f>
        <v>4</v>
      </c>
      <c r="F30" s="292" t="s">
        <v>2410</v>
      </c>
      <c r="H30" s="267">
        <f t="shared" si="1"/>
        <v>27</v>
      </c>
    </row>
    <row r="31">
      <c r="A31" s="282">
        <v>28.0</v>
      </c>
      <c r="B31" s="283">
        <v>28.0</v>
      </c>
      <c r="C31" s="284" t="s">
        <v>2411</v>
      </c>
      <c r="D31" s="290" t="s">
        <v>2095</v>
      </c>
      <c r="E31" s="286">
        <f>VLOOKUP($F31,states!$D$4:$H$63,5,FALSE)</f>
        <v>5</v>
      </c>
      <c r="F31" s="292" t="s">
        <v>2095</v>
      </c>
      <c r="H31" s="267">
        <f t="shared" si="1"/>
        <v>28</v>
      </c>
    </row>
    <row r="32">
      <c r="A32" s="288">
        <v>29.0</v>
      </c>
      <c r="B32" s="266">
        <v>29.0</v>
      </c>
      <c r="C32" s="289"/>
      <c r="D32" s="290" t="s">
        <v>2295</v>
      </c>
      <c r="E32" s="286">
        <f>VLOOKUP($F32,states!$D$4:$H$63,5,FALSE)</f>
        <v>6</v>
      </c>
      <c r="F32" s="292" t="s">
        <v>2412</v>
      </c>
      <c r="H32" s="267">
        <f t="shared" si="1"/>
        <v>29</v>
      </c>
    </row>
    <row r="33">
      <c r="A33" s="282">
        <v>30.0</v>
      </c>
      <c r="B33" s="283">
        <v>30.0</v>
      </c>
      <c r="C33" s="284" t="s">
        <v>2413</v>
      </c>
      <c r="D33" s="290" t="s">
        <v>2298</v>
      </c>
      <c r="E33" s="286">
        <f>VLOOKUP($F33,states!$D$4:$H$63,5,FALSE)</f>
        <v>7</v>
      </c>
      <c r="F33" s="292" t="s">
        <v>2414</v>
      </c>
      <c r="H33" s="267">
        <f t="shared" si="1"/>
        <v>30</v>
      </c>
    </row>
    <row r="34">
      <c r="A34" s="282">
        <v>31.0</v>
      </c>
      <c r="B34" s="283">
        <v>31.0</v>
      </c>
      <c r="C34" s="284"/>
      <c r="D34" s="291" t="s">
        <v>2299</v>
      </c>
      <c r="E34" s="286">
        <f>VLOOKUP($F34,states!$D$4:$H$63,5,FALSE)</f>
        <v>7</v>
      </c>
      <c r="F34" s="292" t="s">
        <v>2414</v>
      </c>
      <c r="H34" s="267">
        <f t="shared" si="1"/>
        <v>31</v>
      </c>
    </row>
    <row r="35">
      <c r="A35" s="288">
        <v>32.0</v>
      </c>
      <c r="B35" s="266">
        <v>32.0</v>
      </c>
      <c r="C35" s="284"/>
      <c r="D35" s="291" t="s">
        <v>2300</v>
      </c>
      <c r="E35" s="286">
        <f>VLOOKUP($F35,states!$D$4:$H$63,5,FALSE)</f>
        <v>7</v>
      </c>
      <c r="F35" s="292" t="s">
        <v>2414</v>
      </c>
      <c r="H35" s="267">
        <f t="shared" si="1"/>
        <v>32</v>
      </c>
    </row>
    <row r="36">
      <c r="A36" s="282">
        <v>33.0</v>
      </c>
      <c r="B36" s="283">
        <v>33.0</v>
      </c>
      <c r="C36" s="284" t="s">
        <v>2415</v>
      </c>
      <c r="D36" s="290" t="s">
        <v>2301</v>
      </c>
      <c r="E36" s="286">
        <f>VLOOKUP($F36,states!$D$4:$H$63,5,FALSE)</f>
        <v>8</v>
      </c>
      <c r="F36" s="292" t="s">
        <v>2416</v>
      </c>
      <c r="H36" s="267">
        <f t="shared" si="1"/>
        <v>33</v>
      </c>
    </row>
    <row r="37">
      <c r="A37" s="282">
        <v>34.0</v>
      </c>
      <c r="B37" s="283">
        <v>34.0</v>
      </c>
      <c r="C37" s="284" t="s">
        <v>2417</v>
      </c>
      <c r="D37" s="290" t="s">
        <v>2302</v>
      </c>
      <c r="E37" s="286">
        <f>VLOOKUP($F37,states!$D$4:$H$63,5,FALSE)</f>
        <v>9</v>
      </c>
      <c r="F37" s="292" t="s">
        <v>2418</v>
      </c>
      <c r="H37" s="267">
        <f t="shared" si="1"/>
        <v>34</v>
      </c>
    </row>
    <row r="38">
      <c r="A38" s="288">
        <v>35.0</v>
      </c>
      <c r="B38" s="266">
        <v>35.0</v>
      </c>
      <c r="C38" s="284"/>
      <c r="D38" s="291" t="s">
        <v>2099</v>
      </c>
      <c r="E38" s="286">
        <f>VLOOKUP($F38,states!$D$4:$H$63,5,FALSE)</f>
        <v>9</v>
      </c>
      <c r="F38" s="292" t="s">
        <v>2418</v>
      </c>
      <c r="H38" s="267">
        <f t="shared" si="1"/>
        <v>35</v>
      </c>
    </row>
    <row r="39">
      <c r="A39" s="282">
        <v>36.0</v>
      </c>
      <c r="B39" s="283">
        <v>36.0</v>
      </c>
      <c r="C39" s="284" t="s">
        <v>2419</v>
      </c>
      <c r="D39" s="290" t="s">
        <v>1866</v>
      </c>
      <c r="E39" s="286">
        <f>VLOOKUP($F39,states!$D$4:$H$63,5,FALSE)</f>
        <v>10</v>
      </c>
      <c r="F39" s="292" t="s">
        <v>2420</v>
      </c>
      <c r="H39" s="267">
        <f t="shared" si="1"/>
        <v>36</v>
      </c>
    </row>
    <row r="40">
      <c r="A40" s="282">
        <v>37.0</v>
      </c>
      <c r="B40" s="283">
        <v>37.0</v>
      </c>
      <c r="C40" s="284" t="s">
        <v>2421</v>
      </c>
      <c r="D40" s="290" t="s">
        <v>2304</v>
      </c>
      <c r="E40" s="286">
        <f>VLOOKUP($F40,states!$D$4:$H$63,5,FALSE)</f>
        <v>10</v>
      </c>
      <c r="F40" s="292" t="s">
        <v>2420</v>
      </c>
      <c r="H40" s="267">
        <f t="shared" si="1"/>
        <v>37</v>
      </c>
    </row>
    <row r="41">
      <c r="A41" s="288">
        <v>38.0</v>
      </c>
      <c r="B41" s="266">
        <v>38.0</v>
      </c>
      <c r="C41" s="284"/>
      <c r="D41" s="291" t="s">
        <v>2306</v>
      </c>
      <c r="E41" s="286">
        <f>VLOOKUP($F41,states!$D$4:$H$63,5,FALSE)</f>
        <v>10</v>
      </c>
      <c r="F41" s="292" t="s">
        <v>2420</v>
      </c>
      <c r="H41" s="267">
        <f t="shared" si="1"/>
        <v>38</v>
      </c>
    </row>
    <row r="42">
      <c r="A42" s="282">
        <v>39.0</v>
      </c>
      <c r="B42" s="283">
        <v>39.0</v>
      </c>
      <c r="C42" s="284" t="s">
        <v>2422</v>
      </c>
      <c r="D42" s="290" t="s">
        <v>2107</v>
      </c>
      <c r="E42" s="286">
        <f>VLOOKUP($F42,states!$D$4:$H$63,5,FALSE)</f>
        <v>11</v>
      </c>
      <c r="F42" s="292" t="s">
        <v>2423</v>
      </c>
      <c r="H42" s="267">
        <f t="shared" si="1"/>
        <v>39</v>
      </c>
    </row>
    <row r="43">
      <c r="A43" s="282">
        <v>40.0</v>
      </c>
      <c r="B43" s="283">
        <v>40.0</v>
      </c>
      <c r="C43" s="284" t="s">
        <v>2424</v>
      </c>
      <c r="D43" s="290" t="s">
        <v>1874</v>
      </c>
      <c r="E43" s="286">
        <f>VLOOKUP($F43,states!$D$4:$H$63,5,FALSE)</f>
        <v>12</v>
      </c>
      <c r="F43" s="292" t="s">
        <v>2425</v>
      </c>
      <c r="H43" s="267">
        <f t="shared" si="1"/>
        <v>40</v>
      </c>
    </row>
    <row r="44">
      <c r="A44" s="288">
        <v>41.0</v>
      </c>
      <c r="B44" s="266">
        <v>41.0</v>
      </c>
      <c r="C44" s="284"/>
      <c r="D44" s="291" t="s">
        <v>1943</v>
      </c>
      <c r="E44" s="286">
        <f>VLOOKUP($F44,states!$D$4:$H$63,5,FALSE)</f>
        <v>12</v>
      </c>
      <c r="F44" s="292" t="s">
        <v>2425</v>
      </c>
      <c r="H44" s="267">
        <f t="shared" si="1"/>
        <v>41</v>
      </c>
    </row>
    <row r="45">
      <c r="A45" s="282">
        <v>42.0</v>
      </c>
      <c r="B45" s="283">
        <v>42.0</v>
      </c>
      <c r="C45" s="284" t="s">
        <v>2426</v>
      </c>
      <c r="D45" s="290" t="s">
        <v>2427</v>
      </c>
      <c r="E45" s="286">
        <f>VLOOKUP($F45,states!$D$4:$H$63,5,FALSE)</f>
        <v>13</v>
      </c>
      <c r="F45" s="292" t="s">
        <v>2428</v>
      </c>
      <c r="H45" s="267">
        <f t="shared" si="1"/>
        <v>42</v>
      </c>
    </row>
    <row r="46">
      <c r="A46" s="282">
        <v>43.0</v>
      </c>
      <c r="B46" s="283">
        <v>43.0</v>
      </c>
      <c r="C46" s="284" t="s">
        <v>2429</v>
      </c>
      <c r="D46" s="290" t="s">
        <v>1634</v>
      </c>
      <c r="E46" s="286">
        <f>VLOOKUP($F46,states!$D$4:$H$63,5,FALSE)</f>
        <v>14</v>
      </c>
      <c r="F46" s="292" t="s">
        <v>1634</v>
      </c>
      <c r="H46" s="267">
        <f t="shared" si="1"/>
        <v>43</v>
      </c>
    </row>
    <row r="47">
      <c r="A47" s="288">
        <v>44.0</v>
      </c>
      <c r="B47" s="266">
        <v>44.0</v>
      </c>
      <c r="C47" s="284"/>
      <c r="D47" s="291" t="s">
        <v>2319</v>
      </c>
      <c r="E47" s="286">
        <f>VLOOKUP($F47,states!$D$4:$H$63,5,FALSE)</f>
        <v>14</v>
      </c>
      <c r="F47" s="292" t="s">
        <v>1634</v>
      </c>
      <c r="H47" s="267">
        <f t="shared" si="1"/>
        <v>44</v>
      </c>
    </row>
    <row r="48">
      <c r="A48" s="282">
        <v>45.0</v>
      </c>
      <c r="B48" s="283">
        <v>45.0</v>
      </c>
      <c r="C48" s="284" t="s">
        <v>2430</v>
      </c>
      <c r="D48" s="290" t="s">
        <v>2120</v>
      </c>
      <c r="E48" s="286">
        <f>VLOOKUP($F48,states!$D$4:$H$63,5,FALSE)</f>
        <v>15</v>
      </c>
      <c r="F48" s="292" t="s">
        <v>2120</v>
      </c>
      <c r="H48" s="267">
        <f t="shared" si="1"/>
        <v>45</v>
      </c>
    </row>
    <row r="49">
      <c r="A49" s="282">
        <v>46.0</v>
      </c>
      <c r="B49" s="283">
        <v>46.0</v>
      </c>
      <c r="C49" s="284" t="s">
        <v>2431</v>
      </c>
      <c r="D49" s="290" t="s">
        <v>1642</v>
      </c>
      <c r="E49" s="286">
        <f>VLOOKUP($F49,states!$D$4:$H$63,5,FALSE)</f>
        <v>16</v>
      </c>
      <c r="F49" s="292" t="s">
        <v>2432</v>
      </c>
      <c r="H49" s="267">
        <f t="shared" si="1"/>
        <v>46</v>
      </c>
    </row>
    <row r="50">
      <c r="A50" s="288">
        <v>47.0</v>
      </c>
      <c r="B50" s="266">
        <v>47.0</v>
      </c>
      <c r="C50" s="284"/>
      <c r="D50" s="291" t="s">
        <v>2127</v>
      </c>
      <c r="E50" s="286">
        <f>VLOOKUP($F50,states!$D$4:$H$63,5,FALSE)</f>
        <v>16</v>
      </c>
      <c r="F50" s="292" t="s">
        <v>2432</v>
      </c>
      <c r="H50" s="267">
        <f t="shared" si="1"/>
        <v>47</v>
      </c>
    </row>
    <row r="51">
      <c r="A51" s="282">
        <v>48.0</v>
      </c>
      <c r="B51" s="283">
        <v>48.0</v>
      </c>
      <c r="C51" s="284"/>
      <c r="D51" s="291" t="s">
        <v>1773</v>
      </c>
      <c r="E51" s="286">
        <f>VLOOKUP($F51,states!$D$4:$H$63,5,FALSE)</f>
        <v>16</v>
      </c>
      <c r="F51" s="292" t="s">
        <v>2432</v>
      </c>
      <c r="H51" s="267">
        <f t="shared" si="1"/>
        <v>48</v>
      </c>
    </row>
    <row r="52">
      <c r="A52" s="282">
        <v>49.0</v>
      </c>
      <c r="B52" s="283">
        <v>49.0</v>
      </c>
      <c r="C52" s="284"/>
      <c r="D52" s="291" t="s">
        <v>1885</v>
      </c>
      <c r="E52" s="286">
        <f>VLOOKUP($F52,states!$D$4:$H$63,5,FALSE)</f>
        <v>16</v>
      </c>
      <c r="F52" s="292" t="s">
        <v>2432</v>
      </c>
      <c r="H52" s="267">
        <f t="shared" si="1"/>
        <v>49</v>
      </c>
    </row>
    <row r="53">
      <c r="A53" s="288">
        <v>50.0</v>
      </c>
      <c r="B53" s="266">
        <v>50.0</v>
      </c>
      <c r="C53" s="284"/>
      <c r="D53" s="291" t="s">
        <v>1605</v>
      </c>
      <c r="E53" s="286">
        <f>VLOOKUP($F53,states!$D$4:$H$63,5,FALSE)</f>
        <v>16</v>
      </c>
      <c r="F53" s="292" t="s">
        <v>2432</v>
      </c>
      <c r="H53" s="267">
        <f t="shared" si="1"/>
        <v>50</v>
      </c>
    </row>
    <row r="54">
      <c r="A54" s="282">
        <v>51.0</v>
      </c>
      <c r="B54" s="283">
        <v>51.0</v>
      </c>
      <c r="C54" s="289"/>
      <c r="D54" s="290" t="s">
        <v>2433</v>
      </c>
      <c r="E54" s="286">
        <f>VLOOKUP($F54,states!$D$4:$H$63,5,FALSE)</f>
        <v>17</v>
      </c>
      <c r="F54" s="292" t="s">
        <v>2434</v>
      </c>
      <c r="H54" s="267">
        <f t="shared" si="1"/>
        <v>51</v>
      </c>
    </row>
    <row r="55">
      <c r="A55" s="282">
        <v>52.0</v>
      </c>
      <c r="B55" s="283">
        <v>52.0</v>
      </c>
      <c r="C55" s="284" t="s">
        <v>2435</v>
      </c>
      <c r="D55" s="290" t="s">
        <v>1651</v>
      </c>
      <c r="E55" s="286">
        <f>VLOOKUP($F55,states!$D$4:$H$63,5,FALSE)</f>
        <v>18</v>
      </c>
      <c r="F55" s="292" t="s">
        <v>1651</v>
      </c>
      <c r="H55" s="267">
        <f t="shared" si="1"/>
        <v>52</v>
      </c>
    </row>
    <row r="56">
      <c r="A56" s="288">
        <v>53.0</v>
      </c>
      <c r="B56" s="266">
        <v>53.0</v>
      </c>
      <c r="C56" s="284" t="s">
        <v>2436</v>
      </c>
      <c r="D56" s="291" t="s">
        <v>2142</v>
      </c>
      <c r="E56" s="286">
        <f>VLOOKUP($F56,states!$D$4:$H$63,5,FALSE)</f>
        <v>18</v>
      </c>
      <c r="F56" s="292" t="s">
        <v>1651</v>
      </c>
      <c r="H56" s="267">
        <f t="shared" si="1"/>
        <v>53</v>
      </c>
    </row>
    <row r="57">
      <c r="A57" s="282">
        <v>54.0</v>
      </c>
      <c r="B57" s="283">
        <v>54.0</v>
      </c>
      <c r="C57" s="284" t="s">
        <v>2437</v>
      </c>
      <c r="D57" s="290" t="s">
        <v>2146</v>
      </c>
      <c r="E57" s="286">
        <f>VLOOKUP($F57,states!$D$4:$H$63,5,FALSE)</f>
        <v>19</v>
      </c>
      <c r="F57" s="292" t="s">
        <v>2146</v>
      </c>
      <c r="H57" s="267">
        <f t="shared" si="1"/>
        <v>54</v>
      </c>
    </row>
    <row r="58">
      <c r="A58" s="282">
        <v>55.0</v>
      </c>
      <c r="B58" s="283">
        <v>55.0</v>
      </c>
      <c r="C58" s="289"/>
      <c r="D58" s="290" t="s">
        <v>2397</v>
      </c>
      <c r="E58" s="286">
        <f>VLOOKUP($F58,states!$D$4:$H$63,5,FALSE)</f>
        <v>20</v>
      </c>
      <c r="F58" s="292" t="s">
        <v>2397</v>
      </c>
      <c r="H58" s="267">
        <f t="shared" si="1"/>
        <v>55</v>
      </c>
    </row>
    <row r="59">
      <c r="A59" s="288">
        <v>56.0</v>
      </c>
      <c r="B59" s="266">
        <v>56.0</v>
      </c>
      <c r="C59" s="284" t="s">
        <v>2438</v>
      </c>
      <c r="D59" s="290" t="s">
        <v>2439</v>
      </c>
      <c r="E59" s="286">
        <f>VLOOKUP($F59,states!$D$4:$H$63,5,FALSE)</f>
        <v>21</v>
      </c>
      <c r="F59" s="292" t="s">
        <v>2440</v>
      </c>
      <c r="H59" s="267">
        <f t="shared" si="1"/>
        <v>56</v>
      </c>
    </row>
    <row r="60">
      <c r="A60" s="282">
        <v>57.0</v>
      </c>
      <c r="B60" s="283">
        <v>57.0</v>
      </c>
      <c r="C60" s="289"/>
      <c r="D60" s="290" t="s">
        <v>1655</v>
      </c>
      <c r="E60" s="286">
        <f>VLOOKUP($F60,states!$D$4:$H$63,5,FALSE)</f>
        <v>22</v>
      </c>
      <c r="F60" s="292" t="s">
        <v>2441</v>
      </c>
      <c r="H60" s="267">
        <f t="shared" si="1"/>
        <v>57</v>
      </c>
    </row>
    <row r="61">
      <c r="A61" s="282">
        <v>58.0</v>
      </c>
      <c r="B61" s="283">
        <v>58.0</v>
      </c>
      <c r="C61" s="284" t="s">
        <v>2442</v>
      </c>
      <c r="D61" s="290" t="s">
        <v>2329</v>
      </c>
      <c r="E61" s="286">
        <f>VLOOKUP($F61,states!$D$4:$H$63,5,FALSE)</f>
        <v>23</v>
      </c>
      <c r="F61" s="292" t="s">
        <v>2443</v>
      </c>
      <c r="H61" s="267">
        <f t="shared" si="1"/>
        <v>58</v>
      </c>
    </row>
    <row r="62">
      <c r="A62" s="288">
        <v>59.0</v>
      </c>
      <c r="B62" s="266">
        <v>59.0</v>
      </c>
      <c r="C62" s="284" t="s">
        <v>2444</v>
      </c>
      <c r="D62" s="290" t="s">
        <v>2332</v>
      </c>
      <c r="E62" s="286">
        <f>VLOOKUP($F62,states!$D$4:$H$63,5,FALSE)</f>
        <v>24</v>
      </c>
      <c r="F62" s="292" t="s">
        <v>2332</v>
      </c>
      <c r="H62" s="267">
        <f t="shared" si="1"/>
        <v>59</v>
      </c>
    </row>
    <row r="63">
      <c r="A63" s="282">
        <v>60.0</v>
      </c>
      <c r="B63" s="283">
        <v>60.0</v>
      </c>
      <c r="C63" s="284"/>
      <c r="D63" s="291" t="s">
        <v>2210</v>
      </c>
      <c r="E63" s="286">
        <f>VLOOKUP($F63,states!$D$4:$H$63,5,FALSE)</f>
        <v>24</v>
      </c>
      <c r="F63" s="292" t="s">
        <v>2332</v>
      </c>
      <c r="H63" s="267">
        <f t="shared" si="1"/>
        <v>60</v>
      </c>
    </row>
    <row r="64">
      <c r="A64" s="282">
        <v>61.0</v>
      </c>
      <c r="B64" s="283">
        <v>61.0</v>
      </c>
      <c r="C64" s="289"/>
      <c r="D64" s="290" t="s">
        <v>2350</v>
      </c>
      <c r="E64" s="286">
        <f>VLOOKUP($F64,states!$D$4:$H$63,5,FALSE)</f>
        <v>25</v>
      </c>
      <c r="F64" s="292" t="s">
        <v>2445</v>
      </c>
      <c r="H64" s="267">
        <f t="shared" si="1"/>
        <v>61</v>
      </c>
    </row>
    <row r="65">
      <c r="A65" s="288">
        <v>62.0</v>
      </c>
      <c r="B65" s="266">
        <v>62.0</v>
      </c>
      <c r="C65" s="284"/>
      <c r="D65" s="291" t="s">
        <v>2243</v>
      </c>
      <c r="E65" s="286">
        <f>VLOOKUP($F65,states!$D$4:$H$63,5,FALSE)</f>
        <v>25</v>
      </c>
      <c r="F65" s="292" t="s">
        <v>2445</v>
      </c>
      <c r="H65" s="267">
        <f t="shared" si="1"/>
        <v>62</v>
      </c>
    </row>
    <row r="66">
      <c r="A66" s="282">
        <v>63.0</v>
      </c>
      <c r="B66" s="283">
        <v>63.0</v>
      </c>
      <c r="C66" s="284" t="s">
        <v>2446</v>
      </c>
      <c r="D66" s="290" t="s">
        <v>2351</v>
      </c>
      <c r="E66" s="286">
        <f>VLOOKUP($F66,states!$D$4:$H$63,5,FALSE)</f>
        <v>26</v>
      </c>
      <c r="F66" s="292" t="s">
        <v>2447</v>
      </c>
      <c r="H66" s="267">
        <f t="shared" si="1"/>
        <v>63</v>
      </c>
    </row>
    <row r="67">
      <c r="A67" s="282">
        <v>64.0</v>
      </c>
      <c r="B67" s="283">
        <v>64.0</v>
      </c>
      <c r="C67" s="284" t="s">
        <v>2448</v>
      </c>
      <c r="D67" s="290" t="s">
        <v>2353</v>
      </c>
      <c r="E67" s="286">
        <f>VLOOKUP($F67,states!$D$4:$H$63,5,FALSE)</f>
        <v>27</v>
      </c>
      <c r="F67" s="292" t="s">
        <v>2449</v>
      </c>
      <c r="H67" s="267">
        <f t="shared" si="1"/>
        <v>64</v>
      </c>
    </row>
    <row r="68">
      <c r="A68" s="288">
        <v>65.0</v>
      </c>
      <c r="B68" s="266">
        <v>65.0</v>
      </c>
      <c r="C68" s="289"/>
      <c r="D68" s="290" t="s">
        <v>2356</v>
      </c>
      <c r="E68" s="286">
        <f>VLOOKUP($F68,states!$D$4:$H$63,5,FALSE)</f>
        <v>27</v>
      </c>
      <c r="F68" s="292" t="s">
        <v>2449</v>
      </c>
      <c r="H68" s="267">
        <f t="shared" si="1"/>
        <v>65</v>
      </c>
    </row>
    <row r="69">
      <c r="A69" s="282">
        <v>66.0</v>
      </c>
      <c r="B69" s="283">
        <v>66.0</v>
      </c>
      <c r="C69" s="284"/>
      <c r="D69" s="291" t="s">
        <v>2358</v>
      </c>
      <c r="E69" s="286">
        <f>VLOOKUP($F69,states!$D$4:$H$63,5,FALSE)</f>
        <v>27</v>
      </c>
      <c r="F69" s="292" t="s">
        <v>2449</v>
      </c>
      <c r="H69" s="267">
        <f t="shared" si="1"/>
        <v>66</v>
      </c>
    </row>
    <row r="70">
      <c r="A70" s="282">
        <v>67.0</v>
      </c>
      <c r="B70" s="283">
        <v>67.0</v>
      </c>
      <c r="C70" s="284"/>
      <c r="D70" s="291" t="s">
        <v>2450</v>
      </c>
      <c r="E70" s="286">
        <f>VLOOKUP($F70,states!$D$4:$H$63,5,FALSE)</f>
        <v>27</v>
      </c>
      <c r="F70" s="292" t="s">
        <v>2449</v>
      </c>
      <c r="H70" s="267">
        <f t="shared" si="1"/>
        <v>67</v>
      </c>
    </row>
    <row r="71">
      <c r="A71" s="288">
        <v>68.0</v>
      </c>
      <c r="B71" s="266">
        <v>68.0</v>
      </c>
      <c r="C71" s="284"/>
      <c r="D71" s="291" t="s">
        <v>2451</v>
      </c>
      <c r="E71" s="286">
        <f>VLOOKUP($F71,states!$D$4:$H$63,5,FALSE)</f>
        <v>27</v>
      </c>
      <c r="F71" s="292" t="s">
        <v>2449</v>
      </c>
      <c r="H71" s="267">
        <f t="shared" si="1"/>
        <v>68</v>
      </c>
    </row>
    <row r="72">
      <c r="A72" s="282">
        <v>69.0</v>
      </c>
      <c r="B72" s="283">
        <v>69.0</v>
      </c>
      <c r="C72" s="64"/>
      <c r="D72" s="291" t="s">
        <v>2359</v>
      </c>
      <c r="E72" s="286">
        <f>VLOOKUP($F72,states!$D$4:$H$63,5,FALSE)</f>
        <v>27</v>
      </c>
      <c r="F72" s="292" t="s">
        <v>2449</v>
      </c>
      <c r="H72" s="267">
        <f t="shared" si="1"/>
        <v>69</v>
      </c>
    </row>
    <row r="73">
      <c r="A73" s="282">
        <v>70.0</v>
      </c>
      <c r="B73" s="283">
        <v>70.0</v>
      </c>
      <c r="C73" s="64"/>
      <c r="D73" s="291" t="s">
        <v>2360</v>
      </c>
      <c r="E73" s="286">
        <f>VLOOKUP($F73,states!$D$4:$H$63,5,FALSE)</f>
        <v>27</v>
      </c>
      <c r="F73" s="292" t="s">
        <v>2449</v>
      </c>
      <c r="H73" s="267">
        <f t="shared" si="1"/>
        <v>70</v>
      </c>
    </row>
    <row r="74">
      <c r="A74" s="288">
        <v>71.0</v>
      </c>
      <c r="B74" s="266">
        <v>71.0</v>
      </c>
      <c r="C74" s="284" t="s">
        <v>2452</v>
      </c>
      <c r="D74" s="290" t="s">
        <v>2362</v>
      </c>
      <c r="E74" s="286">
        <f>VLOOKUP($F74,states!$D$4:$H$63,5,FALSE)</f>
        <v>28</v>
      </c>
      <c r="F74" s="292" t="s">
        <v>2453</v>
      </c>
      <c r="H74" s="267">
        <f t="shared" si="1"/>
        <v>71</v>
      </c>
    </row>
    <row r="75">
      <c r="A75" s="282">
        <v>72.0</v>
      </c>
      <c r="B75" s="283">
        <v>72.0</v>
      </c>
      <c r="C75" s="289"/>
      <c r="D75" s="290" t="s">
        <v>2454</v>
      </c>
      <c r="E75" s="286">
        <f>VLOOKUP($F75,states!$D$4:$H$63,5,FALSE)</f>
        <v>29</v>
      </c>
      <c r="F75" s="292" t="s">
        <v>2455</v>
      </c>
      <c r="H75" s="267">
        <f t="shared" si="1"/>
        <v>72</v>
      </c>
    </row>
    <row r="76">
      <c r="A76" s="282">
        <v>73.0</v>
      </c>
      <c r="B76" s="283">
        <v>73.0</v>
      </c>
      <c r="C76" s="284" t="s">
        <v>2456</v>
      </c>
      <c r="D76" s="290" t="s">
        <v>2364</v>
      </c>
      <c r="E76" s="286">
        <f>VLOOKUP($F76,states!$D$4:$H$63,5,FALSE)</f>
        <v>30</v>
      </c>
      <c r="F76" s="292" t="s">
        <v>2457</v>
      </c>
      <c r="H76" s="267">
        <f t="shared" si="1"/>
        <v>73</v>
      </c>
    </row>
    <row r="77">
      <c r="A77" s="288">
        <v>74.0</v>
      </c>
      <c r="B77" s="266">
        <v>74.0</v>
      </c>
      <c r="C77" s="284" t="s">
        <v>2458</v>
      </c>
      <c r="D77" s="290" t="s">
        <v>2221</v>
      </c>
      <c r="E77" s="286">
        <f>VLOOKUP($F77,states!$D$4:$H$63,5,FALSE)</f>
        <v>31</v>
      </c>
      <c r="F77" s="292" t="s">
        <v>2459</v>
      </c>
      <c r="H77" s="267">
        <f t="shared" si="1"/>
        <v>74</v>
      </c>
    </row>
    <row r="78">
      <c r="A78" s="282">
        <v>75.0</v>
      </c>
      <c r="B78" s="283">
        <v>75.0</v>
      </c>
      <c r="C78" s="284" t="s">
        <v>2460</v>
      </c>
      <c r="D78" s="290" t="s">
        <v>2225</v>
      </c>
      <c r="E78" s="286">
        <f>VLOOKUP($F78,states!$D$4:$H$63,5,FALSE)</f>
        <v>32</v>
      </c>
      <c r="F78" s="292" t="s">
        <v>2461</v>
      </c>
      <c r="H78" s="267">
        <f t="shared" si="1"/>
        <v>75</v>
      </c>
    </row>
    <row r="79">
      <c r="A79" s="282">
        <v>76.0</v>
      </c>
      <c r="B79" s="283">
        <v>76.0</v>
      </c>
      <c r="C79" s="284" t="s">
        <v>2462</v>
      </c>
      <c r="D79" s="290" t="s">
        <v>2374</v>
      </c>
      <c r="E79" s="286">
        <f>VLOOKUP($F79,states!$D$4:$H$63,5,FALSE)</f>
        <v>33</v>
      </c>
      <c r="F79" s="292" t="s">
        <v>2374</v>
      </c>
      <c r="H79" s="267">
        <f t="shared" si="1"/>
        <v>76</v>
      </c>
    </row>
    <row r="80">
      <c r="A80" s="288">
        <v>77.0</v>
      </c>
      <c r="B80" s="266">
        <v>77.0</v>
      </c>
      <c r="C80" s="289"/>
      <c r="D80" s="290" t="s">
        <v>2375</v>
      </c>
      <c r="E80" s="286">
        <f>VLOOKUP($F80,states!$D$4:$H$63,5,FALSE)</f>
        <v>34</v>
      </c>
      <c r="F80" s="292" t="s">
        <v>2463</v>
      </c>
      <c r="H80" s="267">
        <f t="shared" si="1"/>
        <v>77</v>
      </c>
    </row>
    <row r="81">
      <c r="A81" s="282">
        <v>78.0</v>
      </c>
      <c r="B81" s="283">
        <v>78.0</v>
      </c>
      <c r="C81" s="284"/>
      <c r="D81" s="291" t="s">
        <v>2376</v>
      </c>
      <c r="E81" s="286">
        <f>VLOOKUP($F81,states!$D$4:$H$63,5,FALSE)</f>
        <v>34</v>
      </c>
      <c r="F81" s="292" t="s">
        <v>2463</v>
      </c>
      <c r="H81" s="267">
        <f t="shared" si="1"/>
        <v>78</v>
      </c>
    </row>
    <row r="82">
      <c r="A82" s="282">
        <v>79.0</v>
      </c>
      <c r="B82" s="283">
        <v>79.0</v>
      </c>
      <c r="C82" s="289"/>
      <c r="D82" s="290" t="s">
        <v>2377</v>
      </c>
      <c r="E82" s="286">
        <f>VLOOKUP($F82,states!$D$4:$H$63,5,FALSE)</f>
        <v>35</v>
      </c>
      <c r="F82" s="292" t="s">
        <v>2464</v>
      </c>
      <c r="H82" s="267">
        <f t="shared" si="1"/>
        <v>79</v>
      </c>
    </row>
    <row r="83">
      <c r="A83" s="288">
        <v>80.0</v>
      </c>
      <c r="B83" s="266">
        <v>80.0</v>
      </c>
      <c r="C83" s="289"/>
      <c r="D83" s="290" t="s">
        <v>2378</v>
      </c>
      <c r="E83" s="286">
        <f>VLOOKUP($F83,states!$D$4:$H$63,5,FALSE)</f>
        <v>36</v>
      </c>
      <c r="F83" s="292" t="s">
        <v>2465</v>
      </c>
      <c r="H83" s="267">
        <f t="shared" si="1"/>
        <v>80</v>
      </c>
    </row>
    <row r="84">
      <c r="A84" s="282">
        <v>81.0</v>
      </c>
      <c r="B84" s="283">
        <v>81.0</v>
      </c>
      <c r="C84" s="284" t="s">
        <v>2466</v>
      </c>
      <c r="D84" s="291" t="s">
        <v>2379</v>
      </c>
      <c r="E84" s="286">
        <f>VLOOKUP($F84,states!$D$4:$H$63,5,FALSE)</f>
        <v>37</v>
      </c>
      <c r="F84" s="292" t="s">
        <v>2467</v>
      </c>
      <c r="H84" s="267">
        <f t="shared" si="1"/>
        <v>81</v>
      </c>
    </row>
    <row r="85">
      <c r="A85" s="282">
        <v>82.0</v>
      </c>
      <c r="B85" s="283">
        <v>82.0</v>
      </c>
      <c r="C85" s="284"/>
      <c r="D85" s="291" t="s">
        <v>2468</v>
      </c>
      <c r="E85" s="286">
        <f>VLOOKUP($F85,states!$D$4:$H$63,5,FALSE)</f>
        <v>37</v>
      </c>
      <c r="F85" s="292" t="s">
        <v>2467</v>
      </c>
      <c r="H85" s="267">
        <f t="shared" si="1"/>
        <v>82</v>
      </c>
    </row>
    <row r="86">
      <c r="A86" s="288">
        <v>83.0</v>
      </c>
      <c r="B86" s="266">
        <v>83.0</v>
      </c>
      <c r="C86" s="289"/>
      <c r="D86" s="290" t="s">
        <v>2385</v>
      </c>
      <c r="E86" s="286">
        <f>VLOOKUP($F86,states!$D$4:$H$63,5,FALSE)</f>
        <v>39</v>
      </c>
      <c r="F86" s="292" t="s">
        <v>2469</v>
      </c>
      <c r="H86" s="267">
        <f t="shared" si="1"/>
        <v>83</v>
      </c>
    </row>
    <row r="87">
      <c r="A87" s="282">
        <v>84.0</v>
      </c>
      <c r="B87" s="283">
        <v>84.0</v>
      </c>
      <c r="C87" s="289"/>
      <c r="D87" s="290" t="s">
        <v>2470</v>
      </c>
      <c r="E87" s="286">
        <f>VLOOKUP($F87,states!$D$4:$H$63,5,FALSE)</f>
        <v>39</v>
      </c>
      <c r="F87" s="292" t="s">
        <v>2469</v>
      </c>
      <c r="H87" s="267">
        <f t="shared" si="1"/>
        <v>84</v>
      </c>
    </row>
    <row r="88">
      <c r="A88" s="282">
        <v>85.0</v>
      </c>
      <c r="B88" s="283">
        <v>85.0</v>
      </c>
      <c r="C88" s="289"/>
      <c r="D88" s="290" t="s">
        <v>2471</v>
      </c>
      <c r="E88" s="286">
        <f>VLOOKUP($F88,states!$D$4:$H$63,5,FALSE)</f>
        <v>40</v>
      </c>
      <c r="F88" s="292" t="s">
        <v>2472</v>
      </c>
      <c r="H88" s="267">
        <f t="shared" si="1"/>
        <v>85</v>
      </c>
    </row>
    <row r="89">
      <c r="A89" s="288">
        <v>86.0</v>
      </c>
      <c r="B89" s="266">
        <v>86.0</v>
      </c>
      <c r="C89" s="289"/>
      <c r="D89" s="290" t="s">
        <v>2473</v>
      </c>
      <c r="E89" s="286">
        <f>VLOOKUP($F89,states!$D$4:$H$63,5,FALSE)</f>
        <v>41</v>
      </c>
      <c r="F89" s="292" t="s">
        <v>2474</v>
      </c>
      <c r="H89" s="267">
        <f t="shared" si="1"/>
        <v>86</v>
      </c>
    </row>
    <row r="90">
      <c r="A90" s="282">
        <v>87.0</v>
      </c>
      <c r="B90" s="283">
        <v>87.0</v>
      </c>
      <c r="C90" s="289"/>
      <c r="D90" s="290" t="s">
        <v>2475</v>
      </c>
      <c r="E90" s="286">
        <f>VLOOKUP($F90,states!$D$4:$H$63,5,FALSE)</f>
        <v>42</v>
      </c>
      <c r="F90" s="292" t="s">
        <v>2476</v>
      </c>
      <c r="H90" s="267">
        <f t="shared" si="1"/>
        <v>87</v>
      </c>
    </row>
    <row r="91">
      <c r="A91" s="282">
        <v>88.0</v>
      </c>
      <c r="B91" s="283">
        <v>88.0</v>
      </c>
      <c r="C91" s="289"/>
      <c r="D91" s="290" t="s">
        <v>2477</v>
      </c>
      <c r="E91" s="286">
        <f>VLOOKUP($F91,states!$D$4:$H$63,5,FALSE)</f>
        <v>43</v>
      </c>
      <c r="F91" s="292" t="s">
        <v>2478</v>
      </c>
      <c r="H91" s="267">
        <f t="shared" si="1"/>
        <v>88</v>
      </c>
    </row>
    <row r="92">
      <c r="A92" s="288">
        <v>89.0</v>
      </c>
      <c r="B92" s="266">
        <v>89.0</v>
      </c>
      <c r="C92" s="289"/>
      <c r="D92" s="290" t="s">
        <v>1732</v>
      </c>
      <c r="E92" s="286">
        <f>VLOOKUP($F92,states!$D$4:$H$63,5,FALSE)</f>
        <v>44</v>
      </c>
      <c r="F92" s="292" t="s">
        <v>2479</v>
      </c>
      <c r="H92" s="267">
        <f t="shared" si="1"/>
        <v>89</v>
      </c>
    </row>
    <row r="93">
      <c r="A93" s="282">
        <v>90.0</v>
      </c>
      <c r="B93" s="283">
        <v>90.0</v>
      </c>
      <c r="C93" s="289"/>
      <c r="D93" s="290" t="s">
        <v>2480</v>
      </c>
      <c r="E93" s="286">
        <f>VLOOKUP($F93,states!$D$4:$H$63,5,FALSE)</f>
        <v>44</v>
      </c>
      <c r="F93" s="292" t="s">
        <v>2479</v>
      </c>
      <c r="H93" s="267">
        <f t="shared" si="1"/>
        <v>90</v>
      </c>
    </row>
    <row r="94">
      <c r="A94" s="282">
        <v>91.0</v>
      </c>
      <c r="B94" s="283">
        <v>91.0</v>
      </c>
      <c r="C94" s="289"/>
      <c r="D94" s="290" t="s">
        <v>2254</v>
      </c>
      <c r="E94" s="286">
        <f>VLOOKUP($F94,states!$D$4:$H$63,5,FALSE)</f>
        <v>44</v>
      </c>
      <c r="F94" s="292" t="s">
        <v>2479</v>
      </c>
      <c r="H94" s="267">
        <f t="shared" si="1"/>
        <v>91</v>
      </c>
    </row>
    <row r="95">
      <c r="A95" s="288">
        <v>92.0</v>
      </c>
      <c r="B95" s="266">
        <v>92.0</v>
      </c>
      <c r="C95" s="284"/>
      <c r="D95" s="291" t="s">
        <v>2389</v>
      </c>
      <c r="E95" s="286">
        <f>VLOOKUP($F95,states!$D$4:$H$63,5,FALSE)</f>
        <v>44</v>
      </c>
      <c r="F95" s="292" t="s">
        <v>2479</v>
      </c>
      <c r="H95" s="267">
        <f t="shared" si="1"/>
        <v>92</v>
      </c>
    </row>
    <row r="96">
      <c r="A96" s="282">
        <v>93.0</v>
      </c>
      <c r="B96" s="283">
        <v>93.0</v>
      </c>
      <c r="C96" s="289"/>
      <c r="D96" s="290" t="s">
        <v>2481</v>
      </c>
      <c r="E96" s="286">
        <f>VLOOKUP($F96,states!$D$4:$H$63,5,FALSE)</f>
        <v>45</v>
      </c>
      <c r="F96" s="292" t="s">
        <v>2482</v>
      </c>
      <c r="H96" s="267">
        <f t="shared" si="1"/>
        <v>93</v>
      </c>
    </row>
    <row r="97">
      <c r="A97" s="282">
        <v>94.0</v>
      </c>
      <c r="B97" s="283">
        <v>94.0</v>
      </c>
      <c r="C97" s="289"/>
      <c r="D97" s="290" t="s">
        <v>2483</v>
      </c>
      <c r="E97" s="286">
        <f>VLOOKUP($F97,states!$D$4:$H$63,5,FALSE)</f>
        <v>46</v>
      </c>
      <c r="F97" s="292" t="s">
        <v>2484</v>
      </c>
      <c r="H97" s="267">
        <f t="shared" si="1"/>
        <v>94</v>
      </c>
    </row>
    <row r="98">
      <c r="A98" s="288">
        <v>95.0</v>
      </c>
      <c r="B98" s="266">
        <v>95.0</v>
      </c>
      <c r="C98" s="289"/>
      <c r="D98" s="290" t="s">
        <v>2485</v>
      </c>
      <c r="E98" s="286">
        <f>VLOOKUP($F98,states!$D$4:$H$63,5,FALSE)</f>
        <v>47</v>
      </c>
      <c r="F98" s="292" t="s">
        <v>2486</v>
      </c>
      <c r="H98" s="267">
        <f t="shared" si="1"/>
        <v>95</v>
      </c>
    </row>
    <row r="99">
      <c r="A99" s="282">
        <v>96.0</v>
      </c>
      <c r="B99" s="283">
        <v>96.0</v>
      </c>
      <c r="C99" s="289"/>
      <c r="D99" s="290" t="s">
        <v>2487</v>
      </c>
      <c r="E99" s="286">
        <f>VLOOKUP($F99,states!$D$4:$H$63,5,FALSE)</f>
        <v>48</v>
      </c>
      <c r="F99" s="292" t="s">
        <v>2488</v>
      </c>
      <c r="H99" s="267">
        <f t="shared" si="1"/>
        <v>96</v>
      </c>
    </row>
    <row r="100">
      <c r="A100" s="282">
        <v>97.0</v>
      </c>
      <c r="B100" s="283">
        <v>97.0</v>
      </c>
      <c r="C100" s="289"/>
      <c r="D100" s="290" t="s">
        <v>2489</v>
      </c>
      <c r="E100" s="286">
        <f>VLOOKUP($F100,states!$D$4:$H$63,5,FALSE)</f>
        <v>49</v>
      </c>
      <c r="F100" s="292" t="s">
        <v>2490</v>
      </c>
      <c r="H100" s="267">
        <f t="shared" si="1"/>
        <v>97</v>
      </c>
    </row>
    <row r="101">
      <c r="A101" s="288">
        <v>98.0</v>
      </c>
      <c r="B101" s="266">
        <v>98.0</v>
      </c>
      <c r="C101" s="289"/>
      <c r="D101" s="290" t="s">
        <v>2491</v>
      </c>
      <c r="E101" s="286">
        <f>VLOOKUP($F101,states!$D$4:$H$63,5,FALSE)</f>
        <v>50</v>
      </c>
      <c r="F101" s="292" t="s">
        <v>2492</v>
      </c>
      <c r="H101" s="267">
        <f t="shared" si="1"/>
        <v>98</v>
      </c>
    </row>
    <row r="102">
      <c r="A102" s="282">
        <v>99.0</v>
      </c>
      <c r="B102" s="283">
        <v>99.0</v>
      </c>
      <c r="C102" s="289"/>
      <c r="D102" s="290" t="s">
        <v>2493</v>
      </c>
      <c r="E102" s="286">
        <f>VLOOKUP($F102,states!$D$4:$H$63,5,FALSE)</f>
        <v>51</v>
      </c>
      <c r="F102" s="292" t="s">
        <v>2494</v>
      </c>
      <c r="H102" s="267">
        <f t="shared" si="1"/>
        <v>99</v>
      </c>
    </row>
    <row r="103">
      <c r="A103" s="282">
        <v>100.0</v>
      </c>
      <c r="B103" s="283">
        <v>100.0</v>
      </c>
      <c r="C103" s="289"/>
      <c r="D103" s="290" t="s">
        <v>2495</v>
      </c>
      <c r="E103" s="286">
        <f>VLOOKUP($F103,states!$D$4:$H$63,5,FALSE)</f>
        <v>52</v>
      </c>
      <c r="F103" s="292" t="s">
        <v>2496</v>
      </c>
      <c r="H103" s="267">
        <f t="shared" si="1"/>
        <v>100</v>
      </c>
    </row>
    <row r="104">
      <c r="A104" s="288">
        <v>101.0</v>
      </c>
      <c r="B104" s="266">
        <v>101.0</v>
      </c>
      <c r="C104" s="289"/>
      <c r="D104" s="290" t="s">
        <v>2497</v>
      </c>
      <c r="E104" s="286">
        <f>VLOOKUP($F104,states!$D$4:$H$63,5,FALSE)</f>
        <v>52</v>
      </c>
      <c r="F104" s="292" t="s">
        <v>2496</v>
      </c>
      <c r="H104" s="267">
        <f t="shared" si="1"/>
        <v>101</v>
      </c>
    </row>
    <row r="105">
      <c r="A105" s="282">
        <v>102.0</v>
      </c>
      <c r="B105" s="283">
        <v>102.0</v>
      </c>
      <c r="C105" s="289"/>
      <c r="D105" s="290" t="s">
        <v>2498</v>
      </c>
      <c r="E105" s="286">
        <f>VLOOKUP($F105,states!$D$4:$H$63,5,FALSE)</f>
        <v>52</v>
      </c>
      <c r="F105" s="292" t="s">
        <v>2496</v>
      </c>
      <c r="H105" s="267">
        <f t="shared" si="1"/>
        <v>102</v>
      </c>
    </row>
    <row r="106">
      <c r="A106" s="282">
        <v>103.0</v>
      </c>
      <c r="B106" s="283">
        <v>103.0</v>
      </c>
      <c r="C106" s="289"/>
      <c r="D106" s="290" t="s">
        <v>2499</v>
      </c>
      <c r="E106" s="286">
        <f>VLOOKUP($F106,states!$D$4:$H$63,5,FALSE)</f>
        <v>53</v>
      </c>
      <c r="F106" s="292" t="s">
        <v>2500</v>
      </c>
      <c r="H106" s="267">
        <f t="shared" si="1"/>
        <v>103</v>
      </c>
    </row>
    <row r="107">
      <c r="A107" s="288">
        <v>104.0</v>
      </c>
      <c r="B107" s="266">
        <v>104.0</v>
      </c>
      <c r="C107" s="284"/>
      <c r="D107" s="291" t="s">
        <v>2390</v>
      </c>
      <c r="E107" s="286">
        <f>VLOOKUP($F107,states!$D$4:$H$63,5,FALSE)</f>
        <v>54</v>
      </c>
      <c r="F107" s="292" t="s">
        <v>2390</v>
      </c>
      <c r="H107" s="267">
        <f t="shared" si="1"/>
        <v>104</v>
      </c>
    </row>
    <row r="108">
      <c r="A108" s="282">
        <v>105.0</v>
      </c>
      <c r="B108" s="283">
        <v>105.0</v>
      </c>
      <c r="C108" s="284"/>
      <c r="D108" s="291" t="s">
        <v>2391</v>
      </c>
      <c r="E108" s="286">
        <f>VLOOKUP($F108,states!$D$4:$H$63,5,FALSE)</f>
        <v>55</v>
      </c>
      <c r="F108" s="292" t="s">
        <v>2391</v>
      </c>
      <c r="H108" s="267">
        <f t="shared" si="1"/>
        <v>105</v>
      </c>
    </row>
    <row r="109">
      <c r="A109" s="282">
        <v>106.0</v>
      </c>
      <c r="B109" s="283">
        <v>106.0</v>
      </c>
      <c r="C109" s="284"/>
      <c r="D109" s="291" t="s">
        <v>1738</v>
      </c>
      <c r="E109" s="286">
        <f>VLOOKUP($F109,states!$D$4:$H$63,5,FALSE)</f>
        <v>56</v>
      </c>
      <c r="F109" s="292" t="s">
        <v>1738</v>
      </c>
      <c r="H109" s="267">
        <f t="shared" si="1"/>
        <v>106</v>
      </c>
    </row>
    <row r="110">
      <c r="A110" s="288">
        <v>107.0</v>
      </c>
      <c r="B110" s="266">
        <v>107.0</v>
      </c>
      <c r="C110" s="284"/>
      <c r="D110" s="291" t="s">
        <v>2393</v>
      </c>
      <c r="E110" s="286">
        <f>VLOOKUP($F110,states!$D$4:$H$63,5,FALSE)</f>
        <v>57</v>
      </c>
      <c r="F110" s="292" t="s">
        <v>2393</v>
      </c>
      <c r="H110" s="267">
        <f t="shared" si="1"/>
        <v>107</v>
      </c>
    </row>
    <row r="111">
      <c r="A111" s="282">
        <v>108.0</v>
      </c>
      <c r="B111" s="283">
        <v>108.0</v>
      </c>
      <c r="C111" s="284"/>
      <c r="D111" s="291" t="s">
        <v>2395</v>
      </c>
      <c r="E111" s="286">
        <f>VLOOKUP($F111,states!$D$4:$H$63,5,FALSE)</f>
        <v>58</v>
      </c>
      <c r="F111" s="292" t="s">
        <v>2394</v>
      </c>
      <c r="H111" s="267">
        <f t="shared" si="1"/>
        <v>108</v>
      </c>
    </row>
    <row r="112">
      <c r="A112" s="282">
        <v>109.0</v>
      </c>
      <c r="B112" s="283">
        <v>109.0</v>
      </c>
      <c r="C112" s="64"/>
      <c r="D112" s="291" t="s">
        <v>1959</v>
      </c>
      <c r="E112" s="286">
        <f>VLOOKUP($F112,states!$D$4:$H$63,5,FALSE)</f>
        <v>14</v>
      </c>
      <c r="F112" s="292" t="s">
        <v>1634</v>
      </c>
      <c r="H112" s="267">
        <f t="shared" si="1"/>
        <v>109</v>
      </c>
    </row>
    <row r="113">
      <c r="A113" s="288">
        <v>110.0</v>
      </c>
      <c r="B113" s="266">
        <v>110.0</v>
      </c>
      <c r="C113" s="64"/>
      <c r="D113" s="291" t="s">
        <v>1879</v>
      </c>
      <c r="E113" s="293"/>
      <c r="F113" s="292" t="s">
        <v>2420</v>
      </c>
      <c r="H113" s="267">
        <f t="shared" si="1"/>
        <v>110</v>
      </c>
    </row>
    <row r="114">
      <c r="A114" s="282">
        <v>111.0</v>
      </c>
      <c r="B114" s="267"/>
      <c r="C114" s="64"/>
      <c r="D114" s="294"/>
      <c r="E114" s="293"/>
      <c r="F114" s="295"/>
      <c r="H114" s="267" t="str">
        <f t="shared" si="1"/>
        <v/>
      </c>
    </row>
    <row r="115">
      <c r="A115" s="282">
        <v>112.0</v>
      </c>
      <c r="B115" s="267"/>
      <c r="C115" s="64"/>
      <c r="D115" s="294"/>
      <c r="E115" s="293"/>
      <c r="F115" s="295"/>
      <c r="H115" s="267" t="str">
        <f t="shared" si="1"/>
        <v/>
      </c>
    </row>
    <row r="116">
      <c r="A116" s="288">
        <v>113.0</v>
      </c>
      <c r="B116" s="267"/>
      <c r="C116" s="64"/>
      <c r="D116" s="294"/>
      <c r="E116" s="293"/>
      <c r="F116" s="295"/>
      <c r="H116" s="267" t="str">
        <f t="shared" si="1"/>
        <v/>
      </c>
    </row>
    <row r="117">
      <c r="A117" s="282">
        <v>114.0</v>
      </c>
      <c r="B117" s="267"/>
      <c r="C117" s="64"/>
      <c r="D117" s="294"/>
      <c r="E117" s="293"/>
      <c r="F117" s="295"/>
      <c r="G117" s="296"/>
      <c r="H117" s="267" t="str">
        <f t="shared" si="1"/>
        <v/>
      </c>
    </row>
  </sheetData>
  <mergeCells count="1">
    <mergeCell ref="A1:F1"/>
  </mergeCells>
  <dataValidations>
    <dataValidation type="list" allowBlank="1" showErrorMessage="1" sqref="F4:F37 F39:F43 F45:F46 F48:F55 F57:F62 F64 F66:F80 F82:F84">
      <formula1>states!$D$4:$D$40</formula1>
    </dataValidation>
    <dataValidation type="list" allowBlank="1" showErrorMessage="1" sqref="F38 F44 F47 F56 F63 F65 F81 F85:F117">
      <formula1>states!$D$4:$D$63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3" width="12.38"/>
    <col customWidth="1" min="4" max="4" width="14.0"/>
    <col customWidth="1" min="5" max="5" width="21.38"/>
    <col customWidth="1" min="6" max="6" width="2.25"/>
  </cols>
  <sheetData>
    <row r="1">
      <c r="A1" s="297" t="s">
        <v>2501</v>
      </c>
      <c r="F1" s="297"/>
      <c r="G1" s="297"/>
      <c r="H1" s="298"/>
    </row>
    <row r="2">
      <c r="A2" s="299"/>
      <c r="B2" s="22"/>
      <c r="G2" s="300"/>
    </row>
    <row r="3">
      <c r="A3" s="301" t="s">
        <v>98</v>
      </c>
      <c r="B3" s="302" t="s">
        <v>2502</v>
      </c>
      <c r="C3" s="303" t="s">
        <v>2503</v>
      </c>
      <c r="D3" s="303" t="s">
        <v>2504</v>
      </c>
      <c r="E3" s="304" t="s">
        <v>2505</v>
      </c>
      <c r="F3" s="305"/>
      <c r="G3" s="305"/>
    </row>
    <row r="4">
      <c r="A4" s="252">
        <v>1.0</v>
      </c>
      <c r="B4" s="252">
        <v>1.0</v>
      </c>
      <c r="C4" s="253" t="s">
        <v>2506</v>
      </c>
      <c r="D4" s="253" t="s">
        <v>2507</v>
      </c>
      <c r="E4" s="253" t="s">
        <v>1143</v>
      </c>
      <c r="F4" s="254"/>
      <c r="G4" s="306">
        <f t="shared" ref="G4:G10" si="1">B4</f>
        <v>1</v>
      </c>
    </row>
    <row r="5">
      <c r="A5" s="252">
        <v>2.0</v>
      </c>
      <c r="B5" s="252">
        <v>2.0</v>
      </c>
      <c r="C5" s="253" t="s">
        <v>2508</v>
      </c>
      <c r="D5" s="253" t="s">
        <v>2509</v>
      </c>
      <c r="E5" s="253" t="s">
        <v>2510</v>
      </c>
      <c r="F5" s="254"/>
      <c r="G5" s="306">
        <f t="shared" si="1"/>
        <v>2</v>
      </c>
    </row>
    <row r="6">
      <c r="A6" s="252">
        <v>3.0</v>
      </c>
      <c r="B6" s="252">
        <v>3.0</v>
      </c>
      <c r="C6" s="253" t="s">
        <v>2511</v>
      </c>
      <c r="D6" s="253" t="s">
        <v>2512</v>
      </c>
      <c r="E6" s="253" t="s">
        <v>2510</v>
      </c>
      <c r="F6" s="254"/>
      <c r="G6" s="306">
        <f t="shared" si="1"/>
        <v>3</v>
      </c>
    </row>
    <row r="7">
      <c r="A7" s="252">
        <v>4.0</v>
      </c>
      <c r="B7" s="252">
        <v>4.0</v>
      </c>
      <c r="C7" s="253" t="s">
        <v>2513</v>
      </c>
      <c r="D7" s="253" t="s">
        <v>2514</v>
      </c>
      <c r="E7" s="253" t="s">
        <v>2515</v>
      </c>
      <c r="F7" s="254"/>
      <c r="G7" s="306">
        <f t="shared" si="1"/>
        <v>4</v>
      </c>
    </row>
    <row r="8">
      <c r="A8" s="252">
        <v>5.0</v>
      </c>
      <c r="B8" s="252">
        <v>5.0</v>
      </c>
      <c r="C8" s="253" t="s">
        <v>2516</v>
      </c>
      <c r="D8" s="253" t="s">
        <v>2517</v>
      </c>
      <c r="E8" s="253" t="s">
        <v>2510</v>
      </c>
      <c r="F8" s="254"/>
      <c r="G8" s="306">
        <f t="shared" si="1"/>
        <v>5</v>
      </c>
    </row>
    <row r="9">
      <c r="A9" s="252">
        <v>6.0</v>
      </c>
      <c r="B9" s="252">
        <v>6.0</v>
      </c>
      <c r="C9" s="253" t="s">
        <v>2518</v>
      </c>
      <c r="D9" s="253" t="s">
        <v>2519</v>
      </c>
      <c r="E9" s="253" t="s">
        <v>2510</v>
      </c>
      <c r="F9" s="254"/>
      <c r="G9" s="306">
        <f t="shared" si="1"/>
        <v>6</v>
      </c>
    </row>
    <row r="10">
      <c r="A10" s="252">
        <v>7.0</v>
      </c>
      <c r="B10" s="252">
        <v>7.0</v>
      </c>
      <c r="C10" s="253" t="s">
        <v>2520</v>
      </c>
      <c r="D10" s="253" t="s">
        <v>2521</v>
      </c>
      <c r="E10" s="253" t="s">
        <v>2510</v>
      </c>
      <c r="F10" s="254"/>
      <c r="G10" s="306">
        <f t="shared" si="1"/>
        <v>7</v>
      </c>
    </row>
    <row r="11">
      <c r="A11" s="252">
        <v>8.0</v>
      </c>
      <c r="B11" s="307"/>
      <c r="C11" s="254"/>
      <c r="D11" s="254"/>
      <c r="E11" s="254"/>
      <c r="F11" s="254"/>
      <c r="G11" s="306"/>
    </row>
    <row r="12">
      <c r="A12" s="252">
        <v>9.0</v>
      </c>
      <c r="B12" s="307"/>
      <c r="C12" s="254"/>
      <c r="D12" s="254"/>
      <c r="E12" s="254"/>
      <c r="F12" s="254"/>
      <c r="G12" s="306"/>
    </row>
    <row r="13">
      <c r="A13" s="252">
        <v>10.0</v>
      </c>
      <c r="B13" s="307"/>
      <c r="C13" s="254"/>
      <c r="D13" s="254"/>
      <c r="E13" s="254"/>
      <c r="F13" s="254"/>
      <c r="G13" s="306"/>
    </row>
    <row r="14">
      <c r="A14" s="252">
        <v>11.0</v>
      </c>
      <c r="B14" s="307"/>
      <c r="C14" s="254"/>
      <c r="D14" s="254"/>
      <c r="E14" s="254"/>
      <c r="F14" s="254"/>
      <c r="G14" s="306"/>
    </row>
    <row r="15">
      <c r="A15" s="252">
        <v>12.0</v>
      </c>
      <c r="B15" s="307"/>
      <c r="C15" s="254"/>
      <c r="D15" s="254"/>
      <c r="E15" s="254"/>
      <c r="F15" s="254"/>
      <c r="G15" s="306"/>
    </row>
    <row r="16">
      <c r="A16" s="252">
        <v>13.0</v>
      </c>
      <c r="B16" s="307"/>
      <c r="C16" s="254"/>
      <c r="D16" s="254"/>
      <c r="E16" s="254"/>
      <c r="F16" s="254"/>
      <c r="G16" s="308"/>
    </row>
    <row r="17">
      <c r="A17" s="252">
        <v>14.0</v>
      </c>
      <c r="B17" s="307"/>
      <c r="C17" s="254"/>
      <c r="D17" s="254"/>
      <c r="E17" s="254"/>
      <c r="F17" s="254"/>
      <c r="G17" s="308"/>
    </row>
    <row r="18">
      <c r="A18" s="252">
        <v>15.0</v>
      </c>
      <c r="B18" s="307"/>
      <c r="C18" s="254"/>
      <c r="D18" s="254"/>
      <c r="E18" s="254"/>
      <c r="F18" s="254"/>
      <c r="G18" s="308"/>
    </row>
    <row r="19">
      <c r="A19" s="252">
        <v>16.0</v>
      </c>
      <c r="B19" s="307"/>
      <c r="C19" s="254"/>
      <c r="D19" s="254"/>
      <c r="E19" s="254"/>
      <c r="F19" s="254"/>
      <c r="G19" s="308"/>
    </row>
  </sheetData>
  <mergeCells count="1">
    <mergeCell ref="A1:E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3" max="4" width="23.5"/>
    <col customWidth="1" min="5" max="5" width="9.0"/>
    <col customWidth="1" min="6" max="6" width="21.38"/>
    <col customWidth="1" min="7" max="7" width="2.38"/>
  </cols>
  <sheetData>
    <row r="1">
      <c r="A1" s="204" t="s">
        <v>2522</v>
      </c>
      <c r="G1" s="309"/>
      <c r="H1" s="310"/>
    </row>
    <row r="2">
      <c r="A2" s="22"/>
      <c r="B2" s="22"/>
      <c r="E2" s="22"/>
      <c r="H2" s="311"/>
    </row>
    <row r="3">
      <c r="A3" s="312" t="s">
        <v>98</v>
      </c>
      <c r="B3" s="312" t="s">
        <v>2401</v>
      </c>
      <c r="C3" s="312" t="s">
        <v>2523</v>
      </c>
      <c r="D3" s="312" t="s">
        <v>2524</v>
      </c>
      <c r="E3" s="312" t="s">
        <v>2502</v>
      </c>
      <c r="F3" s="312" t="s">
        <v>2525</v>
      </c>
      <c r="G3" s="309"/>
      <c r="H3" s="310"/>
    </row>
    <row r="4">
      <c r="A4" s="252">
        <v>1.0</v>
      </c>
      <c r="B4" s="252">
        <v>1.0</v>
      </c>
      <c r="C4" s="253" t="s">
        <v>2526</v>
      </c>
      <c r="D4" s="253" t="s">
        <v>2404</v>
      </c>
      <c r="E4" s="252">
        <f>VLOOKUP($F4,countries!$D$4:$G$10,4,FALSE)</f>
        <v>1</v>
      </c>
      <c r="F4" s="313" t="s">
        <v>2507</v>
      </c>
      <c r="G4" s="254"/>
      <c r="H4" s="255">
        <f t="shared" ref="H4:H61" si="1">B4</f>
        <v>1</v>
      </c>
    </row>
    <row r="5">
      <c r="A5" s="252">
        <v>2.0</v>
      </c>
      <c r="B5" s="252">
        <v>2.0</v>
      </c>
      <c r="C5" s="253" t="s">
        <v>2527</v>
      </c>
      <c r="D5" s="253" t="s">
        <v>2406</v>
      </c>
      <c r="E5" s="252">
        <f>VLOOKUP($F5,countries!$D$4:$G$10,4,FALSE)</f>
        <v>1</v>
      </c>
      <c r="F5" s="313" t="s">
        <v>2507</v>
      </c>
      <c r="G5" s="254"/>
      <c r="H5" s="255">
        <f t="shared" si="1"/>
        <v>2</v>
      </c>
    </row>
    <row r="6">
      <c r="A6" s="252">
        <v>3.0</v>
      </c>
      <c r="B6" s="252">
        <v>3.0</v>
      </c>
      <c r="C6" s="253" t="s">
        <v>2528</v>
      </c>
      <c r="D6" s="253" t="s">
        <v>2408</v>
      </c>
      <c r="E6" s="252">
        <f>VLOOKUP($F6,countries!$D$4:$G$10,4,FALSE)</f>
        <v>1</v>
      </c>
      <c r="F6" s="313" t="s">
        <v>2507</v>
      </c>
      <c r="G6" s="254"/>
      <c r="H6" s="255">
        <f t="shared" si="1"/>
        <v>3</v>
      </c>
    </row>
    <row r="7">
      <c r="A7" s="252">
        <v>4.0</v>
      </c>
      <c r="B7" s="252">
        <v>4.0</v>
      </c>
      <c r="C7" s="253" t="s">
        <v>2529</v>
      </c>
      <c r="D7" s="253" t="s">
        <v>2410</v>
      </c>
      <c r="E7" s="252">
        <f>VLOOKUP($F7,countries!$D$4:$G$10,4,FALSE)</f>
        <v>1</v>
      </c>
      <c r="F7" s="313" t="s">
        <v>2507</v>
      </c>
      <c r="G7" s="254"/>
      <c r="H7" s="255">
        <f t="shared" si="1"/>
        <v>4</v>
      </c>
    </row>
    <row r="8">
      <c r="A8" s="252">
        <v>5.0</v>
      </c>
      <c r="B8" s="252">
        <v>5.0</v>
      </c>
      <c r="C8" s="253" t="s">
        <v>2530</v>
      </c>
      <c r="D8" s="253" t="s">
        <v>2095</v>
      </c>
      <c r="E8" s="252">
        <f>VLOOKUP($F8,countries!$D$4:$G$10,4,FALSE)</f>
        <v>1</v>
      </c>
      <c r="F8" s="314" t="s">
        <v>2507</v>
      </c>
      <c r="G8" s="254"/>
      <c r="H8" s="255">
        <f t="shared" si="1"/>
        <v>5</v>
      </c>
    </row>
    <row r="9">
      <c r="A9" s="252">
        <v>6.0</v>
      </c>
      <c r="B9" s="252">
        <v>6.0</v>
      </c>
      <c r="C9" s="253" t="s">
        <v>2531</v>
      </c>
      <c r="D9" s="253" t="s">
        <v>2412</v>
      </c>
      <c r="E9" s="252">
        <f>VLOOKUP($F9,countries!$D$4:$G$10,4,FALSE)</f>
        <v>1</v>
      </c>
      <c r="F9" s="314" t="s">
        <v>2507</v>
      </c>
      <c r="G9" s="254"/>
      <c r="H9" s="255">
        <f t="shared" si="1"/>
        <v>6</v>
      </c>
    </row>
    <row r="10">
      <c r="A10" s="252">
        <v>7.0</v>
      </c>
      <c r="B10" s="252">
        <v>7.0</v>
      </c>
      <c r="C10" s="253" t="s">
        <v>2532</v>
      </c>
      <c r="D10" s="253" t="s">
        <v>2414</v>
      </c>
      <c r="E10" s="252">
        <f>VLOOKUP($F10,countries!$D$4:$G$10,4,FALSE)</f>
        <v>1</v>
      </c>
      <c r="F10" s="314" t="s">
        <v>2507</v>
      </c>
      <c r="G10" s="254"/>
      <c r="H10" s="255">
        <f t="shared" si="1"/>
        <v>7</v>
      </c>
    </row>
    <row r="11">
      <c r="A11" s="252">
        <v>8.0</v>
      </c>
      <c r="B11" s="252">
        <v>8.0</v>
      </c>
      <c r="C11" s="253" t="s">
        <v>2533</v>
      </c>
      <c r="D11" s="253" t="s">
        <v>2416</v>
      </c>
      <c r="E11" s="252">
        <f>VLOOKUP($F11,countries!$D$4:$G$10,4,FALSE)</f>
        <v>1</v>
      </c>
      <c r="F11" s="314" t="s">
        <v>2507</v>
      </c>
      <c r="G11" s="254"/>
      <c r="H11" s="255">
        <f t="shared" si="1"/>
        <v>8</v>
      </c>
    </row>
    <row r="12">
      <c r="A12" s="252">
        <v>9.0</v>
      </c>
      <c r="B12" s="252">
        <v>9.0</v>
      </c>
      <c r="C12" s="253" t="s">
        <v>2534</v>
      </c>
      <c r="D12" s="253" t="s">
        <v>2418</v>
      </c>
      <c r="E12" s="252">
        <f>VLOOKUP($F12,countries!$D$4:$G$10,4,FALSE)</f>
        <v>1</v>
      </c>
      <c r="F12" s="314" t="s">
        <v>2507</v>
      </c>
      <c r="G12" s="254"/>
      <c r="H12" s="255">
        <f t="shared" si="1"/>
        <v>9</v>
      </c>
    </row>
    <row r="13">
      <c r="A13" s="252">
        <v>10.0</v>
      </c>
      <c r="B13" s="252">
        <v>10.0</v>
      </c>
      <c r="C13" s="253" t="s">
        <v>2535</v>
      </c>
      <c r="D13" s="253" t="s">
        <v>2420</v>
      </c>
      <c r="E13" s="252">
        <f>VLOOKUP($F13,countries!$D$4:$G$10,4,FALSE)</f>
        <v>1</v>
      </c>
      <c r="F13" s="314" t="s">
        <v>2507</v>
      </c>
      <c r="G13" s="254"/>
      <c r="H13" s="255">
        <f t="shared" si="1"/>
        <v>10</v>
      </c>
    </row>
    <row r="14">
      <c r="A14" s="252">
        <v>11.0</v>
      </c>
      <c r="B14" s="252">
        <v>11.0</v>
      </c>
      <c r="C14" s="253" t="s">
        <v>2536</v>
      </c>
      <c r="D14" s="253" t="s">
        <v>2423</v>
      </c>
      <c r="E14" s="252">
        <f>VLOOKUP($F14,countries!$D$4:$G$10,4,FALSE)</f>
        <v>1</v>
      </c>
      <c r="F14" s="314" t="s">
        <v>2507</v>
      </c>
      <c r="G14" s="254"/>
      <c r="H14" s="255">
        <f t="shared" si="1"/>
        <v>11</v>
      </c>
    </row>
    <row r="15">
      <c r="A15" s="252">
        <v>12.0</v>
      </c>
      <c r="B15" s="252">
        <v>12.0</v>
      </c>
      <c r="C15" s="253" t="s">
        <v>2537</v>
      </c>
      <c r="D15" s="253" t="s">
        <v>2425</v>
      </c>
      <c r="E15" s="252">
        <f>VLOOKUP($F15,countries!$D$4:$G$10,4,FALSE)</f>
        <v>1</v>
      </c>
      <c r="F15" s="314" t="s">
        <v>2507</v>
      </c>
      <c r="G15" s="254"/>
      <c r="H15" s="255">
        <f t="shared" si="1"/>
        <v>12</v>
      </c>
    </row>
    <row r="16">
      <c r="A16" s="252">
        <v>13.0</v>
      </c>
      <c r="B16" s="252">
        <v>13.0</v>
      </c>
      <c r="C16" s="253" t="s">
        <v>2538</v>
      </c>
      <c r="D16" s="253" t="s">
        <v>2428</v>
      </c>
      <c r="E16" s="252">
        <f>VLOOKUP($F16,countries!$D$4:$G$10,4,FALSE)</f>
        <v>1</v>
      </c>
      <c r="F16" s="314" t="s">
        <v>2507</v>
      </c>
      <c r="G16" s="254"/>
      <c r="H16" s="255">
        <f t="shared" si="1"/>
        <v>13</v>
      </c>
    </row>
    <row r="17">
      <c r="A17" s="252">
        <v>14.0</v>
      </c>
      <c r="B17" s="252">
        <v>14.0</v>
      </c>
      <c r="C17" s="253" t="s">
        <v>2539</v>
      </c>
      <c r="D17" s="253" t="s">
        <v>1634</v>
      </c>
      <c r="E17" s="252">
        <f>VLOOKUP($F17,countries!$D$4:$G$10,4,FALSE)</f>
        <v>1</v>
      </c>
      <c r="F17" s="314" t="s">
        <v>2507</v>
      </c>
      <c r="G17" s="254"/>
      <c r="H17" s="255">
        <f t="shared" si="1"/>
        <v>14</v>
      </c>
    </row>
    <row r="18">
      <c r="A18" s="252">
        <v>15.0</v>
      </c>
      <c r="B18" s="252">
        <v>15.0</v>
      </c>
      <c r="C18" s="253" t="s">
        <v>2540</v>
      </c>
      <c r="D18" s="253" t="s">
        <v>2120</v>
      </c>
      <c r="E18" s="252">
        <f>VLOOKUP($F18,countries!$D$4:$G$10,4,FALSE)</f>
        <v>1</v>
      </c>
      <c r="F18" s="314" t="s">
        <v>2507</v>
      </c>
      <c r="G18" s="254"/>
      <c r="H18" s="255">
        <f t="shared" si="1"/>
        <v>15</v>
      </c>
    </row>
    <row r="19">
      <c r="A19" s="252">
        <v>16.0</v>
      </c>
      <c r="B19" s="252">
        <v>16.0</v>
      </c>
      <c r="C19" s="253" t="s">
        <v>2541</v>
      </c>
      <c r="D19" s="253" t="s">
        <v>2432</v>
      </c>
      <c r="E19" s="252">
        <f>VLOOKUP($F19,countries!$D$4:$G$10,4,FALSE)</f>
        <v>1</v>
      </c>
      <c r="F19" s="314" t="s">
        <v>2507</v>
      </c>
      <c r="G19" s="254"/>
      <c r="H19" s="255">
        <f t="shared" si="1"/>
        <v>16</v>
      </c>
    </row>
    <row r="20">
      <c r="A20" s="252">
        <v>17.0</v>
      </c>
      <c r="B20" s="252">
        <v>17.0</v>
      </c>
      <c r="C20" s="253" t="s">
        <v>2542</v>
      </c>
      <c r="D20" s="253" t="s">
        <v>2434</v>
      </c>
      <c r="E20" s="252">
        <f>VLOOKUP($F20,countries!$D$4:$G$10,4,FALSE)</f>
        <v>1</v>
      </c>
      <c r="F20" s="314" t="s">
        <v>2507</v>
      </c>
      <c r="G20" s="254"/>
      <c r="H20" s="255">
        <f t="shared" si="1"/>
        <v>17</v>
      </c>
    </row>
    <row r="21">
      <c r="A21" s="252">
        <v>18.0</v>
      </c>
      <c r="B21" s="252">
        <v>18.0</v>
      </c>
      <c r="C21" s="253" t="s">
        <v>2543</v>
      </c>
      <c r="D21" s="253" t="s">
        <v>1651</v>
      </c>
      <c r="E21" s="252">
        <f>VLOOKUP($F21,countries!$D$4:$G$10,4,FALSE)</f>
        <v>1</v>
      </c>
      <c r="F21" s="314" t="s">
        <v>2507</v>
      </c>
      <c r="G21" s="254"/>
      <c r="H21" s="255">
        <f t="shared" si="1"/>
        <v>18</v>
      </c>
    </row>
    <row r="22">
      <c r="A22" s="252">
        <v>19.0</v>
      </c>
      <c r="B22" s="252">
        <v>19.0</v>
      </c>
      <c r="C22" s="253" t="s">
        <v>2544</v>
      </c>
      <c r="D22" s="253" t="s">
        <v>2146</v>
      </c>
      <c r="E22" s="252">
        <f>VLOOKUP($F22,countries!$D$4:$G$10,4,FALSE)</f>
        <v>1</v>
      </c>
      <c r="F22" s="314" t="s">
        <v>2507</v>
      </c>
      <c r="G22" s="254"/>
      <c r="H22" s="255">
        <f t="shared" si="1"/>
        <v>19</v>
      </c>
    </row>
    <row r="23">
      <c r="A23" s="252">
        <v>20.0</v>
      </c>
      <c r="B23" s="252">
        <v>20.0</v>
      </c>
      <c r="C23" s="253" t="s">
        <v>2545</v>
      </c>
      <c r="D23" s="253" t="s">
        <v>2397</v>
      </c>
      <c r="E23" s="252">
        <f>VLOOKUP($F23,countries!$D$4:$G$10,4,FALSE)</f>
        <v>1</v>
      </c>
      <c r="F23" s="314" t="s">
        <v>2507</v>
      </c>
      <c r="G23" s="254"/>
      <c r="H23" s="255">
        <f t="shared" si="1"/>
        <v>20</v>
      </c>
    </row>
    <row r="24">
      <c r="A24" s="252">
        <v>21.0</v>
      </c>
      <c r="B24" s="252">
        <v>21.0</v>
      </c>
      <c r="C24" s="253" t="s">
        <v>2546</v>
      </c>
      <c r="D24" s="253" t="s">
        <v>2440</v>
      </c>
      <c r="E24" s="252">
        <f>VLOOKUP($F24,countries!$D$4:$G$10,4,FALSE)</f>
        <v>1</v>
      </c>
      <c r="F24" s="314" t="s">
        <v>2507</v>
      </c>
      <c r="G24" s="254"/>
      <c r="H24" s="255">
        <f t="shared" si="1"/>
        <v>21</v>
      </c>
    </row>
    <row r="25">
      <c r="A25" s="252">
        <v>22.0</v>
      </c>
      <c r="B25" s="252">
        <v>22.0</v>
      </c>
      <c r="C25" s="253" t="s">
        <v>2547</v>
      </c>
      <c r="D25" s="253" t="s">
        <v>2441</v>
      </c>
      <c r="E25" s="252">
        <f>VLOOKUP($F25,countries!$D$4:$G$10,4,FALSE)</f>
        <v>1</v>
      </c>
      <c r="F25" s="314" t="s">
        <v>2507</v>
      </c>
      <c r="G25" s="254"/>
      <c r="H25" s="255">
        <f t="shared" si="1"/>
        <v>22</v>
      </c>
    </row>
    <row r="26">
      <c r="A26" s="252">
        <v>23.0</v>
      </c>
      <c r="B26" s="252">
        <v>23.0</v>
      </c>
      <c r="C26" s="253" t="s">
        <v>2548</v>
      </c>
      <c r="D26" s="253" t="s">
        <v>2443</v>
      </c>
      <c r="E26" s="252">
        <f>VLOOKUP($F26,countries!$D$4:$G$10,4,FALSE)</f>
        <v>1</v>
      </c>
      <c r="F26" s="314" t="s">
        <v>2507</v>
      </c>
      <c r="G26" s="254"/>
      <c r="H26" s="255">
        <f t="shared" si="1"/>
        <v>23</v>
      </c>
    </row>
    <row r="27">
      <c r="A27" s="252">
        <v>24.0</v>
      </c>
      <c r="B27" s="252">
        <v>24.0</v>
      </c>
      <c r="C27" s="253" t="s">
        <v>2549</v>
      </c>
      <c r="D27" s="253" t="s">
        <v>2332</v>
      </c>
      <c r="E27" s="252">
        <f>VLOOKUP($F27,countries!$D$4:$G$10,4,FALSE)</f>
        <v>1</v>
      </c>
      <c r="F27" s="314" t="s">
        <v>2507</v>
      </c>
      <c r="G27" s="254"/>
      <c r="H27" s="255">
        <f t="shared" si="1"/>
        <v>24</v>
      </c>
    </row>
    <row r="28">
      <c r="A28" s="252">
        <v>25.0</v>
      </c>
      <c r="B28" s="252">
        <v>25.0</v>
      </c>
      <c r="C28" s="253" t="s">
        <v>2550</v>
      </c>
      <c r="D28" s="253" t="s">
        <v>2445</v>
      </c>
      <c r="E28" s="252">
        <f>VLOOKUP($F28,countries!$D$4:$G$10,4,FALSE)</f>
        <v>1</v>
      </c>
      <c r="F28" s="314" t="s">
        <v>2507</v>
      </c>
      <c r="G28" s="254"/>
      <c r="H28" s="255">
        <f t="shared" si="1"/>
        <v>25</v>
      </c>
    </row>
    <row r="29">
      <c r="A29" s="252">
        <v>26.0</v>
      </c>
      <c r="B29" s="252">
        <v>26.0</v>
      </c>
      <c r="C29" s="253" t="s">
        <v>2551</v>
      </c>
      <c r="D29" s="253" t="s">
        <v>2447</v>
      </c>
      <c r="E29" s="252">
        <f>VLOOKUP($F29,countries!$D$4:$G$10,4,FALSE)</f>
        <v>1</v>
      </c>
      <c r="F29" s="314" t="s">
        <v>2507</v>
      </c>
      <c r="G29" s="254"/>
      <c r="H29" s="255">
        <f t="shared" si="1"/>
        <v>26</v>
      </c>
    </row>
    <row r="30">
      <c r="A30" s="252">
        <v>27.0</v>
      </c>
      <c r="B30" s="252">
        <v>27.0</v>
      </c>
      <c r="C30" s="253" t="s">
        <v>2552</v>
      </c>
      <c r="D30" s="253" t="s">
        <v>2449</v>
      </c>
      <c r="E30" s="252">
        <f>VLOOKUP($F30,countries!$D$4:$G$10,4,FALSE)</f>
        <v>1</v>
      </c>
      <c r="F30" s="314" t="s">
        <v>2507</v>
      </c>
      <c r="G30" s="254"/>
      <c r="H30" s="255">
        <f t="shared" si="1"/>
        <v>27</v>
      </c>
    </row>
    <row r="31">
      <c r="A31" s="252">
        <v>28.0</v>
      </c>
      <c r="B31" s="252">
        <v>28.0</v>
      </c>
      <c r="C31" s="253" t="s">
        <v>2553</v>
      </c>
      <c r="D31" s="253" t="s">
        <v>2453</v>
      </c>
      <c r="E31" s="252">
        <f>VLOOKUP($F31,countries!$D$4:$G$10,4,FALSE)</f>
        <v>1</v>
      </c>
      <c r="F31" s="314" t="s">
        <v>2507</v>
      </c>
      <c r="G31" s="254"/>
      <c r="H31" s="255">
        <f t="shared" si="1"/>
        <v>28</v>
      </c>
    </row>
    <row r="32">
      <c r="A32" s="252">
        <v>29.0</v>
      </c>
      <c r="B32" s="252">
        <v>29.0</v>
      </c>
      <c r="C32" s="253" t="s">
        <v>2554</v>
      </c>
      <c r="D32" s="253" t="s">
        <v>2455</v>
      </c>
      <c r="E32" s="252">
        <f>VLOOKUP($F32,countries!$D$4:$G$10,4,FALSE)</f>
        <v>1</v>
      </c>
      <c r="F32" s="314" t="s">
        <v>2507</v>
      </c>
      <c r="G32" s="254"/>
      <c r="H32" s="255">
        <f t="shared" si="1"/>
        <v>29</v>
      </c>
    </row>
    <row r="33">
      <c r="A33" s="252">
        <v>30.0</v>
      </c>
      <c r="B33" s="252">
        <v>30.0</v>
      </c>
      <c r="C33" s="253" t="s">
        <v>2555</v>
      </c>
      <c r="D33" s="253" t="s">
        <v>2457</v>
      </c>
      <c r="E33" s="252">
        <f>VLOOKUP($F33,countries!$D$4:$G$10,4,FALSE)</f>
        <v>1</v>
      </c>
      <c r="F33" s="314" t="s">
        <v>2507</v>
      </c>
      <c r="G33" s="254"/>
      <c r="H33" s="255">
        <f t="shared" si="1"/>
        <v>30</v>
      </c>
    </row>
    <row r="34">
      <c r="A34" s="252">
        <v>31.0</v>
      </c>
      <c r="B34" s="252">
        <v>31.0</v>
      </c>
      <c r="C34" s="253" t="s">
        <v>2556</v>
      </c>
      <c r="D34" s="253" t="s">
        <v>2459</v>
      </c>
      <c r="E34" s="252">
        <f>VLOOKUP($F34,countries!$D$4:$G$10,4,FALSE)</f>
        <v>1</v>
      </c>
      <c r="F34" s="314" t="s">
        <v>2507</v>
      </c>
      <c r="G34" s="254"/>
      <c r="H34" s="255">
        <f t="shared" si="1"/>
        <v>31</v>
      </c>
    </row>
    <row r="35">
      <c r="A35" s="252">
        <v>32.0</v>
      </c>
      <c r="B35" s="252">
        <v>32.0</v>
      </c>
      <c r="C35" s="253" t="s">
        <v>2557</v>
      </c>
      <c r="D35" s="253" t="s">
        <v>2461</v>
      </c>
      <c r="E35" s="252">
        <f>VLOOKUP($F35,countries!$D$4:$G$10,4,FALSE)</f>
        <v>1</v>
      </c>
      <c r="F35" s="313" t="s">
        <v>2507</v>
      </c>
      <c r="G35" s="254"/>
      <c r="H35" s="255">
        <f t="shared" si="1"/>
        <v>32</v>
      </c>
    </row>
    <row r="36">
      <c r="A36" s="252">
        <v>33.0</v>
      </c>
      <c r="B36" s="252">
        <v>33.0</v>
      </c>
      <c r="C36" s="253" t="s">
        <v>2558</v>
      </c>
      <c r="D36" s="253" t="s">
        <v>2374</v>
      </c>
      <c r="E36" s="252">
        <f>VLOOKUP($F36,countries!$D$4:$G$10,4,FALSE)</f>
        <v>1</v>
      </c>
      <c r="F36" s="314" t="s">
        <v>2507</v>
      </c>
      <c r="G36" s="254"/>
      <c r="H36" s="255">
        <f t="shared" si="1"/>
        <v>33</v>
      </c>
    </row>
    <row r="37">
      <c r="A37" s="252">
        <v>34.0</v>
      </c>
      <c r="B37" s="252">
        <v>34.0</v>
      </c>
      <c r="C37" s="253" t="s">
        <v>2559</v>
      </c>
      <c r="D37" s="253" t="s">
        <v>2463</v>
      </c>
      <c r="E37" s="252">
        <f>VLOOKUP($F37,countries!$D$4:$G$10,4,FALSE)</f>
        <v>1</v>
      </c>
      <c r="F37" s="314" t="s">
        <v>2507</v>
      </c>
      <c r="G37" s="254"/>
      <c r="H37" s="255">
        <f t="shared" si="1"/>
        <v>34</v>
      </c>
    </row>
    <row r="38">
      <c r="A38" s="252">
        <v>35.0</v>
      </c>
      <c r="B38" s="252">
        <v>35.0</v>
      </c>
      <c r="C38" s="253" t="s">
        <v>2560</v>
      </c>
      <c r="D38" s="253" t="s">
        <v>2464</v>
      </c>
      <c r="E38" s="252">
        <f>VLOOKUP($F38,countries!$D$4:$G$10,4,FALSE)</f>
        <v>1</v>
      </c>
      <c r="F38" s="314" t="s">
        <v>2507</v>
      </c>
      <c r="G38" s="254"/>
      <c r="H38" s="255">
        <f t="shared" si="1"/>
        <v>35</v>
      </c>
    </row>
    <row r="39">
      <c r="A39" s="252">
        <v>36.0</v>
      </c>
      <c r="B39" s="252">
        <v>36.0</v>
      </c>
      <c r="C39" s="253" t="s">
        <v>2561</v>
      </c>
      <c r="D39" s="253" t="s">
        <v>2465</v>
      </c>
      <c r="E39" s="252">
        <f>VLOOKUP($F39,countries!$D$4:$G$10,4,FALSE)</f>
        <v>1</v>
      </c>
      <c r="F39" s="314" t="s">
        <v>2507</v>
      </c>
      <c r="G39" s="254"/>
      <c r="H39" s="255">
        <f t="shared" si="1"/>
        <v>36</v>
      </c>
    </row>
    <row r="40">
      <c r="A40" s="252">
        <v>37.0</v>
      </c>
      <c r="B40" s="252">
        <v>37.0</v>
      </c>
      <c r="C40" s="253" t="s">
        <v>2562</v>
      </c>
      <c r="D40" s="253" t="s">
        <v>2467</v>
      </c>
      <c r="E40" s="252">
        <f>VLOOKUP($F40,countries!$D$4:$G$10,4,FALSE)</f>
        <v>1</v>
      </c>
      <c r="F40" s="314" t="s">
        <v>2507</v>
      </c>
      <c r="G40" s="254"/>
      <c r="H40" s="255">
        <f t="shared" si="1"/>
        <v>37</v>
      </c>
    </row>
    <row r="41">
      <c r="A41" s="252">
        <v>38.0</v>
      </c>
      <c r="B41" s="252">
        <v>38.0</v>
      </c>
      <c r="C41" s="315" t="s">
        <v>2563</v>
      </c>
      <c r="D41" s="315" t="s">
        <v>2564</v>
      </c>
      <c r="E41" s="252">
        <f>VLOOKUP($F41,countries!$D$4:$G$10,4,FALSE)</f>
        <v>4</v>
      </c>
      <c r="F41" s="313" t="s">
        <v>2514</v>
      </c>
      <c r="G41" s="254"/>
      <c r="H41" s="255">
        <f t="shared" si="1"/>
        <v>38</v>
      </c>
    </row>
    <row r="42">
      <c r="A42" s="252">
        <v>39.0</v>
      </c>
      <c r="B42" s="252">
        <v>39.0</v>
      </c>
      <c r="C42" s="315" t="s">
        <v>2565</v>
      </c>
      <c r="D42" s="315" t="s">
        <v>2469</v>
      </c>
      <c r="E42" s="252">
        <f>VLOOKUP($F42,countries!$D$4:$G$10,4,FALSE)</f>
        <v>4</v>
      </c>
      <c r="F42" s="313" t="s">
        <v>2514</v>
      </c>
      <c r="G42" s="254"/>
      <c r="H42" s="255">
        <f t="shared" si="1"/>
        <v>39</v>
      </c>
    </row>
    <row r="43">
      <c r="A43" s="252">
        <v>40.0</v>
      </c>
      <c r="B43" s="252">
        <v>40.0</v>
      </c>
      <c r="C43" s="315" t="s">
        <v>2566</v>
      </c>
      <c r="D43" s="315" t="s">
        <v>2472</v>
      </c>
      <c r="E43" s="252">
        <f>VLOOKUP($F43,countries!$D$4:$G$10,4,FALSE)</f>
        <v>4</v>
      </c>
      <c r="F43" s="313" t="s">
        <v>2514</v>
      </c>
      <c r="G43" s="254"/>
      <c r="H43" s="255">
        <f t="shared" si="1"/>
        <v>40</v>
      </c>
    </row>
    <row r="44">
      <c r="A44" s="252">
        <v>41.0</v>
      </c>
      <c r="B44" s="252">
        <v>41.0</v>
      </c>
      <c r="C44" s="315" t="s">
        <v>2567</v>
      </c>
      <c r="D44" s="315" t="s">
        <v>2474</v>
      </c>
      <c r="E44" s="252">
        <f>VLOOKUP($F44,countries!$D$4:$G$10,4,FALSE)</f>
        <v>4</v>
      </c>
      <c r="F44" s="313" t="s">
        <v>2514</v>
      </c>
      <c r="G44" s="254"/>
      <c r="H44" s="255">
        <f t="shared" si="1"/>
        <v>41</v>
      </c>
    </row>
    <row r="45">
      <c r="A45" s="252">
        <v>42.0</v>
      </c>
      <c r="B45" s="252">
        <v>42.0</v>
      </c>
      <c r="C45" s="315" t="s">
        <v>2568</v>
      </c>
      <c r="D45" s="315" t="s">
        <v>2476</v>
      </c>
      <c r="E45" s="252">
        <f>VLOOKUP($F45,countries!$D$4:$G$10,4,FALSE)</f>
        <v>4</v>
      </c>
      <c r="F45" s="313" t="s">
        <v>2514</v>
      </c>
      <c r="G45" s="254"/>
      <c r="H45" s="255">
        <f t="shared" si="1"/>
        <v>42</v>
      </c>
    </row>
    <row r="46">
      <c r="A46" s="252">
        <v>43.0</v>
      </c>
      <c r="B46" s="252">
        <v>43.0</v>
      </c>
      <c r="C46" s="315" t="s">
        <v>2569</v>
      </c>
      <c r="D46" s="315" t="s">
        <v>2478</v>
      </c>
      <c r="E46" s="252">
        <f>VLOOKUP($F46,countries!$D$4:$G$10,4,FALSE)</f>
        <v>4</v>
      </c>
      <c r="F46" s="313" t="s">
        <v>2514</v>
      </c>
      <c r="G46" s="254"/>
      <c r="H46" s="255">
        <f t="shared" si="1"/>
        <v>43</v>
      </c>
    </row>
    <row r="47">
      <c r="A47" s="252">
        <v>44.0</v>
      </c>
      <c r="B47" s="252">
        <v>44.0</v>
      </c>
      <c r="C47" s="315" t="s">
        <v>2570</v>
      </c>
      <c r="D47" s="315" t="s">
        <v>2479</v>
      </c>
      <c r="E47" s="252">
        <f>VLOOKUP($F47,countries!$D$4:$G$10,4,FALSE)</f>
        <v>4</v>
      </c>
      <c r="F47" s="313" t="s">
        <v>2514</v>
      </c>
      <c r="G47" s="254"/>
      <c r="H47" s="255">
        <f t="shared" si="1"/>
        <v>44</v>
      </c>
    </row>
    <row r="48">
      <c r="A48" s="252">
        <v>45.0</v>
      </c>
      <c r="B48" s="252">
        <v>45.0</v>
      </c>
      <c r="C48" s="315" t="s">
        <v>2571</v>
      </c>
      <c r="D48" s="315" t="s">
        <v>2482</v>
      </c>
      <c r="E48" s="252">
        <f>VLOOKUP($F48,countries!$D$4:$G$10,4,FALSE)</f>
        <v>4</v>
      </c>
      <c r="F48" s="313" t="s">
        <v>2514</v>
      </c>
      <c r="G48" s="254"/>
      <c r="H48" s="255">
        <f t="shared" si="1"/>
        <v>45</v>
      </c>
    </row>
    <row r="49">
      <c r="A49" s="252">
        <v>46.0</v>
      </c>
      <c r="B49" s="252">
        <v>46.0</v>
      </c>
      <c r="C49" s="315" t="s">
        <v>2572</v>
      </c>
      <c r="D49" s="315" t="s">
        <v>2484</v>
      </c>
      <c r="E49" s="252">
        <f>VLOOKUP($F49,countries!$D$4:$G$10,4,FALSE)</f>
        <v>4</v>
      </c>
      <c r="F49" s="313" t="s">
        <v>2514</v>
      </c>
      <c r="G49" s="254"/>
      <c r="H49" s="255">
        <f t="shared" si="1"/>
        <v>46</v>
      </c>
    </row>
    <row r="50">
      <c r="A50" s="252">
        <v>47.0</v>
      </c>
      <c r="B50" s="252">
        <v>47.0</v>
      </c>
      <c r="C50" s="315" t="s">
        <v>2573</v>
      </c>
      <c r="D50" s="315" t="s">
        <v>2486</v>
      </c>
      <c r="E50" s="252">
        <f>VLOOKUP($F50,countries!$D$4:$G$10,4,FALSE)</f>
        <v>4</v>
      </c>
      <c r="F50" s="313" t="s">
        <v>2514</v>
      </c>
      <c r="G50" s="254"/>
      <c r="H50" s="255">
        <f t="shared" si="1"/>
        <v>47</v>
      </c>
    </row>
    <row r="51">
      <c r="A51" s="252">
        <v>48.0</v>
      </c>
      <c r="B51" s="252">
        <v>48.0</v>
      </c>
      <c r="C51" s="315" t="s">
        <v>2574</v>
      </c>
      <c r="D51" s="315" t="s">
        <v>2488</v>
      </c>
      <c r="E51" s="252">
        <f>VLOOKUP($F51,countries!$D$4:$G$10,4,FALSE)</f>
        <v>4</v>
      </c>
      <c r="F51" s="313" t="s">
        <v>2514</v>
      </c>
      <c r="G51" s="254"/>
      <c r="H51" s="255">
        <f t="shared" si="1"/>
        <v>48</v>
      </c>
    </row>
    <row r="52">
      <c r="A52" s="252">
        <v>49.0</v>
      </c>
      <c r="B52" s="252">
        <v>49.0</v>
      </c>
      <c r="C52" s="315" t="s">
        <v>2575</v>
      </c>
      <c r="D52" s="315" t="s">
        <v>2490</v>
      </c>
      <c r="E52" s="252">
        <f>VLOOKUP($F52,countries!$D$4:$G$10,4,FALSE)</f>
        <v>4</v>
      </c>
      <c r="F52" s="313" t="s">
        <v>2514</v>
      </c>
      <c r="G52" s="254"/>
      <c r="H52" s="255">
        <f t="shared" si="1"/>
        <v>49</v>
      </c>
    </row>
    <row r="53">
      <c r="A53" s="252">
        <v>50.0</v>
      </c>
      <c r="B53" s="252">
        <v>50.0</v>
      </c>
      <c r="C53" s="315" t="s">
        <v>2576</v>
      </c>
      <c r="D53" s="315" t="s">
        <v>2492</v>
      </c>
      <c r="E53" s="252">
        <f>VLOOKUP($F53,countries!$D$4:$G$10,4,FALSE)</f>
        <v>4</v>
      </c>
      <c r="F53" s="313" t="s">
        <v>2514</v>
      </c>
      <c r="G53" s="254"/>
      <c r="H53" s="255">
        <f t="shared" si="1"/>
        <v>50</v>
      </c>
    </row>
    <row r="54">
      <c r="A54" s="252">
        <v>51.0</v>
      </c>
      <c r="B54" s="252">
        <v>51.0</v>
      </c>
      <c r="C54" s="315" t="s">
        <v>2577</v>
      </c>
      <c r="D54" s="315" t="s">
        <v>2494</v>
      </c>
      <c r="E54" s="252">
        <f>VLOOKUP($F54,countries!$D$4:$G$10,4,FALSE)</f>
        <v>4</v>
      </c>
      <c r="F54" s="313" t="s">
        <v>2514</v>
      </c>
      <c r="G54" s="254"/>
      <c r="H54" s="255">
        <f t="shared" si="1"/>
        <v>51</v>
      </c>
    </row>
    <row r="55">
      <c r="A55" s="252">
        <v>52.0</v>
      </c>
      <c r="B55" s="252">
        <v>52.0</v>
      </c>
      <c r="C55" s="315" t="s">
        <v>2578</v>
      </c>
      <c r="D55" s="315" t="s">
        <v>2496</v>
      </c>
      <c r="E55" s="252">
        <f>VLOOKUP($F55,countries!$D$4:$G$10,4,FALSE)</f>
        <v>4</v>
      </c>
      <c r="F55" s="313" t="s">
        <v>2514</v>
      </c>
      <c r="G55" s="254"/>
      <c r="H55" s="255">
        <f t="shared" si="1"/>
        <v>52</v>
      </c>
    </row>
    <row r="56">
      <c r="A56" s="252">
        <v>53.0</v>
      </c>
      <c r="B56" s="252">
        <v>53.0</v>
      </c>
      <c r="C56" s="315" t="s">
        <v>2579</v>
      </c>
      <c r="D56" s="315" t="s">
        <v>2500</v>
      </c>
      <c r="E56" s="252">
        <f>VLOOKUP($F56,countries!$D$4:$G$10,4,FALSE)</f>
        <v>4</v>
      </c>
      <c r="F56" s="313" t="s">
        <v>2514</v>
      </c>
      <c r="G56" s="254"/>
      <c r="H56" s="255">
        <f t="shared" si="1"/>
        <v>53</v>
      </c>
    </row>
    <row r="57">
      <c r="A57" s="252">
        <v>54.0</v>
      </c>
      <c r="B57" s="252">
        <v>54.0</v>
      </c>
      <c r="C57" s="253"/>
      <c r="D57" s="253" t="s">
        <v>2390</v>
      </c>
      <c r="E57" s="252">
        <f>VLOOKUP($F57,countries!$D$4:$G$10,4,FALSE)</f>
        <v>5</v>
      </c>
      <c r="F57" s="313" t="s">
        <v>2517</v>
      </c>
      <c r="G57" s="254"/>
      <c r="H57" s="255">
        <f t="shared" si="1"/>
        <v>54</v>
      </c>
    </row>
    <row r="58">
      <c r="A58" s="252">
        <v>55.0</v>
      </c>
      <c r="B58" s="252">
        <v>55.0</v>
      </c>
      <c r="C58" s="253"/>
      <c r="D58" s="253" t="s">
        <v>2391</v>
      </c>
      <c r="E58" s="252">
        <f>VLOOKUP($F58,countries!$D$4:$G$10,4,FALSE)</f>
        <v>6</v>
      </c>
      <c r="F58" s="313" t="s">
        <v>2519</v>
      </c>
      <c r="G58" s="254"/>
      <c r="H58" s="255">
        <f t="shared" si="1"/>
        <v>55</v>
      </c>
    </row>
    <row r="59">
      <c r="A59" s="252">
        <v>56.0</v>
      </c>
      <c r="B59" s="252">
        <v>56.0</v>
      </c>
      <c r="C59" s="253"/>
      <c r="D59" s="253" t="s">
        <v>1738</v>
      </c>
      <c r="E59" s="252">
        <f>VLOOKUP($F59,countries!$D$4:$G$10,4,FALSE)</f>
        <v>3</v>
      </c>
      <c r="F59" s="313" t="s">
        <v>2512</v>
      </c>
      <c r="G59" s="254"/>
      <c r="H59" s="255">
        <f t="shared" si="1"/>
        <v>56</v>
      </c>
    </row>
    <row r="60">
      <c r="A60" s="252">
        <v>57.0</v>
      </c>
      <c r="B60" s="252">
        <v>57.0</v>
      </c>
      <c r="C60" s="253"/>
      <c r="D60" s="253" t="s">
        <v>2393</v>
      </c>
      <c r="E60" s="252">
        <f>VLOOKUP($F60,countries!$D$4:$G$10,4,FALSE)</f>
        <v>7</v>
      </c>
      <c r="F60" s="313" t="s">
        <v>2521</v>
      </c>
      <c r="G60" s="254"/>
      <c r="H60" s="255">
        <f t="shared" si="1"/>
        <v>57</v>
      </c>
    </row>
    <row r="61">
      <c r="A61" s="252">
        <v>58.0</v>
      </c>
      <c r="B61" s="252">
        <v>58.0</v>
      </c>
      <c r="C61" s="253"/>
      <c r="D61" s="253" t="s">
        <v>2394</v>
      </c>
      <c r="E61" s="252">
        <f>VLOOKUP($F61,countries!$D$4:$G$10,4,FALSE)</f>
        <v>2</v>
      </c>
      <c r="F61" s="313" t="s">
        <v>2509</v>
      </c>
      <c r="G61" s="254"/>
      <c r="H61" s="255">
        <f t="shared" si="1"/>
        <v>58</v>
      </c>
    </row>
    <row r="62">
      <c r="A62" s="252">
        <v>59.0</v>
      </c>
      <c r="B62" s="307"/>
      <c r="C62" s="254"/>
      <c r="D62" s="254"/>
      <c r="E62" s="307"/>
      <c r="F62" s="314"/>
      <c r="G62" s="254"/>
      <c r="H62" s="255"/>
    </row>
    <row r="63">
      <c r="A63" s="252">
        <v>60.0</v>
      </c>
      <c r="B63" s="307"/>
      <c r="C63" s="254"/>
      <c r="D63" s="254"/>
      <c r="E63" s="307"/>
      <c r="F63" s="314"/>
      <c r="G63" s="254"/>
      <c r="H63" s="255"/>
    </row>
  </sheetData>
  <mergeCells count="1">
    <mergeCell ref="A1:F1"/>
  </mergeCells>
  <dataValidations>
    <dataValidation type="list" allowBlank="1" showErrorMessage="1" sqref="F4:F63">
      <formula1>countries!$D$4:$D$19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8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2.0</v>
      </c>
      <c r="B3" s="134">
        <v>1.0</v>
      </c>
      <c r="C3" s="134" t="s">
        <v>142</v>
      </c>
      <c r="D3" s="324">
        <v>7.0</v>
      </c>
      <c r="E3" s="134">
        <v>15.0</v>
      </c>
      <c r="F3" s="324" t="s">
        <v>2582</v>
      </c>
      <c r="G3" s="324" t="s">
        <v>2583</v>
      </c>
      <c r="H3" s="324" t="s">
        <v>2584</v>
      </c>
      <c r="I3" s="324" t="s">
        <v>2585</v>
      </c>
    </row>
    <row r="4">
      <c r="A4" s="6"/>
      <c r="B4" s="6"/>
      <c r="C4" s="6"/>
      <c r="D4" s="63"/>
      <c r="E4" s="6"/>
      <c r="F4" s="324" t="s">
        <v>2586</v>
      </c>
      <c r="G4" s="324" t="s">
        <v>2587</v>
      </c>
      <c r="H4" s="324" t="s">
        <v>2588</v>
      </c>
      <c r="I4" s="324" t="s">
        <v>2589</v>
      </c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24" t="s">
        <v>2592</v>
      </c>
      <c r="I5" s="324" t="s">
        <v>2593</v>
      </c>
    </row>
    <row r="6">
      <c r="A6" s="6"/>
      <c r="B6" s="6"/>
      <c r="C6" s="6"/>
      <c r="D6" s="63"/>
      <c r="E6" s="6"/>
      <c r="F6" s="324" t="s">
        <v>2594</v>
      </c>
      <c r="G6" s="324" t="s">
        <v>2595</v>
      </c>
      <c r="H6" s="324" t="s">
        <v>2596</v>
      </c>
      <c r="I6" s="324" t="s">
        <v>2597</v>
      </c>
    </row>
    <row r="7">
      <c r="A7" s="6"/>
      <c r="B7" s="6"/>
      <c r="C7" s="6"/>
      <c r="D7" s="63"/>
      <c r="E7" s="6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8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1.0</v>
      </c>
      <c r="B3" s="134">
        <v>1.0</v>
      </c>
      <c r="C3" s="191" t="s">
        <v>1574</v>
      </c>
      <c r="D3" s="324">
        <v>9.0</v>
      </c>
      <c r="E3" s="134">
        <v>15.0</v>
      </c>
      <c r="F3" s="324" t="s">
        <v>2582</v>
      </c>
      <c r="G3" s="324" t="s">
        <v>2602</v>
      </c>
      <c r="H3" s="324" t="s">
        <v>2584</v>
      </c>
      <c r="I3" s="324" t="s">
        <v>2603</v>
      </c>
    </row>
    <row r="4">
      <c r="A4" s="6"/>
      <c r="B4" s="6"/>
      <c r="C4" s="6"/>
      <c r="D4" s="63"/>
      <c r="E4" s="6"/>
      <c r="F4" s="324" t="s">
        <v>2586</v>
      </c>
      <c r="G4" s="324" t="s">
        <v>2587</v>
      </c>
      <c r="H4" s="324" t="s">
        <v>2604</v>
      </c>
      <c r="I4" s="324" t="s">
        <v>2605</v>
      </c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6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6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20.25" customHeight="1">
      <c r="A1" s="316"/>
      <c r="B1" s="316"/>
      <c r="C1" s="316"/>
      <c r="D1" s="317"/>
      <c r="E1" s="316"/>
      <c r="F1" s="318"/>
      <c r="G1" s="316"/>
    </row>
    <row r="2" ht="20.25" customHeight="1">
      <c r="A2" s="325" t="s">
        <v>374</v>
      </c>
      <c r="B2" s="325" t="s">
        <v>46</v>
      </c>
      <c r="C2" s="321" t="s">
        <v>1572</v>
      </c>
      <c r="D2" s="321" t="s">
        <v>372</v>
      </c>
      <c r="E2" s="321" t="s">
        <v>2610</v>
      </c>
      <c r="F2" s="326"/>
      <c r="G2" s="321" t="s">
        <v>2581</v>
      </c>
      <c r="H2" s="327"/>
      <c r="I2" s="328"/>
      <c r="J2" s="328"/>
      <c r="K2" s="22"/>
    </row>
    <row r="3" ht="17.25" customHeight="1">
      <c r="A3" s="269">
        <v>3.0</v>
      </c>
      <c r="B3" s="132">
        <v>1.0</v>
      </c>
      <c r="C3" s="134" t="s">
        <v>147</v>
      </c>
      <c r="D3" s="324">
        <v>2.0</v>
      </c>
      <c r="E3" s="134">
        <v>52.0</v>
      </c>
      <c r="F3" s="134" t="s">
        <v>2582</v>
      </c>
      <c r="G3" s="134" t="s">
        <v>2602</v>
      </c>
      <c r="H3" s="134" t="s">
        <v>2611</v>
      </c>
      <c r="I3" s="134" t="s">
        <v>2585</v>
      </c>
      <c r="J3" s="134" t="s">
        <v>2612</v>
      </c>
    </row>
    <row r="4" ht="17.25" customHeight="1">
      <c r="A4" s="6"/>
      <c r="B4" s="6"/>
      <c r="C4" s="6"/>
      <c r="D4" s="63"/>
      <c r="E4" s="6"/>
      <c r="F4" s="134" t="s">
        <v>2586</v>
      </c>
      <c r="G4" s="134" t="s">
        <v>2587</v>
      </c>
      <c r="H4" s="134" t="s">
        <v>2604</v>
      </c>
      <c r="I4" s="134" t="s">
        <v>2605</v>
      </c>
      <c r="J4" s="134" t="s">
        <v>2613</v>
      </c>
    </row>
    <row r="5" ht="17.25" customHeight="1">
      <c r="A5" s="6"/>
      <c r="B5" s="6"/>
      <c r="C5" s="6"/>
      <c r="D5" s="63"/>
      <c r="E5" s="6"/>
      <c r="F5" s="134" t="s">
        <v>2590</v>
      </c>
      <c r="G5" s="134" t="s">
        <v>2591</v>
      </c>
      <c r="H5" s="134" t="s">
        <v>2606</v>
      </c>
      <c r="I5" s="134" t="s">
        <v>2607</v>
      </c>
      <c r="J5" s="134" t="s">
        <v>2614</v>
      </c>
    </row>
    <row r="6" ht="17.25" customHeight="1">
      <c r="A6" s="6"/>
      <c r="B6" s="6"/>
      <c r="C6" s="6"/>
      <c r="D6" s="63"/>
      <c r="E6" s="6"/>
      <c r="F6" s="134" t="s">
        <v>2594</v>
      </c>
      <c r="G6" s="134" t="s">
        <v>2595</v>
      </c>
      <c r="H6" s="134" t="s">
        <v>2608</v>
      </c>
      <c r="I6" s="134" t="s">
        <v>2609</v>
      </c>
      <c r="J6" s="134" t="s">
        <v>2615</v>
      </c>
    </row>
    <row r="7" ht="17.25" customHeight="1">
      <c r="A7" s="6"/>
      <c r="B7" s="6"/>
      <c r="C7" s="6"/>
      <c r="D7" s="63"/>
      <c r="E7" s="6"/>
      <c r="F7" s="134" t="s">
        <v>2598</v>
      </c>
      <c r="G7" s="134" t="s">
        <v>2599</v>
      </c>
      <c r="H7" s="134" t="s">
        <v>2616</v>
      </c>
      <c r="I7" s="134" t="s">
        <v>2601</v>
      </c>
      <c r="J7" s="134" t="s">
        <v>2617</v>
      </c>
    </row>
    <row r="8" ht="17.25" customHeight="1">
      <c r="A8" s="6"/>
      <c r="B8" s="6"/>
      <c r="C8" s="6"/>
      <c r="D8" s="63"/>
      <c r="E8" s="6"/>
      <c r="F8" s="134" t="s">
        <v>2618</v>
      </c>
      <c r="G8" s="134" t="s">
        <v>2619</v>
      </c>
      <c r="H8" s="134" t="s">
        <v>2620</v>
      </c>
      <c r="I8" s="134" t="s">
        <v>2621</v>
      </c>
      <c r="J8" s="134" t="s">
        <v>2622</v>
      </c>
    </row>
    <row r="9" ht="17.25" customHeight="1">
      <c r="A9" s="6"/>
      <c r="B9" s="6"/>
      <c r="C9" s="6"/>
      <c r="D9" s="63"/>
      <c r="E9" s="6"/>
      <c r="F9" s="134" t="s">
        <v>2623</v>
      </c>
      <c r="G9" s="134" t="s">
        <v>2624</v>
      </c>
      <c r="H9" s="134" t="s">
        <v>2625</v>
      </c>
      <c r="I9" s="134" t="s">
        <v>2626</v>
      </c>
      <c r="J9" s="134" t="s">
        <v>2627</v>
      </c>
    </row>
    <row r="10" ht="17.25" customHeight="1">
      <c r="A10" s="6"/>
      <c r="B10" s="6"/>
      <c r="C10" s="6"/>
      <c r="D10" s="63"/>
      <c r="E10" s="6"/>
      <c r="F10" s="134" t="s">
        <v>2628</v>
      </c>
      <c r="G10" s="134" t="s">
        <v>2629</v>
      </c>
      <c r="H10" s="134" t="s">
        <v>2630</v>
      </c>
      <c r="I10" s="134" t="s">
        <v>2631</v>
      </c>
      <c r="J10" s="134" t="s">
        <v>2632</v>
      </c>
    </row>
    <row r="11" ht="17.25" customHeight="1">
      <c r="A11" s="6"/>
      <c r="B11" s="6"/>
      <c r="C11" s="6"/>
      <c r="D11" s="63"/>
      <c r="E11" s="6"/>
      <c r="F11" s="134" t="s">
        <v>2633</v>
      </c>
      <c r="G11" s="134" t="s">
        <v>2634</v>
      </c>
      <c r="H11" s="134" t="s">
        <v>2635</v>
      </c>
      <c r="I11" s="134" t="s">
        <v>2636</v>
      </c>
      <c r="J11" s="134" t="s">
        <v>2637</v>
      </c>
    </row>
    <row r="12" ht="17.25" customHeight="1">
      <c r="A12" s="6"/>
      <c r="B12" s="6"/>
      <c r="C12" s="6"/>
      <c r="D12" s="63"/>
      <c r="E12" s="6"/>
      <c r="F12" s="134" t="s">
        <v>2638</v>
      </c>
      <c r="G12" s="134" t="s">
        <v>2639</v>
      </c>
      <c r="H12" s="134" t="s">
        <v>2640</v>
      </c>
      <c r="I12" s="134" t="s">
        <v>2641</v>
      </c>
      <c r="J12" s="134" t="s">
        <v>2642</v>
      </c>
    </row>
    <row r="13" ht="17.25" customHeight="1">
      <c r="A13" s="6"/>
      <c r="B13" s="6"/>
      <c r="C13" s="6"/>
      <c r="D13" s="63"/>
      <c r="E13" s="6"/>
      <c r="F13" s="134" t="s">
        <v>2643</v>
      </c>
      <c r="G13" s="134" t="s">
        <v>2644</v>
      </c>
      <c r="H13" s="134" t="s">
        <v>2645</v>
      </c>
      <c r="I13" s="134" t="s">
        <v>2646</v>
      </c>
      <c r="J13" s="134" t="s">
        <v>2647</v>
      </c>
    </row>
    <row r="14" ht="15.75" customHeight="1">
      <c r="A14" s="6"/>
      <c r="B14" s="6"/>
      <c r="C14" s="6"/>
      <c r="D14" s="63"/>
      <c r="E14" s="6"/>
      <c r="F14" s="134" t="s">
        <v>2648</v>
      </c>
      <c r="G14" s="134" t="s">
        <v>2649</v>
      </c>
      <c r="H14" s="134" t="s">
        <v>2650</v>
      </c>
      <c r="I14" s="134" t="s">
        <v>2651</v>
      </c>
      <c r="J14" s="134" t="s">
        <v>2652</v>
      </c>
    </row>
    <row r="15" ht="15.75" customHeight="1">
      <c r="A15" s="6"/>
      <c r="B15" s="6"/>
      <c r="C15" s="6"/>
      <c r="D15" s="63"/>
      <c r="E15" s="6"/>
      <c r="F15" s="134" t="s">
        <v>2653</v>
      </c>
      <c r="G15" s="134" t="s">
        <v>2654</v>
      </c>
      <c r="H15" s="134" t="s">
        <v>2655</v>
      </c>
      <c r="I15" s="134" t="s">
        <v>2656</v>
      </c>
      <c r="J15" s="134" t="s">
        <v>2657</v>
      </c>
    </row>
    <row r="16" ht="15.75" customHeight="1">
      <c r="A16" s="6"/>
      <c r="B16" s="6"/>
      <c r="C16" s="6"/>
      <c r="D16" s="63"/>
      <c r="E16" s="6"/>
      <c r="F16" s="134" t="s">
        <v>2658</v>
      </c>
      <c r="G16" s="134" t="s">
        <v>2659</v>
      </c>
      <c r="H16" s="134" t="s">
        <v>2660</v>
      </c>
      <c r="I16" s="134" t="s">
        <v>2661</v>
      </c>
      <c r="J16" s="134" t="s">
        <v>2662</v>
      </c>
    </row>
    <row r="17" ht="15.75" customHeight="1">
      <c r="A17" s="6"/>
      <c r="B17" s="6"/>
      <c r="C17" s="6"/>
      <c r="D17" s="63"/>
      <c r="E17" s="6"/>
      <c r="F17" s="134" t="s">
        <v>2663</v>
      </c>
      <c r="G17" s="134" t="s">
        <v>2664</v>
      </c>
      <c r="H17" s="134" t="s">
        <v>2665</v>
      </c>
      <c r="I17" s="134" t="s">
        <v>2666</v>
      </c>
      <c r="J17" s="134" t="s">
        <v>2667</v>
      </c>
    </row>
    <row r="18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38"/>
  </cols>
  <sheetData>
    <row r="1" ht="15.0" customHeight="1">
      <c r="A1" s="316"/>
      <c r="B1" s="316"/>
      <c r="C1" s="316"/>
      <c r="D1" s="317"/>
      <c r="E1" s="318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4.0</v>
      </c>
      <c r="B3" s="134">
        <v>2.0</v>
      </c>
      <c r="C3" s="134" t="s">
        <v>1575</v>
      </c>
      <c r="D3" s="324">
        <v>9.0</v>
      </c>
      <c r="E3" s="134">
        <v>15.0</v>
      </c>
      <c r="F3" s="324" t="s">
        <v>2582</v>
      </c>
      <c r="G3" s="324" t="s">
        <v>2602</v>
      </c>
      <c r="H3" s="324" t="s">
        <v>2584</v>
      </c>
      <c r="I3" s="324" t="s">
        <v>2603</v>
      </c>
      <c r="J3" s="329"/>
    </row>
    <row r="4">
      <c r="A4" s="6"/>
      <c r="B4" s="6"/>
      <c r="C4" s="6"/>
      <c r="D4" s="63"/>
      <c r="E4" s="6"/>
      <c r="F4" s="324" t="s">
        <v>2586</v>
      </c>
      <c r="G4" s="324" t="s">
        <v>2587</v>
      </c>
      <c r="H4" s="324" t="s">
        <v>2604</v>
      </c>
      <c r="I4" s="324" t="s">
        <v>2605</v>
      </c>
      <c r="J4" s="329"/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24" t="s">
        <v>2606</v>
      </c>
      <c r="I5" s="324" t="s">
        <v>2607</v>
      </c>
      <c r="J5" s="329"/>
    </row>
    <row r="6">
      <c r="A6" s="6"/>
      <c r="B6" s="6"/>
      <c r="C6" s="6"/>
      <c r="D6" s="63"/>
      <c r="E6" s="6"/>
      <c r="F6" s="324" t="s">
        <v>2594</v>
      </c>
      <c r="G6" s="324" t="s">
        <v>2595</v>
      </c>
      <c r="H6" s="324" t="s">
        <v>2608</v>
      </c>
      <c r="I6" s="324" t="s">
        <v>2609</v>
      </c>
      <c r="J6" s="329"/>
    </row>
    <row r="7">
      <c r="A7" s="6"/>
      <c r="B7" s="6"/>
      <c r="C7" s="6"/>
      <c r="D7" s="63"/>
      <c r="E7" s="6"/>
      <c r="F7" s="324" t="s">
        <v>2598</v>
      </c>
      <c r="G7" s="324" t="s">
        <v>2599</v>
      </c>
      <c r="H7" s="324" t="s">
        <v>2600</v>
      </c>
      <c r="I7" s="324" t="s">
        <v>2601</v>
      </c>
      <c r="J7" s="329"/>
    </row>
    <row r="9">
      <c r="A9" s="2" t="s">
        <v>2668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25"/>
  </cols>
  <sheetData>
    <row r="1" ht="20.25" customHeight="1">
      <c r="A1" s="330"/>
      <c r="B1" s="330"/>
      <c r="C1" s="330"/>
      <c r="D1" s="331"/>
      <c r="E1" s="330"/>
      <c r="F1" s="332"/>
      <c r="G1" s="330"/>
      <c r="H1" s="231"/>
      <c r="I1" s="231"/>
      <c r="J1" s="231"/>
    </row>
    <row r="2" ht="20.25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2610</v>
      </c>
      <c r="F2" s="322"/>
      <c r="G2" s="320" t="s">
        <v>2581</v>
      </c>
      <c r="H2" s="323"/>
      <c r="I2" s="333"/>
    </row>
    <row r="3" ht="17.25" customHeight="1">
      <c r="A3" s="269">
        <v>5.0</v>
      </c>
      <c r="B3" s="269">
        <v>2.0</v>
      </c>
      <c r="C3" s="134" t="s">
        <v>1576</v>
      </c>
      <c r="D3" s="324">
        <v>14.0</v>
      </c>
      <c r="E3" s="134">
        <v>59.0</v>
      </c>
      <c r="F3" s="134" t="s">
        <v>2582</v>
      </c>
      <c r="G3" s="134" t="s">
        <v>2602</v>
      </c>
      <c r="H3" s="134" t="s">
        <v>2611</v>
      </c>
      <c r="I3" s="134" t="s">
        <v>2585</v>
      </c>
    </row>
    <row r="4" ht="17.25" customHeight="1">
      <c r="A4" s="6"/>
      <c r="B4" s="6"/>
      <c r="C4" s="6"/>
      <c r="D4" s="63"/>
      <c r="E4" s="6"/>
      <c r="F4" s="134" t="s">
        <v>2669</v>
      </c>
      <c r="G4" s="134" t="s">
        <v>2587</v>
      </c>
      <c r="H4" s="134" t="s">
        <v>2604</v>
      </c>
      <c r="I4" s="134" t="s">
        <v>2605</v>
      </c>
    </row>
    <row r="5" ht="17.25" customHeight="1">
      <c r="A5" s="6"/>
      <c r="B5" s="6"/>
      <c r="C5" s="6"/>
      <c r="D5" s="63"/>
      <c r="E5" s="6"/>
      <c r="F5" s="134" t="s">
        <v>2590</v>
      </c>
      <c r="G5" s="134" t="s">
        <v>2591</v>
      </c>
      <c r="H5" s="134" t="s">
        <v>2592</v>
      </c>
      <c r="I5" s="134" t="s">
        <v>2607</v>
      </c>
    </row>
    <row r="6" ht="17.25" customHeight="1">
      <c r="A6" s="6"/>
      <c r="B6" s="6"/>
      <c r="C6" s="6"/>
      <c r="D6" s="63"/>
      <c r="E6" s="6"/>
      <c r="F6" s="134" t="s">
        <v>2594</v>
      </c>
      <c r="G6" s="134" t="s">
        <v>2595</v>
      </c>
      <c r="H6" s="134" t="s">
        <v>2596</v>
      </c>
      <c r="I6" s="134" t="s">
        <v>2609</v>
      </c>
    </row>
    <row r="7" ht="17.25" customHeight="1">
      <c r="A7" s="6"/>
      <c r="B7" s="6"/>
      <c r="C7" s="6"/>
      <c r="D7" s="63"/>
      <c r="E7" s="6"/>
      <c r="F7" s="134" t="s">
        <v>2598</v>
      </c>
      <c r="G7" s="134" t="s">
        <v>2599</v>
      </c>
      <c r="H7" s="134" t="s">
        <v>2600</v>
      </c>
      <c r="I7" s="134" t="s">
        <v>2601</v>
      </c>
    </row>
    <row r="8" ht="17.25" customHeight="1">
      <c r="A8" s="6"/>
      <c r="B8" s="6"/>
      <c r="C8" s="6"/>
      <c r="D8" s="63"/>
      <c r="E8" s="6"/>
      <c r="F8" s="134" t="s">
        <v>2618</v>
      </c>
      <c r="G8" s="134" t="s">
        <v>2619</v>
      </c>
      <c r="H8" s="134" t="s">
        <v>2670</v>
      </c>
      <c r="I8" s="134" t="s">
        <v>2621</v>
      </c>
    </row>
    <row r="9" ht="17.25" customHeight="1">
      <c r="A9" s="6"/>
      <c r="B9" s="6"/>
      <c r="C9" s="6"/>
      <c r="D9" s="63"/>
      <c r="E9" s="6"/>
      <c r="F9" s="134" t="s">
        <v>2623</v>
      </c>
      <c r="G9" s="134" t="s">
        <v>2624</v>
      </c>
      <c r="H9" s="134" t="s">
        <v>2671</v>
      </c>
      <c r="I9" s="134" t="s">
        <v>2626</v>
      </c>
    </row>
    <row r="10" ht="17.25" customHeight="1">
      <c r="A10" s="6"/>
      <c r="B10" s="6"/>
      <c r="C10" s="6"/>
      <c r="D10" s="63"/>
      <c r="E10" s="6"/>
      <c r="F10" s="134" t="s">
        <v>2628</v>
      </c>
      <c r="G10" s="134" t="s">
        <v>2629</v>
      </c>
      <c r="H10" s="134" t="s">
        <v>2672</v>
      </c>
      <c r="I10" s="134" t="s">
        <v>2673</v>
      </c>
    </row>
    <row r="11" ht="17.25" customHeight="1">
      <c r="A11" s="6"/>
      <c r="B11" s="6"/>
      <c r="C11" s="6"/>
      <c r="D11" s="63"/>
      <c r="E11" s="6"/>
      <c r="F11" s="134" t="s">
        <v>2633</v>
      </c>
      <c r="G11" s="134" t="s">
        <v>2634</v>
      </c>
      <c r="H11" s="134" t="s">
        <v>2674</v>
      </c>
      <c r="I11" s="134" t="s">
        <v>2636</v>
      </c>
    </row>
    <row r="12" ht="17.25" customHeight="1">
      <c r="A12" s="6"/>
      <c r="B12" s="6"/>
      <c r="C12" s="6"/>
      <c r="D12" s="63"/>
      <c r="E12" s="6"/>
      <c r="F12" s="134" t="s">
        <v>2638</v>
      </c>
      <c r="G12" s="134" t="s">
        <v>2639</v>
      </c>
      <c r="H12" s="134" t="s">
        <v>2675</v>
      </c>
      <c r="I12" s="134" t="s">
        <v>2641</v>
      </c>
    </row>
    <row r="13" ht="17.25" customHeight="1">
      <c r="A13" s="6"/>
      <c r="B13" s="6"/>
      <c r="C13" s="6"/>
      <c r="D13" s="63"/>
      <c r="E13" s="6"/>
      <c r="F13" s="134" t="s">
        <v>2643</v>
      </c>
      <c r="G13" s="134" t="s">
        <v>2644</v>
      </c>
      <c r="H13" s="134" t="s">
        <v>2676</v>
      </c>
      <c r="I13" s="134" t="s">
        <v>2646</v>
      </c>
    </row>
    <row r="14" ht="15.75" customHeight="1">
      <c r="A14" s="6"/>
      <c r="B14" s="6"/>
      <c r="C14" s="6"/>
      <c r="D14" s="63"/>
      <c r="E14" s="6"/>
      <c r="F14" s="134" t="s">
        <v>2648</v>
      </c>
      <c r="G14" s="134" t="s">
        <v>2649</v>
      </c>
      <c r="H14" s="134" t="s">
        <v>2677</v>
      </c>
      <c r="I14" s="134" t="s">
        <v>2651</v>
      </c>
    </row>
    <row r="15" ht="15.75" customHeight="1">
      <c r="A15" s="6"/>
      <c r="B15" s="6"/>
      <c r="C15" s="6"/>
      <c r="D15" s="63"/>
      <c r="E15" s="6"/>
      <c r="F15" s="134" t="s">
        <v>2653</v>
      </c>
      <c r="G15" s="134" t="s">
        <v>2654</v>
      </c>
      <c r="H15" s="134" t="s">
        <v>2678</v>
      </c>
      <c r="I15" s="134" t="s">
        <v>2656</v>
      </c>
    </row>
    <row r="16" ht="15.75" customHeight="1">
      <c r="A16" s="6"/>
      <c r="B16" s="6"/>
      <c r="C16" s="6"/>
      <c r="D16" s="63"/>
      <c r="E16" s="6"/>
      <c r="F16" s="134" t="s">
        <v>2658</v>
      </c>
      <c r="G16" s="134" t="s">
        <v>2659</v>
      </c>
      <c r="H16" s="134" t="s">
        <v>2679</v>
      </c>
      <c r="I16" s="134" t="s">
        <v>2661</v>
      </c>
    </row>
    <row r="17" ht="15.75" customHeight="1">
      <c r="A17" s="6"/>
      <c r="B17" s="6"/>
      <c r="C17" s="6"/>
      <c r="D17" s="63"/>
      <c r="E17" s="6"/>
      <c r="F17" s="134" t="s">
        <v>2663</v>
      </c>
      <c r="G17" s="134" t="s">
        <v>2664</v>
      </c>
      <c r="H17" s="134" t="s">
        <v>2680</v>
      </c>
      <c r="I17" s="134" t="s">
        <v>2681</v>
      </c>
    </row>
    <row r="18" ht="15.75" customHeight="1">
      <c r="A18" s="6"/>
      <c r="B18" s="6"/>
      <c r="C18" s="6"/>
      <c r="D18" s="6"/>
      <c r="E18" s="6"/>
      <c r="F18" s="134" t="s">
        <v>2682</v>
      </c>
      <c r="G18" s="134" t="s">
        <v>2683</v>
      </c>
      <c r="H18" s="134" t="s">
        <v>2684</v>
      </c>
      <c r="I18" s="134" t="s">
        <v>2685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2.25"/>
    <col customWidth="1" min="2" max="2" width="12.75"/>
    <col customWidth="1" min="3" max="3" width="28.63"/>
    <col customWidth="1" min="4" max="4" width="25.25"/>
    <col customWidth="1" min="5" max="5" width="18.25"/>
    <col customWidth="1" min="6" max="6" width="25.88"/>
    <col customWidth="1" min="7" max="7" width="17.88"/>
    <col customWidth="1" min="8" max="8" width="24.75"/>
    <col customWidth="1" min="9" max="9" width="27.5"/>
    <col customWidth="1" min="10" max="10" width="8.0"/>
    <col customWidth="1" min="11" max="11" width="10.75"/>
    <col customWidth="1" min="12" max="13" width="8.0"/>
    <col customWidth="1" min="14" max="14" width="4.13"/>
    <col customWidth="1" min="15" max="15" width="8.0"/>
    <col customWidth="1" min="16" max="16" width="11.13"/>
    <col customWidth="1" min="18" max="18" width="8.0"/>
  </cols>
  <sheetData>
    <row r="1">
      <c r="A1" s="4"/>
      <c r="B1" s="4"/>
      <c r="C1" s="4"/>
      <c r="D1" s="4"/>
      <c r="E1" s="5"/>
      <c r="F1" s="4"/>
      <c r="G1" s="4"/>
      <c r="H1" s="4"/>
      <c r="I1" s="4"/>
      <c r="J1" s="4"/>
      <c r="K1" s="6"/>
      <c r="L1" s="4"/>
      <c r="M1" s="4"/>
      <c r="N1" s="7"/>
      <c r="O1" s="8"/>
      <c r="P1" s="4"/>
    </row>
    <row r="2">
      <c r="A2" s="9"/>
      <c r="B2" s="9"/>
      <c r="C2" s="10"/>
      <c r="D2" s="11"/>
      <c r="E2" s="12"/>
      <c r="F2" s="11"/>
      <c r="G2" s="11"/>
      <c r="H2" s="13"/>
      <c r="I2" s="13"/>
      <c r="J2" s="14"/>
      <c r="K2" s="14"/>
      <c r="L2" s="9"/>
      <c r="M2" s="9"/>
      <c r="N2" s="15"/>
      <c r="O2" s="16"/>
      <c r="P2" s="9"/>
    </row>
    <row r="3">
      <c r="A3" s="17" t="s">
        <v>46</v>
      </c>
      <c r="B3" s="17" t="s">
        <v>47</v>
      </c>
      <c r="C3" s="17" t="s">
        <v>48</v>
      </c>
      <c r="D3" s="17" t="s">
        <v>49</v>
      </c>
      <c r="E3" s="18" t="s">
        <v>50</v>
      </c>
      <c r="F3" s="17" t="s">
        <v>51</v>
      </c>
      <c r="G3" s="17" t="s">
        <v>52</v>
      </c>
      <c r="H3" s="17" t="s">
        <v>53</v>
      </c>
      <c r="I3" s="17" t="s">
        <v>54</v>
      </c>
      <c r="J3" s="19" t="s">
        <v>55</v>
      </c>
      <c r="K3" s="19" t="s">
        <v>56</v>
      </c>
      <c r="L3" s="17" t="s">
        <v>57</v>
      </c>
      <c r="M3" s="17" t="s">
        <v>58</v>
      </c>
      <c r="N3" s="20"/>
      <c r="O3" s="20"/>
      <c r="P3" s="21"/>
      <c r="Q3" s="22"/>
      <c r="R3" s="22"/>
    </row>
    <row r="4" ht="96.75" customHeight="1">
      <c r="A4" s="23" t="s">
        <v>59</v>
      </c>
      <c r="B4" s="24" t="s">
        <v>60</v>
      </c>
      <c r="C4" s="25" t="s">
        <v>61</v>
      </c>
      <c r="D4" s="26"/>
      <c r="E4" s="27" t="s">
        <v>62</v>
      </c>
      <c r="F4" s="26" t="s">
        <v>63</v>
      </c>
      <c r="G4" s="28" t="s">
        <v>64</v>
      </c>
      <c r="H4" s="29" t="s">
        <v>65</v>
      </c>
      <c r="I4" s="30" t="s">
        <v>66</v>
      </c>
      <c r="J4" s="31" t="b">
        <v>1</v>
      </c>
      <c r="K4" s="32" t="b">
        <v>1</v>
      </c>
      <c r="L4" s="31" t="b">
        <v>0</v>
      </c>
      <c r="M4" s="31" t="b">
        <v>0</v>
      </c>
      <c r="N4" s="7"/>
      <c r="O4" s="33" t="str">
        <f t="shared" ref="O4:O8" si="1">A4</f>
        <v>001</v>
      </c>
      <c r="P4" s="34"/>
    </row>
    <row r="5" ht="58.5" customHeight="1">
      <c r="A5" s="35" t="s">
        <v>67</v>
      </c>
      <c r="B5" s="36" t="s">
        <v>68</v>
      </c>
      <c r="C5" s="37" t="s">
        <v>69</v>
      </c>
      <c r="D5" s="38"/>
      <c r="E5" s="39" t="s">
        <v>70</v>
      </c>
      <c r="F5" s="38" t="s">
        <v>71</v>
      </c>
      <c r="G5" s="40" t="s">
        <v>72</v>
      </c>
      <c r="H5" s="41" t="s">
        <v>73</v>
      </c>
      <c r="I5" s="42" t="s">
        <v>74</v>
      </c>
      <c r="J5" s="43" t="b">
        <v>1</v>
      </c>
      <c r="K5" s="44" t="b">
        <v>1</v>
      </c>
      <c r="L5" s="43" t="b">
        <v>0</v>
      </c>
      <c r="M5" s="43" t="b">
        <v>0</v>
      </c>
      <c r="N5" s="7"/>
      <c r="O5" s="33" t="str">
        <f t="shared" si="1"/>
        <v>002</v>
      </c>
      <c r="P5" s="34"/>
    </row>
    <row r="6" ht="65.25" customHeight="1">
      <c r="A6" s="23" t="s">
        <v>75</v>
      </c>
      <c r="B6" s="24" t="s">
        <v>76</v>
      </c>
      <c r="C6" s="25" t="s">
        <v>77</v>
      </c>
      <c r="D6" s="45"/>
      <c r="E6" s="27" t="s">
        <v>78</v>
      </c>
      <c r="F6" s="45" t="s">
        <v>79</v>
      </c>
      <c r="G6" s="46" t="s">
        <v>80</v>
      </c>
      <c r="H6" s="47" t="s">
        <v>81</v>
      </c>
      <c r="I6" s="48" t="s">
        <v>82</v>
      </c>
      <c r="J6" s="31" t="b">
        <v>1</v>
      </c>
      <c r="K6" s="32" t="b">
        <v>1</v>
      </c>
      <c r="L6" s="31" t="b">
        <v>0</v>
      </c>
      <c r="M6" s="31" t="b">
        <v>0</v>
      </c>
      <c r="N6" s="7"/>
      <c r="O6" s="33" t="str">
        <f t="shared" si="1"/>
        <v>003</v>
      </c>
      <c r="P6" s="34"/>
    </row>
    <row r="7" ht="73.5" customHeight="1">
      <c r="A7" s="35" t="s">
        <v>83</v>
      </c>
      <c r="B7" s="49" t="s">
        <v>84</v>
      </c>
      <c r="C7" s="50" t="s">
        <v>85</v>
      </c>
      <c r="D7" s="51"/>
      <c r="E7" s="39" t="s">
        <v>86</v>
      </c>
      <c r="F7" s="51" t="s">
        <v>87</v>
      </c>
      <c r="G7" s="52" t="s">
        <v>88</v>
      </c>
      <c r="H7" s="53" t="s">
        <v>89</v>
      </c>
      <c r="I7" s="54" t="s">
        <v>90</v>
      </c>
      <c r="J7" s="55" t="b">
        <v>1</v>
      </c>
      <c r="K7" s="56" t="b">
        <v>0</v>
      </c>
      <c r="L7" s="55" t="b">
        <v>0</v>
      </c>
      <c r="M7" s="55" t="b">
        <v>0</v>
      </c>
      <c r="N7" s="57"/>
      <c r="O7" s="33" t="str">
        <f t="shared" si="1"/>
        <v>004</v>
      </c>
      <c r="P7" s="34"/>
      <c r="R7" s="58"/>
    </row>
    <row r="8" ht="63.0" customHeight="1">
      <c r="A8" s="23" t="s">
        <v>91</v>
      </c>
      <c r="B8" s="24" t="s">
        <v>92</v>
      </c>
      <c r="C8" s="25" t="s">
        <v>92</v>
      </c>
      <c r="D8" s="59"/>
      <c r="E8" s="27" t="s">
        <v>93</v>
      </c>
      <c r="F8" s="59" t="s">
        <v>94</v>
      </c>
      <c r="G8" s="28">
        <f>2348144988273</f>
        <v>2348144988273</v>
      </c>
      <c r="H8" s="60" t="s">
        <v>95</v>
      </c>
      <c r="I8" s="61" t="s">
        <v>96</v>
      </c>
      <c r="J8" s="31" t="b">
        <v>1</v>
      </c>
      <c r="K8" s="62" t="b">
        <v>0</v>
      </c>
      <c r="L8" s="31" t="b">
        <v>0</v>
      </c>
      <c r="M8" s="31" t="b">
        <v>0</v>
      </c>
      <c r="N8" s="7"/>
      <c r="O8" s="33" t="str">
        <f t="shared" si="1"/>
        <v>005</v>
      </c>
      <c r="P8" s="34"/>
    </row>
    <row r="9" ht="15.75" customHeight="1">
      <c r="A9" s="63"/>
      <c r="B9" s="63"/>
      <c r="C9" s="64"/>
      <c r="D9" s="63"/>
      <c r="E9" s="5"/>
      <c r="F9" s="63"/>
      <c r="G9" s="65"/>
      <c r="H9" s="66"/>
      <c r="I9" s="66"/>
      <c r="J9" s="66"/>
      <c r="K9" s="6"/>
      <c r="L9" s="66"/>
      <c r="M9" s="66"/>
      <c r="N9" s="7"/>
      <c r="O9" s="67"/>
      <c r="P9" s="67"/>
    </row>
    <row r="10" ht="15.75" customHeight="1">
      <c r="A10" s="63"/>
      <c r="B10" s="63"/>
      <c r="C10" s="64"/>
      <c r="D10" s="63"/>
      <c r="E10" s="5"/>
      <c r="F10" s="63"/>
      <c r="G10" s="65"/>
      <c r="H10" s="66"/>
      <c r="I10" s="66"/>
      <c r="J10" s="66"/>
      <c r="K10" s="6"/>
      <c r="L10" s="66"/>
      <c r="M10" s="66"/>
      <c r="N10" s="7"/>
      <c r="O10" s="67"/>
      <c r="P10" s="67"/>
    </row>
    <row r="11" ht="15.75" customHeight="1">
      <c r="A11" s="63"/>
      <c r="B11" s="63"/>
      <c r="C11" s="64"/>
      <c r="D11" s="63"/>
      <c r="E11" s="5"/>
      <c r="F11" s="63"/>
      <c r="G11" s="65"/>
      <c r="H11" s="66"/>
      <c r="I11" s="66"/>
      <c r="J11" s="66"/>
      <c r="K11" s="6"/>
      <c r="L11" s="66"/>
      <c r="M11" s="66"/>
      <c r="N11" s="7"/>
      <c r="O11" s="67"/>
      <c r="P11" s="67"/>
    </row>
    <row r="12" ht="15.75" customHeight="1">
      <c r="A12" s="63"/>
      <c r="B12" s="63"/>
      <c r="C12" s="64"/>
      <c r="D12" s="63"/>
      <c r="E12" s="5"/>
      <c r="F12" s="63"/>
      <c r="G12" s="65"/>
      <c r="H12" s="66"/>
      <c r="I12" s="66"/>
      <c r="J12" s="66"/>
      <c r="K12" s="6"/>
      <c r="L12" s="66"/>
      <c r="M12" s="66"/>
      <c r="N12" s="7"/>
      <c r="O12" s="67"/>
      <c r="P12" s="67"/>
    </row>
    <row r="13" ht="15.75" customHeight="1">
      <c r="A13" s="63"/>
      <c r="B13" s="63"/>
      <c r="C13" s="64"/>
      <c r="D13" s="63"/>
      <c r="E13" s="5"/>
      <c r="F13" s="63"/>
      <c r="G13" s="65"/>
      <c r="H13" s="66"/>
      <c r="I13" s="66"/>
      <c r="J13" s="66"/>
      <c r="K13" s="6"/>
      <c r="L13" s="66"/>
      <c r="M13" s="66"/>
      <c r="N13" s="7"/>
      <c r="O13" s="67"/>
      <c r="P13" s="67"/>
    </row>
    <row r="14" ht="15.75" customHeight="1">
      <c r="A14" s="63"/>
      <c r="B14" s="63"/>
      <c r="C14" s="64"/>
      <c r="D14" s="63"/>
      <c r="E14" s="5"/>
      <c r="F14" s="63"/>
      <c r="G14" s="65"/>
      <c r="H14" s="66"/>
      <c r="I14" s="66"/>
      <c r="J14" s="66"/>
      <c r="K14" s="6"/>
      <c r="L14" s="66"/>
      <c r="M14" s="66"/>
      <c r="N14" s="7"/>
      <c r="O14" s="67"/>
      <c r="P14" s="67"/>
    </row>
    <row r="15" ht="15.75" customHeight="1">
      <c r="A15" s="63"/>
      <c r="B15" s="63"/>
      <c r="C15" s="64"/>
      <c r="D15" s="63"/>
      <c r="E15" s="5"/>
      <c r="F15" s="63"/>
      <c r="G15" s="65"/>
      <c r="H15" s="66"/>
      <c r="I15" s="66"/>
      <c r="J15" s="66"/>
      <c r="K15" s="6"/>
      <c r="L15" s="66"/>
      <c r="M15" s="66"/>
      <c r="N15" s="7"/>
      <c r="O15" s="67"/>
      <c r="P15" s="67"/>
    </row>
    <row r="16" ht="15.75" customHeight="1">
      <c r="A16" s="63"/>
      <c r="B16" s="63"/>
      <c r="C16" s="64"/>
      <c r="D16" s="63"/>
      <c r="E16" s="5"/>
      <c r="F16" s="63"/>
      <c r="G16" s="65"/>
      <c r="H16" s="66"/>
      <c r="I16" s="66"/>
      <c r="J16" s="66"/>
      <c r="K16" s="6"/>
      <c r="L16" s="66"/>
      <c r="M16" s="66"/>
      <c r="N16" s="7"/>
      <c r="O16" s="67"/>
      <c r="P16" s="67"/>
    </row>
  </sheetData>
  <autoFilter ref="$A$3:$M$8"/>
  <hyperlinks>
    <hyperlink r:id="rId1" ref="E4"/>
    <hyperlink r:id="rId2" ref="H4"/>
    <hyperlink r:id="rId3" ref="I4"/>
    <hyperlink r:id="rId4" ref="E5"/>
    <hyperlink r:id="rId5" ref="I5"/>
    <hyperlink r:id="rId6" ref="E6"/>
    <hyperlink r:id="rId7" ref="H6"/>
    <hyperlink r:id="rId8" ref="I6"/>
    <hyperlink r:id="rId9" ref="E7"/>
    <hyperlink r:id="rId10" ref="H7"/>
    <hyperlink r:id="rId11" ref="I7"/>
    <hyperlink r:id="rId12" ref="E8"/>
    <hyperlink r:id="rId13" ref="H8"/>
    <hyperlink r:id="rId14" ref="I8"/>
  </hyperlinks>
  <printOptions/>
  <pageMargins bottom="1.0" footer="0.0" header="0.0" left="0.75" right="0.75" top="1.0"/>
  <pageSetup orientation="landscape"/>
  <drawing r:id="rId1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8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6.0</v>
      </c>
      <c r="B3" s="134">
        <v>3.0</v>
      </c>
      <c r="C3" s="134" t="s">
        <v>1577</v>
      </c>
      <c r="D3" s="324">
        <v>9.0</v>
      </c>
      <c r="E3" s="134">
        <v>15.0</v>
      </c>
      <c r="F3" s="324" t="s">
        <v>2582</v>
      </c>
      <c r="G3" s="324" t="s">
        <v>2602</v>
      </c>
      <c r="H3" s="324" t="s">
        <v>2584</v>
      </c>
      <c r="I3" s="324" t="s">
        <v>2603</v>
      </c>
    </row>
    <row r="4">
      <c r="A4" s="6"/>
      <c r="B4" s="6"/>
      <c r="C4" s="6"/>
      <c r="D4" s="63"/>
      <c r="E4" s="6"/>
      <c r="F4" s="324" t="s">
        <v>2586</v>
      </c>
      <c r="G4" s="324" t="s">
        <v>2587</v>
      </c>
      <c r="H4" s="324" t="s">
        <v>2604</v>
      </c>
      <c r="I4" s="324" t="s">
        <v>2605</v>
      </c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6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6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7.0</v>
      </c>
      <c r="B3" s="134">
        <v>4.0</v>
      </c>
      <c r="C3" s="134" t="s">
        <v>1578</v>
      </c>
      <c r="D3" s="324">
        <v>4.0</v>
      </c>
      <c r="E3" s="324">
        <v>14.0</v>
      </c>
      <c r="F3" s="324" t="s">
        <v>2582</v>
      </c>
      <c r="G3" s="324" t="s">
        <v>2602</v>
      </c>
      <c r="H3" s="324" t="s">
        <v>2611</v>
      </c>
      <c r="I3" s="324" t="s">
        <v>2603</v>
      </c>
    </row>
    <row r="4">
      <c r="A4" s="6"/>
      <c r="B4" s="6"/>
      <c r="C4" s="6"/>
      <c r="D4" s="63"/>
      <c r="E4" s="324"/>
      <c r="F4" s="324" t="s">
        <v>2586</v>
      </c>
      <c r="G4" s="324" t="s">
        <v>2587</v>
      </c>
      <c r="H4" s="324" t="s">
        <v>2588</v>
      </c>
      <c r="I4" s="324" t="s">
        <v>2589</v>
      </c>
    </row>
    <row r="5">
      <c r="A5" s="6"/>
      <c r="B5" s="6"/>
      <c r="C5" s="6"/>
      <c r="D5" s="63"/>
      <c r="E5" s="324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324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324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 ht="15.0" customHeight="1">
      <c r="A3" s="134">
        <v>8.0</v>
      </c>
      <c r="B3" s="134">
        <v>4.0</v>
      </c>
      <c r="C3" s="134" t="s">
        <v>1577</v>
      </c>
      <c r="D3" s="324">
        <v>4.0</v>
      </c>
      <c r="E3" s="324">
        <v>14.0</v>
      </c>
      <c r="F3" s="324" t="s">
        <v>2582</v>
      </c>
      <c r="G3" s="324" t="s">
        <v>2602</v>
      </c>
      <c r="H3" s="324" t="s">
        <v>2611</v>
      </c>
      <c r="I3" s="324" t="s">
        <v>2603</v>
      </c>
    </row>
    <row r="4">
      <c r="A4" s="6"/>
      <c r="B4" s="6"/>
      <c r="C4" s="6"/>
      <c r="D4" s="63"/>
      <c r="E4" s="324"/>
      <c r="F4" s="324" t="s">
        <v>2586</v>
      </c>
      <c r="G4" s="324" t="s">
        <v>2587</v>
      </c>
      <c r="H4" s="324" t="s">
        <v>2588</v>
      </c>
      <c r="I4" s="324" t="s">
        <v>2589</v>
      </c>
    </row>
    <row r="5">
      <c r="A5" s="6"/>
      <c r="B5" s="6"/>
      <c r="C5" s="6"/>
      <c r="D5" s="63"/>
      <c r="E5" s="324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324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324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18"/>
      <c r="G1" s="316"/>
    </row>
    <row r="2" ht="15.0" customHeight="1">
      <c r="A2" s="319" t="s">
        <v>1130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9.0</v>
      </c>
      <c r="B3" s="134">
        <v>4.0</v>
      </c>
      <c r="C3" s="134" t="s">
        <v>276</v>
      </c>
      <c r="D3" s="324">
        <v>1.0</v>
      </c>
      <c r="E3" s="134">
        <v>14.0</v>
      </c>
      <c r="F3" s="324" t="s">
        <v>2582</v>
      </c>
      <c r="G3" s="324" t="s">
        <v>2602</v>
      </c>
      <c r="H3" s="324" t="s">
        <v>2611</v>
      </c>
      <c r="I3" s="324" t="s">
        <v>2603</v>
      </c>
    </row>
    <row r="4">
      <c r="A4" s="6"/>
      <c r="B4" s="6"/>
      <c r="C4" s="6"/>
      <c r="D4" s="63"/>
      <c r="E4" s="6"/>
      <c r="F4" s="324" t="s">
        <v>2586</v>
      </c>
      <c r="G4" s="324" t="s">
        <v>2587</v>
      </c>
      <c r="H4" s="324" t="s">
        <v>2588</v>
      </c>
      <c r="I4" s="324" t="s">
        <v>2589</v>
      </c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6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3"/>
      <c r="B7" s="63"/>
      <c r="C7" s="63"/>
      <c r="D7" s="63"/>
      <c r="E7" s="63"/>
      <c r="F7" s="324" t="s">
        <v>2598</v>
      </c>
      <c r="G7" s="324" t="s">
        <v>2599</v>
      </c>
      <c r="H7" s="324" t="s">
        <v>2600</v>
      </c>
      <c r="I7" s="324" t="s">
        <v>2601</v>
      </c>
      <c r="J7" s="2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0"/>
      <c r="B1" s="330"/>
      <c r="C1" s="330"/>
      <c r="D1" s="331"/>
      <c r="E1" s="330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3"/>
      <c r="G2" s="323"/>
      <c r="H2" s="323"/>
      <c r="I2" s="323"/>
    </row>
    <row r="3">
      <c r="A3" s="334">
        <v>10.0</v>
      </c>
      <c r="B3" s="334">
        <v>4.0</v>
      </c>
      <c r="C3" s="134" t="s">
        <v>1579</v>
      </c>
      <c r="D3" s="134">
        <v>13.0</v>
      </c>
      <c r="E3" s="134">
        <v>13.0</v>
      </c>
      <c r="F3" s="134" t="s">
        <v>2582</v>
      </c>
      <c r="G3" s="134" t="s">
        <v>2602</v>
      </c>
      <c r="H3" s="134" t="s">
        <v>2611</v>
      </c>
      <c r="I3" s="134" t="s">
        <v>2603</v>
      </c>
    </row>
    <row r="4">
      <c r="A4" s="6"/>
      <c r="B4" s="6"/>
      <c r="C4" s="6"/>
      <c r="D4" s="6"/>
      <c r="E4" s="6"/>
      <c r="F4" s="134" t="s">
        <v>2586</v>
      </c>
      <c r="G4" s="134" t="s">
        <v>2587</v>
      </c>
      <c r="H4" s="134" t="s">
        <v>2588</v>
      </c>
      <c r="I4" s="134" t="s">
        <v>2589</v>
      </c>
    </row>
    <row r="5">
      <c r="A5" s="6"/>
      <c r="B5" s="6"/>
      <c r="C5" s="6"/>
      <c r="D5" s="6"/>
      <c r="E5" s="6"/>
      <c r="F5" s="134" t="s">
        <v>2590</v>
      </c>
      <c r="G5" s="134" t="s">
        <v>2591</v>
      </c>
      <c r="H5" s="134" t="s">
        <v>2606</v>
      </c>
      <c r="I5" s="134" t="s">
        <v>2607</v>
      </c>
    </row>
    <row r="6">
      <c r="A6" s="6"/>
      <c r="B6" s="6"/>
      <c r="C6" s="6"/>
      <c r="D6" s="6"/>
      <c r="E6" s="6"/>
      <c r="F6" s="134" t="s">
        <v>2594</v>
      </c>
      <c r="G6" s="134" t="s">
        <v>2595</v>
      </c>
      <c r="H6" s="134" t="s">
        <v>2608</v>
      </c>
      <c r="I6" s="134" t="s">
        <v>2609</v>
      </c>
    </row>
    <row r="7">
      <c r="A7" s="6"/>
      <c r="B7" s="6"/>
      <c r="C7" s="6"/>
      <c r="D7" s="6"/>
      <c r="E7" s="6"/>
      <c r="F7" s="134" t="s">
        <v>2598</v>
      </c>
      <c r="G7" s="134" t="s">
        <v>2599</v>
      </c>
      <c r="H7" s="134" t="s">
        <v>2616</v>
      </c>
      <c r="I7" s="134" t="s">
        <v>2601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6"/>
      <c r="B1" s="316"/>
      <c r="C1" s="316"/>
      <c r="D1" s="317"/>
      <c r="E1" s="316"/>
    </row>
    <row r="2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3"/>
      <c r="G2" s="323"/>
      <c r="H2" s="323"/>
      <c r="I2" s="323"/>
    </row>
    <row r="3">
      <c r="A3" s="334">
        <v>11.0</v>
      </c>
      <c r="B3" s="334">
        <v>4.0</v>
      </c>
      <c r="C3" s="134" t="s">
        <v>1580</v>
      </c>
      <c r="D3" s="134">
        <v>23.0</v>
      </c>
      <c r="E3" s="134">
        <v>16.0</v>
      </c>
      <c r="F3" s="134" t="s">
        <v>2582</v>
      </c>
      <c r="G3" s="134" t="s">
        <v>2602</v>
      </c>
      <c r="H3" s="134" t="s">
        <v>2611</v>
      </c>
      <c r="I3" s="134" t="s">
        <v>2603</v>
      </c>
    </row>
    <row r="4">
      <c r="A4" s="6"/>
      <c r="B4" s="6"/>
      <c r="C4" s="6"/>
      <c r="D4" s="6"/>
      <c r="E4" s="6"/>
      <c r="F4" s="134" t="s">
        <v>2586</v>
      </c>
      <c r="G4" s="134" t="s">
        <v>2587</v>
      </c>
      <c r="H4" s="134" t="s">
        <v>2588</v>
      </c>
      <c r="I4" s="134" t="s">
        <v>2589</v>
      </c>
    </row>
    <row r="5">
      <c r="A5" s="6"/>
      <c r="B5" s="6"/>
      <c r="C5" s="6"/>
      <c r="D5" s="6"/>
      <c r="E5" s="6"/>
      <c r="F5" s="134" t="s">
        <v>2590</v>
      </c>
      <c r="G5" s="134" t="s">
        <v>2591</v>
      </c>
      <c r="H5" s="134" t="s">
        <v>2606</v>
      </c>
      <c r="I5" s="134" t="s">
        <v>2607</v>
      </c>
    </row>
    <row r="6">
      <c r="A6" s="6"/>
      <c r="B6" s="6"/>
      <c r="C6" s="6"/>
      <c r="D6" s="6"/>
      <c r="E6" s="6"/>
      <c r="F6" s="134" t="s">
        <v>2594</v>
      </c>
      <c r="G6" s="134" t="s">
        <v>2595</v>
      </c>
      <c r="H6" s="134" t="s">
        <v>2608</v>
      </c>
      <c r="I6" s="134" t="s">
        <v>2609</v>
      </c>
    </row>
    <row r="7">
      <c r="A7" s="6"/>
      <c r="B7" s="6"/>
      <c r="C7" s="6"/>
      <c r="D7" s="6"/>
      <c r="E7" s="6"/>
      <c r="F7" s="134" t="s">
        <v>2598</v>
      </c>
      <c r="G7" s="134" t="s">
        <v>2599</v>
      </c>
      <c r="H7" s="134" t="s">
        <v>2616</v>
      </c>
      <c r="I7" s="134" t="s">
        <v>2601</v>
      </c>
    </row>
    <row r="8">
      <c r="A8" s="6"/>
      <c r="B8" s="6"/>
      <c r="C8" s="6"/>
      <c r="D8" s="6"/>
      <c r="E8" s="6"/>
      <c r="F8" s="134" t="s">
        <v>2618</v>
      </c>
      <c r="G8" s="134" t="s">
        <v>2619</v>
      </c>
      <c r="H8" s="134" t="s">
        <v>2620</v>
      </c>
      <c r="I8" s="134" t="s">
        <v>2621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7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1" t="s">
        <v>2580</v>
      </c>
      <c r="F2" s="322"/>
      <c r="G2" s="320" t="s">
        <v>2581</v>
      </c>
      <c r="H2" s="323"/>
      <c r="I2" s="333"/>
    </row>
    <row r="3">
      <c r="A3" s="134">
        <v>12.0</v>
      </c>
      <c r="B3" s="134">
        <v>4.0</v>
      </c>
      <c r="C3" s="134" t="s">
        <v>1581</v>
      </c>
      <c r="D3" s="324">
        <v>12.0</v>
      </c>
      <c r="E3" s="324">
        <v>14.0</v>
      </c>
      <c r="F3" s="324" t="s">
        <v>2582</v>
      </c>
      <c r="G3" s="324" t="s">
        <v>2602</v>
      </c>
      <c r="H3" s="324" t="s">
        <v>2611</v>
      </c>
      <c r="I3" s="324" t="s">
        <v>2603</v>
      </c>
    </row>
    <row r="4">
      <c r="A4" s="6"/>
      <c r="B4" s="6"/>
      <c r="C4" s="6"/>
      <c r="D4" s="63"/>
      <c r="E4" s="63"/>
      <c r="F4" s="324" t="s">
        <v>2586</v>
      </c>
      <c r="G4" s="324" t="s">
        <v>2587</v>
      </c>
      <c r="H4" s="324" t="s">
        <v>2588</v>
      </c>
      <c r="I4" s="324" t="s">
        <v>2589</v>
      </c>
    </row>
    <row r="5">
      <c r="A5" s="6"/>
      <c r="B5" s="6"/>
      <c r="C5" s="6"/>
      <c r="D5" s="63"/>
      <c r="E5" s="63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63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63"/>
      <c r="F7" s="324" t="s">
        <v>2598</v>
      </c>
      <c r="G7" s="324" t="s">
        <v>2599</v>
      </c>
      <c r="H7" s="324" t="s">
        <v>2616</v>
      </c>
      <c r="I7" s="324" t="s">
        <v>2601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35"/>
      <c r="G1" s="316"/>
      <c r="H1" s="33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37"/>
      <c r="G2" s="320" t="s">
        <v>2581</v>
      </c>
      <c r="H2" s="338"/>
    </row>
    <row r="3" ht="14.25" customHeight="1">
      <c r="A3" s="339">
        <v>13.0</v>
      </c>
      <c r="B3" s="339">
        <v>5.0</v>
      </c>
      <c r="C3" s="134" t="s">
        <v>1582</v>
      </c>
      <c r="D3" s="24">
        <v>18.0</v>
      </c>
      <c r="E3" s="339">
        <v>8.0</v>
      </c>
      <c r="F3" s="340" t="s">
        <v>2582</v>
      </c>
      <c r="G3" s="24" t="s">
        <v>2602</v>
      </c>
      <c r="H3" s="341" t="s">
        <v>2584</v>
      </c>
    </row>
    <row r="4">
      <c r="A4" s="134"/>
      <c r="B4" s="134"/>
      <c r="C4" s="32"/>
      <c r="D4" s="342"/>
      <c r="E4" s="62"/>
      <c r="F4" s="341" t="s">
        <v>2586</v>
      </c>
      <c r="G4" s="342" t="s">
        <v>2587</v>
      </c>
      <c r="H4" s="341" t="s">
        <v>2588</v>
      </c>
    </row>
    <row r="5">
      <c r="A5" s="6"/>
      <c r="B5" s="6"/>
      <c r="C5" s="6"/>
      <c r="D5" s="63"/>
      <c r="E5" s="6"/>
      <c r="F5" s="284" t="s">
        <v>2590</v>
      </c>
      <c r="G5" s="324" t="s">
        <v>2591</v>
      </c>
      <c r="H5" s="284" t="s">
        <v>2592</v>
      </c>
    </row>
    <row r="6">
      <c r="F6" s="336"/>
      <c r="H6" s="336"/>
    </row>
    <row r="7">
      <c r="F7" s="336"/>
      <c r="H7" s="336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14.0</v>
      </c>
      <c r="B3" s="134">
        <v>3.0</v>
      </c>
      <c r="C3" s="134" t="s">
        <v>1583</v>
      </c>
      <c r="D3" s="324">
        <v>4.0</v>
      </c>
      <c r="E3" s="324">
        <v>14.0</v>
      </c>
      <c r="F3" s="324" t="s">
        <v>2582</v>
      </c>
      <c r="G3" s="324" t="s">
        <v>2602</v>
      </c>
      <c r="H3" s="324" t="s">
        <v>2611</v>
      </c>
      <c r="I3" s="324" t="s">
        <v>2603</v>
      </c>
    </row>
    <row r="4">
      <c r="A4" s="6"/>
      <c r="B4" s="6"/>
      <c r="C4" s="6"/>
      <c r="D4" s="63"/>
      <c r="E4" s="324"/>
      <c r="F4" s="324" t="s">
        <v>2586</v>
      </c>
      <c r="G4" s="324" t="s">
        <v>2587</v>
      </c>
      <c r="H4" s="324" t="s">
        <v>2588</v>
      </c>
      <c r="I4" s="324" t="s">
        <v>2589</v>
      </c>
    </row>
    <row r="5">
      <c r="A5" s="6"/>
      <c r="B5" s="6"/>
      <c r="C5" s="6"/>
      <c r="D5" s="63"/>
      <c r="E5" s="324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324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324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8"/>
      <c r="F1" s="318"/>
      <c r="G1" s="31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23"/>
    </row>
    <row r="3">
      <c r="A3" s="134">
        <v>15.0</v>
      </c>
      <c r="B3" s="134">
        <v>5.0</v>
      </c>
      <c r="C3" s="134" t="s">
        <v>226</v>
      </c>
      <c r="D3" s="324">
        <v>9.0</v>
      </c>
      <c r="E3" s="134">
        <v>15.0</v>
      </c>
      <c r="F3" s="324" t="s">
        <v>2582</v>
      </c>
      <c r="G3" s="324" t="s">
        <v>2602</v>
      </c>
      <c r="H3" s="324" t="s">
        <v>2584</v>
      </c>
      <c r="I3" s="324" t="s">
        <v>2603</v>
      </c>
    </row>
    <row r="4">
      <c r="A4" s="6"/>
      <c r="B4" s="6"/>
      <c r="C4" s="6"/>
      <c r="D4" s="63"/>
      <c r="E4" s="6"/>
      <c r="F4" s="324" t="s">
        <v>2586</v>
      </c>
      <c r="G4" s="324" t="s">
        <v>2587</v>
      </c>
      <c r="H4" s="324" t="s">
        <v>2604</v>
      </c>
      <c r="I4" s="324" t="s">
        <v>2605</v>
      </c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24" t="s">
        <v>2606</v>
      </c>
      <c r="I5" s="324" t="s">
        <v>2607</v>
      </c>
    </row>
    <row r="6">
      <c r="A6" s="6"/>
      <c r="B6" s="6"/>
      <c r="C6" s="6"/>
      <c r="D6" s="63"/>
      <c r="E6" s="6"/>
      <c r="F6" s="324" t="s">
        <v>2594</v>
      </c>
      <c r="G6" s="324" t="s">
        <v>2595</v>
      </c>
      <c r="H6" s="324" t="s">
        <v>2608</v>
      </c>
      <c r="I6" s="324" t="s">
        <v>2609</v>
      </c>
    </row>
    <row r="7">
      <c r="A7" s="6"/>
      <c r="B7" s="6"/>
      <c r="C7" s="6"/>
      <c r="D7" s="63"/>
      <c r="E7" s="6"/>
      <c r="F7" s="324" t="s">
        <v>2598</v>
      </c>
      <c r="G7" s="324" t="s">
        <v>2599</v>
      </c>
      <c r="H7" s="324" t="s">
        <v>2600</v>
      </c>
      <c r="I7" s="324" t="s">
        <v>2601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6.5"/>
    <col customWidth="1" min="3" max="3" width="22.5"/>
    <col customWidth="1" min="4" max="5" width="10.13"/>
    <col customWidth="1" min="6" max="6" width="15.88"/>
    <col customWidth="1" min="7" max="7" width="10.88"/>
    <col customWidth="1" min="8" max="9" width="12.88"/>
    <col customWidth="1" min="10" max="10" width="10.5"/>
    <col customWidth="1" min="11" max="11" width="13.13"/>
    <col customWidth="1" min="12" max="12" width="13.63"/>
    <col customWidth="1" min="13" max="14" width="18.25"/>
    <col customWidth="1" min="15" max="16" width="17.88"/>
    <col customWidth="1" min="17" max="17" width="14.25"/>
    <col customWidth="1" min="21" max="21" width="17.88"/>
    <col customWidth="1" min="22" max="22" width="25.13"/>
  </cols>
  <sheetData>
    <row r="1">
      <c r="D1" s="2"/>
      <c r="E1" s="2"/>
    </row>
    <row r="2">
      <c r="A2" s="68" t="s">
        <v>97</v>
      </c>
    </row>
    <row r="4">
      <c r="A4" s="69" t="s">
        <v>98</v>
      </c>
      <c r="B4" s="70" t="s">
        <v>99</v>
      </c>
      <c r="C4" s="70" t="s">
        <v>100</v>
      </c>
      <c r="D4" s="70" t="s">
        <v>101</v>
      </c>
      <c r="E4" s="70" t="s">
        <v>102</v>
      </c>
      <c r="F4" s="71" t="s">
        <v>103</v>
      </c>
      <c r="G4" s="70" t="s">
        <v>104</v>
      </c>
      <c r="H4" s="70" t="s">
        <v>105</v>
      </c>
      <c r="I4" s="70" t="s">
        <v>106</v>
      </c>
      <c r="J4" s="70" t="s">
        <v>107</v>
      </c>
      <c r="K4" s="70" t="s">
        <v>108</v>
      </c>
      <c r="L4" s="70" t="s">
        <v>109</v>
      </c>
      <c r="M4" s="70" t="s">
        <v>110</v>
      </c>
      <c r="N4" s="70" t="s">
        <v>111</v>
      </c>
      <c r="O4" s="70" t="s">
        <v>112</v>
      </c>
      <c r="P4" s="71" t="s">
        <v>113</v>
      </c>
      <c r="Q4" s="70" t="s">
        <v>114</v>
      </c>
      <c r="R4" s="70" t="s">
        <v>115</v>
      </c>
      <c r="S4" s="70" t="s">
        <v>116</v>
      </c>
      <c r="T4" s="70" t="s">
        <v>117</v>
      </c>
      <c r="U4" s="72" t="s">
        <v>118</v>
      </c>
      <c r="V4" s="72" t="s">
        <v>119</v>
      </c>
    </row>
    <row r="5">
      <c r="A5" s="73">
        <v>1.0</v>
      </c>
      <c r="B5" s="74"/>
      <c r="C5" s="75" t="s">
        <v>61</v>
      </c>
      <c r="D5" s="75" t="b">
        <v>1</v>
      </c>
      <c r="E5" s="75" t="b">
        <v>1</v>
      </c>
      <c r="F5" s="76">
        <v>15.0</v>
      </c>
      <c r="G5" s="74" t="b">
        <v>0</v>
      </c>
      <c r="H5" s="74" t="b">
        <v>0</v>
      </c>
      <c r="I5" s="77"/>
      <c r="J5" s="75" t="b">
        <v>1</v>
      </c>
      <c r="K5" s="74" t="b">
        <v>0</v>
      </c>
      <c r="L5" s="74" t="b">
        <v>0</v>
      </c>
      <c r="M5" s="76">
        <v>1.0</v>
      </c>
      <c r="N5" s="75" t="s">
        <v>120</v>
      </c>
      <c r="O5" s="78">
        <v>28.0</v>
      </c>
      <c r="P5" s="79" t="s">
        <v>121</v>
      </c>
      <c r="Q5" s="78"/>
      <c r="R5" s="76"/>
      <c r="S5" s="79"/>
      <c r="T5" s="79"/>
      <c r="U5" s="80" t="s">
        <v>122</v>
      </c>
      <c r="V5" s="81" t="s">
        <v>123</v>
      </c>
    </row>
    <row r="6">
      <c r="A6" s="82">
        <v>2.0</v>
      </c>
      <c r="B6" s="83"/>
      <c r="C6" s="84" t="s">
        <v>69</v>
      </c>
      <c r="D6" s="75" t="b">
        <v>0</v>
      </c>
      <c r="E6" s="75" t="b">
        <v>1</v>
      </c>
      <c r="F6" s="85">
        <v>50.0</v>
      </c>
      <c r="G6" s="75" t="b">
        <v>1</v>
      </c>
      <c r="H6" s="75" t="b">
        <v>1</v>
      </c>
      <c r="I6" s="86"/>
      <c r="J6" s="75" t="b">
        <v>1</v>
      </c>
      <c r="K6" s="83"/>
      <c r="L6" s="75" t="b">
        <v>1</v>
      </c>
      <c r="M6" s="85">
        <v>1.0</v>
      </c>
      <c r="N6" s="84" t="s">
        <v>124</v>
      </c>
      <c r="O6" s="85">
        <v>10.0</v>
      </c>
      <c r="P6" s="79" t="s">
        <v>121</v>
      </c>
      <c r="Q6" s="85">
        <v>1.0</v>
      </c>
      <c r="R6" s="85">
        <v>10.0</v>
      </c>
      <c r="S6" s="83"/>
      <c r="T6" s="83"/>
      <c r="U6" s="87" t="s">
        <v>125</v>
      </c>
      <c r="V6" s="88" t="s">
        <v>126</v>
      </c>
    </row>
    <row r="7">
      <c r="A7" s="82">
        <v>3.0</v>
      </c>
      <c r="B7" s="83"/>
      <c r="C7" s="84" t="s">
        <v>77</v>
      </c>
      <c r="D7" s="75" t="b">
        <v>0</v>
      </c>
      <c r="E7" s="75" t="b">
        <v>0</v>
      </c>
      <c r="F7" s="89"/>
      <c r="G7" s="75" t="b">
        <v>0</v>
      </c>
      <c r="H7" s="74" t="b">
        <v>0</v>
      </c>
      <c r="I7" s="89"/>
      <c r="J7" s="75" t="b">
        <v>0</v>
      </c>
      <c r="K7" s="83"/>
      <c r="L7" s="74" t="b">
        <v>0</v>
      </c>
      <c r="M7" s="85">
        <v>1.0</v>
      </c>
      <c r="N7" s="84" t="s">
        <v>124</v>
      </c>
      <c r="O7" s="85">
        <v>3.0</v>
      </c>
      <c r="P7" s="79" t="s">
        <v>121</v>
      </c>
      <c r="Q7" s="85">
        <v>1.0</v>
      </c>
      <c r="R7" s="85">
        <v>8.0</v>
      </c>
      <c r="S7" s="83"/>
      <c r="T7" s="83"/>
      <c r="U7" s="90" t="s">
        <v>127</v>
      </c>
      <c r="V7" s="88" t="s">
        <v>128</v>
      </c>
    </row>
    <row r="8">
      <c r="A8" s="73">
        <v>4.0</v>
      </c>
      <c r="B8" s="83"/>
      <c r="C8" s="84" t="s">
        <v>85</v>
      </c>
      <c r="D8" s="75" t="b">
        <v>0</v>
      </c>
      <c r="E8" s="75" t="b">
        <v>0</v>
      </c>
      <c r="F8" s="89"/>
      <c r="G8" s="75" t="b">
        <v>1</v>
      </c>
      <c r="H8" s="74" t="b">
        <v>0</v>
      </c>
      <c r="I8" s="89"/>
      <c r="J8" s="75" t="b">
        <v>0</v>
      </c>
      <c r="K8" s="83"/>
      <c r="L8" s="74" t="b">
        <v>0</v>
      </c>
      <c r="M8" s="85">
        <v>1.0</v>
      </c>
      <c r="N8" s="84" t="s">
        <v>120</v>
      </c>
      <c r="O8" s="85">
        <v>4.0</v>
      </c>
      <c r="P8" s="79" t="s">
        <v>121</v>
      </c>
      <c r="Q8" s="85">
        <v>1.0</v>
      </c>
      <c r="R8" s="85">
        <v>8.0</v>
      </c>
      <c r="S8" s="83"/>
      <c r="T8" s="83"/>
      <c r="U8" s="90" t="s">
        <v>127</v>
      </c>
      <c r="V8" s="88" t="s">
        <v>127</v>
      </c>
    </row>
    <row r="9">
      <c r="A9" s="82">
        <v>5.0</v>
      </c>
      <c r="B9" s="83"/>
      <c r="C9" s="84" t="s">
        <v>92</v>
      </c>
      <c r="D9" s="75" t="b">
        <v>0</v>
      </c>
      <c r="E9" s="75" t="b">
        <v>1</v>
      </c>
      <c r="F9" s="89"/>
      <c r="G9" s="75" t="b">
        <v>1</v>
      </c>
      <c r="H9" s="75" t="b">
        <v>1</v>
      </c>
      <c r="I9" s="85">
        <v>2000.0</v>
      </c>
      <c r="J9" s="75" t="b">
        <v>0</v>
      </c>
      <c r="K9" s="83"/>
      <c r="L9" s="74" t="b">
        <v>0</v>
      </c>
      <c r="M9" s="85">
        <v>1.0</v>
      </c>
      <c r="N9" s="84" t="s">
        <v>124</v>
      </c>
      <c r="O9" s="85">
        <v>2.0</v>
      </c>
      <c r="P9" s="79" t="s">
        <v>121</v>
      </c>
      <c r="Q9" s="85">
        <v>1.0</v>
      </c>
      <c r="R9" s="85">
        <v>10.0</v>
      </c>
      <c r="S9" s="83"/>
      <c r="T9" s="83"/>
      <c r="U9" s="91"/>
      <c r="V9" s="92"/>
    </row>
    <row r="10">
      <c r="A10" s="22"/>
      <c r="F10" s="22"/>
      <c r="I10" s="22"/>
      <c r="M10" s="22"/>
      <c r="O10" s="22"/>
      <c r="Q10" s="22"/>
      <c r="R10" s="22"/>
    </row>
    <row r="11">
      <c r="A11" s="22"/>
      <c r="F11" s="22"/>
      <c r="I11" s="22"/>
      <c r="M11" s="22"/>
      <c r="O11" s="22"/>
      <c r="Q11" s="22"/>
      <c r="R11" s="22"/>
    </row>
    <row r="12">
      <c r="A12" s="22"/>
      <c r="F12" s="22"/>
      <c r="I12" s="22"/>
      <c r="M12" s="22"/>
      <c r="O12" s="22"/>
      <c r="Q12" s="22"/>
      <c r="R12" s="22"/>
    </row>
    <row r="13">
      <c r="A13" s="22"/>
      <c r="F13" s="22"/>
      <c r="I13" s="22"/>
      <c r="M13" s="22"/>
      <c r="O13" s="22"/>
      <c r="Q13" s="22"/>
      <c r="R13" s="22"/>
    </row>
    <row r="14">
      <c r="A14" s="22"/>
      <c r="F14" s="22"/>
      <c r="I14" s="22"/>
      <c r="M14" s="22"/>
      <c r="O14" s="22"/>
      <c r="Q14" s="22"/>
      <c r="R14" s="22"/>
    </row>
    <row r="15">
      <c r="A15" s="22"/>
      <c r="F15" s="22"/>
      <c r="I15" s="22"/>
      <c r="M15" s="22"/>
      <c r="O15" s="22"/>
      <c r="Q15" s="22"/>
      <c r="R15" s="22"/>
    </row>
    <row r="16">
      <c r="A16" s="22"/>
      <c r="F16" s="22"/>
      <c r="I16" s="22"/>
      <c r="M16" s="22"/>
      <c r="O16" s="22"/>
      <c r="Q16" s="22"/>
      <c r="R16" s="22"/>
    </row>
    <row r="17">
      <c r="A17" s="22"/>
      <c r="F17" s="22"/>
      <c r="I17" s="22"/>
      <c r="M17" s="22"/>
      <c r="O17" s="22"/>
      <c r="Q17" s="22"/>
      <c r="R17" s="22"/>
    </row>
    <row r="18">
      <c r="A18" s="22"/>
      <c r="F18" s="22"/>
      <c r="I18" s="22"/>
      <c r="M18" s="22"/>
      <c r="O18" s="22"/>
      <c r="Q18" s="22"/>
      <c r="R18" s="22"/>
    </row>
  </sheetData>
  <mergeCells count="1">
    <mergeCell ref="A2:V2"/>
  </mergeCells>
  <dataValidations>
    <dataValidation type="list" allowBlank="1" showErrorMessage="1" sqref="C5:C9">
      <formula1>partners!$C$4:$C$8</formula1>
    </dataValidation>
  </dataValidations>
  <hyperlinks>
    <hyperlink r:id="rId1" ref="V5"/>
    <hyperlink r:id="rId2" ref="V6"/>
    <hyperlink r:id="rId3" ref="U7"/>
    <hyperlink r:id="rId4" ref="V7"/>
    <hyperlink r:id="rId5" ref="U8"/>
    <hyperlink r:id="rId6" ref="V8"/>
  </hyperlinks>
  <drawing r:id="rId7"/>
  <tableParts count="1">
    <tablePart r:id="rId9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35"/>
      <c r="G1" s="316"/>
      <c r="H1" s="336"/>
    </row>
    <row r="2" ht="15.0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37"/>
      <c r="G2" s="320" t="s">
        <v>2581</v>
      </c>
      <c r="H2" s="338"/>
    </row>
    <row r="3" ht="14.25" customHeight="1">
      <c r="A3" s="339">
        <v>16.0</v>
      </c>
      <c r="B3" s="339">
        <v>5.0</v>
      </c>
      <c r="C3" s="134" t="s">
        <v>272</v>
      </c>
      <c r="D3" s="24">
        <v>18.0</v>
      </c>
      <c r="E3" s="339">
        <v>8.0</v>
      </c>
      <c r="F3" s="340" t="s">
        <v>2582</v>
      </c>
      <c r="G3" s="24" t="s">
        <v>2602</v>
      </c>
      <c r="H3" s="341" t="s">
        <v>2584</v>
      </c>
    </row>
    <row r="4">
      <c r="A4" s="134"/>
      <c r="B4" s="134"/>
      <c r="C4" s="32"/>
      <c r="D4" s="342"/>
      <c r="E4" s="62"/>
      <c r="F4" s="341" t="s">
        <v>2586</v>
      </c>
      <c r="G4" s="342" t="s">
        <v>2587</v>
      </c>
      <c r="H4" s="341" t="s">
        <v>2588</v>
      </c>
    </row>
    <row r="5">
      <c r="A5" s="6"/>
      <c r="B5" s="6"/>
      <c r="C5" s="6"/>
      <c r="D5" s="63"/>
      <c r="E5" s="6"/>
      <c r="F5" s="284" t="s">
        <v>2590</v>
      </c>
      <c r="G5" s="324" t="s">
        <v>2591</v>
      </c>
      <c r="H5" s="284" t="s">
        <v>2592</v>
      </c>
    </row>
    <row r="6">
      <c r="F6" s="336"/>
      <c r="H6" s="336"/>
    </row>
    <row r="7">
      <c r="F7" s="336"/>
      <c r="H7" s="33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20.25" customHeight="1">
      <c r="A1" s="316"/>
      <c r="B1" s="316"/>
      <c r="C1" s="316"/>
      <c r="D1" s="317"/>
      <c r="E1" s="316"/>
      <c r="F1" s="318"/>
      <c r="G1" s="316"/>
    </row>
    <row r="2" ht="20.25" customHeight="1">
      <c r="A2" s="319" t="s">
        <v>374</v>
      </c>
      <c r="B2" s="319" t="s">
        <v>46</v>
      </c>
      <c r="C2" s="320" t="s">
        <v>1572</v>
      </c>
      <c r="D2" s="321" t="s">
        <v>372</v>
      </c>
      <c r="E2" s="320" t="s">
        <v>2610</v>
      </c>
      <c r="F2" s="322"/>
      <c r="G2" s="320" t="s">
        <v>2581</v>
      </c>
      <c r="H2" s="323"/>
      <c r="I2" s="323"/>
      <c r="J2" s="333"/>
    </row>
    <row r="3" ht="17.25" customHeight="1">
      <c r="A3" s="269">
        <v>17.0</v>
      </c>
      <c r="B3" s="269">
        <v>5.0</v>
      </c>
      <c r="C3" s="134" t="s">
        <v>324</v>
      </c>
      <c r="D3" s="324">
        <v>14.0</v>
      </c>
      <c r="E3" s="134">
        <v>59.0</v>
      </c>
      <c r="F3" s="134" t="s">
        <v>2582</v>
      </c>
      <c r="G3" s="134" t="s">
        <v>2602</v>
      </c>
      <c r="H3" s="343" t="s">
        <v>2611</v>
      </c>
      <c r="I3" s="343" t="s">
        <v>2585</v>
      </c>
      <c r="J3" s="343" t="s">
        <v>2612</v>
      </c>
    </row>
    <row r="4" ht="17.25" customHeight="1">
      <c r="A4" s="6"/>
      <c r="B4" s="6"/>
      <c r="C4" s="6"/>
      <c r="D4" s="63"/>
      <c r="E4" s="6"/>
      <c r="F4" s="134" t="s">
        <v>2669</v>
      </c>
      <c r="G4" s="134" t="s">
        <v>2587</v>
      </c>
      <c r="H4" s="343" t="s">
        <v>2604</v>
      </c>
      <c r="I4" s="343" t="s">
        <v>2589</v>
      </c>
      <c r="J4" s="343" t="s">
        <v>2613</v>
      </c>
    </row>
    <row r="5" ht="17.25" customHeight="1">
      <c r="A5" s="6"/>
      <c r="B5" s="6"/>
      <c r="C5" s="6"/>
      <c r="D5" s="63"/>
      <c r="E5" s="6"/>
      <c r="F5" s="134" t="s">
        <v>2590</v>
      </c>
      <c r="G5" s="134" t="s">
        <v>2591</v>
      </c>
      <c r="H5" s="343" t="s">
        <v>2606</v>
      </c>
      <c r="I5" s="343" t="s">
        <v>2607</v>
      </c>
      <c r="J5" s="343" t="s">
        <v>2614</v>
      </c>
    </row>
    <row r="6" ht="17.25" customHeight="1">
      <c r="A6" s="6"/>
      <c r="B6" s="6"/>
      <c r="C6" s="6"/>
      <c r="D6" s="63"/>
      <c r="E6" s="6"/>
      <c r="F6" s="134" t="s">
        <v>2594</v>
      </c>
      <c r="G6" s="134" t="s">
        <v>2595</v>
      </c>
      <c r="H6" s="343" t="s">
        <v>2608</v>
      </c>
      <c r="I6" s="343" t="s">
        <v>2609</v>
      </c>
      <c r="J6" s="343" t="s">
        <v>2615</v>
      </c>
    </row>
    <row r="7" ht="17.25" customHeight="1">
      <c r="A7" s="6"/>
      <c r="B7" s="6"/>
      <c r="C7" s="6"/>
      <c r="D7" s="63"/>
      <c r="E7" s="6"/>
      <c r="F7" s="134" t="s">
        <v>2598</v>
      </c>
      <c r="G7" s="134" t="s">
        <v>2599</v>
      </c>
      <c r="H7" s="343" t="s">
        <v>2616</v>
      </c>
      <c r="I7" s="343" t="s">
        <v>2601</v>
      </c>
      <c r="J7" s="343" t="s">
        <v>2617</v>
      </c>
    </row>
    <row r="8" ht="17.25" customHeight="1">
      <c r="A8" s="6"/>
      <c r="B8" s="6"/>
      <c r="C8" s="6"/>
      <c r="D8" s="63"/>
      <c r="E8" s="6"/>
      <c r="F8" s="134" t="s">
        <v>2618</v>
      </c>
      <c r="G8" s="134" t="s">
        <v>2619</v>
      </c>
      <c r="H8" s="343" t="s">
        <v>2620</v>
      </c>
      <c r="I8" s="343" t="s">
        <v>2621</v>
      </c>
      <c r="J8" s="343" t="s">
        <v>2622</v>
      </c>
    </row>
    <row r="9" ht="17.25" customHeight="1">
      <c r="A9" s="6"/>
      <c r="B9" s="6"/>
      <c r="C9" s="6"/>
      <c r="D9" s="63"/>
      <c r="E9" s="6"/>
      <c r="F9" s="134" t="s">
        <v>2623</v>
      </c>
      <c r="G9" s="134" t="s">
        <v>2624</v>
      </c>
      <c r="H9" s="343" t="s">
        <v>2625</v>
      </c>
      <c r="I9" s="343" t="s">
        <v>2626</v>
      </c>
      <c r="J9" s="343" t="s">
        <v>2627</v>
      </c>
    </row>
    <row r="10" ht="17.25" customHeight="1">
      <c r="A10" s="6"/>
      <c r="B10" s="6"/>
      <c r="C10" s="6"/>
      <c r="D10" s="63"/>
      <c r="E10" s="6"/>
      <c r="F10" s="134" t="s">
        <v>2628</v>
      </c>
      <c r="G10" s="134" t="s">
        <v>2629</v>
      </c>
      <c r="H10" s="343" t="s">
        <v>2630</v>
      </c>
      <c r="I10" s="343" t="s">
        <v>2673</v>
      </c>
      <c r="J10" s="343" t="s">
        <v>2686</v>
      </c>
    </row>
    <row r="11" ht="17.25" customHeight="1">
      <c r="A11" s="6"/>
      <c r="B11" s="6"/>
      <c r="C11" s="6"/>
      <c r="D11" s="63"/>
      <c r="E11" s="6"/>
      <c r="F11" s="134" t="s">
        <v>2633</v>
      </c>
      <c r="G11" s="134" t="s">
        <v>2634</v>
      </c>
      <c r="H11" s="343" t="s">
        <v>2635</v>
      </c>
      <c r="I11" s="343" t="s">
        <v>2636</v>
      </c>
      <c r="J11" s="343" t="s">
        <v>2637</v>
      </c>
    </row>
    <row r="12" ht="17.25" customHeight="1">
      <c r="A12" s="6"/>
      <c r="B12" s="6"/>
      <c r="C12" s="6"/>
      <c r="D12" s="63"/>
      <c r="E12" s="6"/>
      <c r="F12" s="134" t="s">
        <v>2638</v>
      </c>
      <c r="G12" s="134" t="s">
        <v>2639</v>
      </c>
      <c r="H12" s="343" t="s">
        <v>2640</v>
      </c>
      <c r="I12" s="343" t="s">
        <v>2641</v>
      </c>
      <c r="J12" s="343" t="s">
        <v>2642</v>
      </c>
    </row>
    <row r="13" ht="17.25" customHeight="1">
      <c r="A13" s="6"/>
      <c r="B13" s="6"/>
      <c r="C13" s="6"/>
      <c r="D13" s="63"/>
      <c r="E13" s="6"/>
      <c r="F13" s="134" t="s">
        <v>2643</v>
      </c>
      <c r="G13" s="134" t="s">
        <v>2644</v>
      </c>
      <c r="H13" s="343" t="s">
        <v>2645</v>
      </c>
      <c r="I13" s="343" t="s">
        <v>2646</v>
      </c>
      <c r="J13" s="343" t="s">
        <v>2647</v>
      </c>
    </row>
    <row r="14" ht="15.75" customHeight="1">
      <c r="A14" s="6"/>
      <c r="B14" s="6"/>
      <c r="C14" s="6"/>
      <c r="D14" s="63"/>
      <c r="E14" s="6"/>
      <c r="F14" s="134" t="s">
        <v>2648</v>
      </c>
      <c r="G14" s="134" t="s">
        <v>2649</v>
      </c>
      <c r="H14" s="343" t="s">
        <v>2650</v>
      </c>
      <c r="I14" s="343" t="s">
        <v>2651</v>
      </c>
      <c r="J14" s="343" t="s">
        <v>2652</v>
      </c>
    </row>
    <row r="15" ht="15.75" customHeight="1">
      <c r="A15" s="6"/>
      <c r="B15" s="6"/>
      <c r="C15" s="6"/>
      <c r="D15" s="63"/>
      <c r="E15" s="6"/>
      <c r="F15" s="134" t="s">
        <v>2653</v>
      </c>
      <c r="G15" s="134" t="s">
        <v>2654</v>
      </c>
      <c r="H15" s="343" t="s">
        <v>2655</v>
      </c>
      <c r="I15" s="343" t="s">
        <v>2656</v>
      </c>
      <c r="J15" s="343" t="s">
        <v>2657</v>
      </c>
    </row>
    <row r="16" ht="15.75" customHeight="1">
      <c r="A16" s="6"/>
      <c r="B16" s="6"/>
      <c r="C16" s="6"/>
      <c r="D16" s="63"/>
      <c r="E16" s="6"/>
      <c r="F16" s="134" t="s">
        <v>2658</v>
      </c>
      <c r="G16" s="134" t="s">
        <v>2659</v>
      </c>
      <c r="H16" s="343" t="s">
        <v>2660</v>
      </c>
      <c r="I16" s="343" t="s">
        <v>2661</v>
      </c>
      <c r="J16" s="343" t="s">
        <v>2662</v>
      </c>
    </row>
    <row r="17" ht="15.75" customHeight="1">
      <c r="A17" s="6"/>
      <c r="B17" s="6"/>
      <c r="C17" s="6"/>
      <c r="D17" s="63"/>
      <c r="E17" s="6"/>
      <c r="F17" s="134" t="s">
        <v>2663</v>
      </c>
      <c r="G17" s="134" t="s">
        <v>2664</v>
      </c>
      <c r="H17" s="343" t="s">
        <v>2665</v>
      </c>
      <c r="I17" s="343" t="s">
        <v>2681</v>
      </c>
      <c r="J17" s="343" t="s">
        <v>2687</v>
      </c>
    </row>
    <row r="18" ht="15.75" customHeight="1">
      <c r="A18" s="6"/>
      <c r="B18" s="6"/>
      <c r="C18" s="6"/>
      <c r="D18" s="6"/>
      <c r="E18" s="6"/>
      <c r="F18" s="134" t="s">
        <v>2682</v>
      </c>
      <c r="G18" s="134" t="s">
        <v>2683</v>
      </c>
      <c r="H18" s="343" t="s">
        <v>2688</v>
      </c>
      <c r="I18" s="343" t="s">
        <v>2685</v>
      </c>
      <c r="J18" s="343" t="s">
        <v>2689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0" customHeight="1">
      <c r="A1" s="316"/>
      <c r="B1" s="316"/>
      <c r="C1" s="316"/>
      <c r="D1" s="317"/>
      <c r="E1" s="316"/>
      <c r="F1" s="318"/>
      <c r="G1" s="316"/>
    </row>
    <row r="2" ht="15.0" customHeight="1">
      <c r="A2" s="330" t="s">
        <v>374</v>
      </c>
      <c r="B2" s="319" t="s">
        <v>46</v>
      </c>
      <c r="C2" s="320" t="s">
        <v>1572</v>
      </c>
      <c r="D2" s="321" t="s">
        <v>372</v>
      </c>
      <c r="E2" s="320" t="s">
        <v>2580</v>
      </c>
      <c r="F2" s="322"/>
      <c r="G2" s="320" t="s">
        <v>2581</v>
      </c>
      <c r="H2" s="323"/>
      <c r="I2" s="333"/>
      <c r="J2" s="333"/>
    </row>
    <row r="3" ht="15.0" customHeight="1">
      <c r="A3" s="339">
        <v>18.0</v>
      </c>
      <c r="B3" s="339">
        <v>5.0</v>
      </c>
      <c r="C3" s="134" t="s">
        <v>866</v>
      </c>
      <c r="D3" s="24">
        <v>20.0</v>
      </c>
      <c r="E3" s="339">
        <v>33.0</v>
      </c>
      <c r="F3" s="24" t="s">
        <v>2582</v>
      </c>
      <c r="G3" s="24" t="s">
        <v>2602</v>
      </c>
      <c r="H3" s="342" t="s">
        <v>2611</v>
      </c>
      <c r="I3" s="342" t="s">
        <v>2585</v>
      </c>
      <c r="J3" s="342" t="s">
        <v>2690</v>
      </c>
    </row>
    <row r="4">
      <c r="A4" s="6"/>
      <c r="B4" s="32"/>
      <c r="C4" s="32"/>
      <c r="D4" s="342"/>
      <c r="E4" s="62"/>
      <c r="F4" s="342" t="s">
        <v>2586</v>
      </c>
      <c r="G4" s="342" t="s">
        <v>2587</v>
      </c>
      <c r="H4" s="342" t="s">
        <v>2604</v>
      </c>
      <c r="I4" s="342" t="s">
        <v>2605</v>
      </c>
      <c r="J4" s="342" t="s">
        <v>2613</v>
      </c>
    </row>
    <row r="5">
      <c r="A5" s="6"/>
      <c r="B5" s="6"/>
      <c r="C5" s="6"/>
      <c r="D5" s="63"/>
      <c r="E5" s="6"/>
      <c r="F5" s="324" t="s">
        <v>2590</v>
      </c>
      <c r="G5" s="324" t="s">
        <v>2591</v>
      </c>
      <c r="H5" s="342" t="s">
        <v>2606</v>
      </c>
      <c r="I5" s="324" t="s">
        <v>2607</v>
      </c>
      <c r="J5" s="324" t="s">
        <v>2614</v>
      </c>
    </row>
    <row r="6" ht="15.0" customHeight="1">
      <c r="A6" s="339"/>
      <c r="B6" s="339"/>
      <c r="C6" s="339"/>
      <c r="D6" s="24"/>
      <c r="E6" s="344"/>
      <c r="F6" s="24" t="s">
        <v>2594</v>
      </c>
      <c r="G6" s="24" t="s">
        <v>2595</v>
      </c>
      <c r="H6" s="342" t="s">
        <v>2608</v>
      </c>
      <c r="I6" s="342" t="s">
        <v>2609</v>
      </c>
      <c r="J6" s="342" t="s">
        <v>2615</v>
      </c>
    </row>
    <row r="7">
      <c r="A7" s="6"/>
      <c r="B7" s="32"/>
      <c r="C7" s="32"/>
      <c r="D7" s="342"/>
      <c r="E7" s="62"/>
      <c r="F7" s="342" t="s">
        <v>2598</v>
      </c>
      <c r="G7" s="342" t="s">
        <v>2599</v>
      </c>
      <c r="H7" s="342" t="s">
        <v>2616</v>
      </c>
      <c r="I7" s="342" t="s">
        <v>2691</v>
      </c>
      <c r="J7" s="342" t="s">
        <v>2692</v>
      </c>
    </row>
    <row r="8">
      <c r="A8" s="6"/>
      <c r="B8" s="6"/>
      <c r="C8" s="6"/>
      <c r="D8" s="63"/>
      <c r="E8" s="6"/>
      <c r="F8" s="324" t="s">
        <v>2618</v>
      </c>
      <c r="G8" s="324" t="s">
        <v>2619</v>
      </c>
      <c r="H8" s="342" t="s">
        <v>2620</v>
      </c>
      <c r="I8" s="324" t="s">
        <v>2693</v>
      </c>
      <c r="J8" s="324" t="s">
        <v>2694</v>
      </c>
    </row>
    <row r="9" ht="15.0" customHeight="1">
      <c r="A9" s="339"/>
      <c r="B9" s="339"/>
      <c r="C9" s="339"/>
      <c r="D9" s="24"/>
      <c r="E9" s="344"/>
      <c r="F9" s="24" t="s">
        <v>2623</v>
      </c>
      <c r="G9" s="24" t="s">
        <v>2624</v>
      </c>
      <c r="H9" s="342" t="s">
        <v>2625</v>
      </c>
      <c r="I9" s="342" t="s">
        <v>2626</v>
      </c>
      <c r="J9" s="342" t="s">
        <v>2627</v>
      </c>
    </row>
    <row r="10">
      <c r="A10" s="6"/>
      <c r="B10" s="32"/>
      <c r="C10" s="32"/>
      <c r="D10" s="342"/>
      <c r="E10" s="62"/>
      <c r="F10" s="342" t="s">
        <v>2628</v>
      </c>
      <c r="G10" s="342" t="s">
        <v>2629</v>
      </c>
      <c r="H10" s="342" t="s">
        <v>2630</v>
      </c>
      <c r="I10" s="342" t="s">
        <v>2695</v>
      </c>
      <c r="J10" s="342" t="s">
        <v>2686</v>
      </c>
    </row>
    <row r="11">
      <c r="A11" s="6"/>
      <c r="B11" s="6"/>
      <c r="C11" s="6"/>
      <c r="D11" s="63"/>
      <c r="E11" s="6"/>
      <c r="F11" s="324" t="s">
        <v>2633</v>
      </c>
      <c r="G11" s="324" t="s">
        <v>2634</v>
      </c>
      <c r="H11" s="342" t="s">
        <v>2635</v>
      </c>
      <c r="I11" s="324" t="s">
        <v>2636</v>
      </c>
      <c r="J11" s="324" t="s">
        <v>2637</v>
      </c>
    </row>
    <row r="12" ht="15.0" customHeight="1">
      <c r="A12" s="339"/>
      <c r="B12" s="339"/>
      <c r="C12" s="339"/>
      <c r="D12" s="24"/>
      <c r="E12" s="344"/>
      <c r="F12" s="24" t="s">
        <v>2638</v>
      </c>
      <c r="G12" s="24" t="s">
        <v>2639</v>
      </c>
      <c r="H12" s="342" t="s">
        <v>2640</v>
      </c>
      <c r="I12" s="342" t="s">
        <v>2641</v>
      </c>
      <c r="J12" s="342" t="s">
        <v>2642</v>
      </c>
    </row>
    <row r="13">
      <c r="B13" s="345"/>
      <c r="C13" s="345"/>
      <c r="D13" s="346"/>
      <c r="E13" s="231"/>
      <c r="F13" s="346"/>
      <c r="G13" s="346"/>
      <c r="H13" s="346"/>
      <c r="I13" s="346"/>
      <c r="J13" s="346"/>
    </row>
    <row r="14">
      <c r="D14" s="22"/>
      <c r="F14" s="329"/>
      <c r="G14" s="329"/>
      <c r="H14" s="329"/>
      <c r="I14" s="329"/>
      <c r="J14" s="3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  <col customWidth="1" min="3" max="3" width="18.63"/>
  </cols>
  <sheetData>
    <row r="1">
      <c r="A1" s="93" t="s">
        <v>129</v>
      </c>
      <c r="B1" s="94" t="s">
        <v>130</v>
      </c>
      <c r="C1" s="94" t="s">
        <v>131</v>
      </c>
      <c r="D1" s="94" t="s">
        <v>132</v>
      </c>
      <c r="E1" s="94" t="s">
        <v>133</v>
      </c>
      <c r="F1" s="94" t="s">
        <v>134</v>
      </c>
      <c r="G1" s="94" t="s">
        <v>135</v>
      </c>
      <c r="H1" s="94" t="s">
        <v>136</v>
      </c>
      <c r="I1" s="94" t="s">
        <v>137</v>
      </c>
      <c r="J1" s="94" t="s">
        <v>138</v>
      </c>
      <c r="K1" s="95"/>
      <c r="L1" s="95"/>
    </row>
    <row r="2" hidden="1">
      <c r="A2" s="96">
        <v>2.0</v>
      </c>
      <c r="B2" s="96">
        <v>1.0</v>
      </c>
      <c r="C2" s="95" t="s">
        <v>139</v>
      </c>
      <c r="D2" s="96">
        <v>10.0</v>
      </c>
      <c r="E2" s="95" t="s">
        <v>140</v>
      </c>
      <c r="F2" s="95" t="s">
        <v>141</v>
      </c>
      <c r="G2" s="95" t="s">
        <v>142</v>
      </c>
      <c r="H2" s="96">
        <v>4.0</v>
      </c>
      <c r="I2" s="97" t="b">
        <v>1</v>
      </c>
      <c r="J2" s="97" t="b">
        <v>1</v>
      </c>
      <c r="K2" s="95"/>
      <c r="L2" s="95"/>
    </row>
    <row r="3" hidden="1">
      <c r="A3" s="96">
        <v>3.0</v>
      </c>
      <c r="B3" s="96">
        <v>1.0</v>
      </c>
      <c r="C3" s="95" t="s">
        <v>139</v>
      </c>
      <c r="D3" s="96">
        <v>10.0</v>
      </c>
      <c r="E3" s="95" t="s">
        <v>140</v>
      </c>
      <c r="F3" s="95" t="s">
        <v>143</v>
      </c>
      <c r="G3" s="95" t="s">
        <v>142</v>
      </c>
      <c r="H3" s="96">
        <v>4.0</v>
      </c>
      <c r="I3" s="97" t="b">
        <v>1</v>
      </c>
      <c r="J3" s="97" t="b">
        <v>1</v>
      </c>
      <c r="K3" s="95"/>
      <c r="L3" s="95"/>
    </row>
    <row r="4">
      <c r="A4" s="96">
        <v>4.0</v>
      </c>
      <c r="B4" s="96">
        <v>1.0</v>
      </c>
      <c r="C4" s="95" t="s">
        <v>139</v>
      </c>
      <c r="D4" s="96">
        <v>10.0</v>
      </c>
      <c r="E4" s="95" t="s">
        <v>140</v>
      </c>
      <c r="F4" s="98">
        <v>0.625</v>
      </c>
      <c r="G4" s="99" t="s">
        <v>144</v>
      </c>
      <c r="H4" s="96">
        <v>2.0</v>
      </c>
      <c r="I4" s="97" t="b">
        <v>0</v>
      </c>
      <c r="J4" s="97" t="b">
        <v>0</v>
      </c>
      <c r="K4" s="95"/>
      <c r="L4" s="95"/>
    </row>
    <row r="5" hidden="1">
      <c r="A5" s="96">
        <v>5.0</v>
      </c>
      <c r="B5" s="96">
        <v>1.0</v>
      </c>
      <c r="C5" s="95" t="s">
        <v>139</v>
      </c>
      <c r="D5" s="96">
        <v>23.0</v>
      </c>
      <c r="E5" s="95" t="s">
        <v>145</v>
      </c>
      <c r="F5" s="95" t="s">
        <v>146</v>
      </c>
      <c r="G5" s="95" t="s">
        <v>147</v>
      </c>
      <c r="H5" s="96">
        <v>2.0</v>
      </c>
      <c r="I5" s="97" t="b">
        <v>1</v>
      </c>
      <c r="J5" s="97" t="b">
        <v>1</v>
      </c>
      <c r="K5" s="95"/>
      <c r="L5" s="95"/>
    </row>
    <row r="6">
      <c r="A6" s="96">
        <v>6.0</v>
      </c>
      <c r="B6" s="96">
        <v>31.0</v>
      </c>
      <c r="C6" s="95" t="s">
        <v>148</v>
      </c>
      <c r="D6" s="96">
        <v>20.0</v>
      </c>
      <c r="E6" s="100" t="s">
        <v>149</v>
      </c>
      <c r="F6" s="95" t="s">
        <v>146</v>
      </c>
      <c r="G6" s="100" t="s">
        <v>147</v>
      </c>
      <c r="H6" s="96">
        <v>3.0</v>
      </c>
      <c r="I6" s="97" t="b">
        <v>0</v>
      </c>
      <c r="J6" s="97" t="b">
        <v>0</v>
      </c>
      <c r="K6" s="95"/>
      <c r="L6" s="95"/>
    </row>
    <row r="7">
      <c r="A7" s="96">
        <v>6.0</v>
      </c>
      <c r="B7" s="96">
        <v>31.0</v>
      </c>
      <c r="C7" s="95" t="s">
        <v>148</v>
      </c>
      <c r="D7" s="96">
        <v>20.0</v>
      </c>
      <c r="E7" s="95" t="s">
        <v>150</v>
      </c>
      <c r="F7" s="95" t="s">
        <v>146</v>
      </c>
      <c r="G7" s="100" t="s">
        <v>147</v>
      </c>
      <c r="H7" s="96">
        <v>3.0</v>
      </c>
      <c r="I7" s="97" t="b">
        <v>0</v>
      </c>
      <c r="J7" s="97" t="b">
        <v>0</v>
      </c>
      <c r="K7" s="95"/>
      <c r="L7" s="95"/>
    </row>
    <row r="8">
      <c r="A8" s="96">
        <v>7.0</v>
      </c>
      <c r="B8" s="96">
        <v>31.0</v>
      </c>
      <c r="C8" s="95" t="s">
        <v>148</v>
      </c>
      <c r="D8" s="96">
        <v>1.0</v>
      </c>
      <c r="E8" s="95" t="s">
        <v>139</v>
      </c>
      <c r="F8" s="95" t="s">
        <v>151</v>
      </c>
      <c r="G8" s="95" t="s">
        <v>144</v>
      </c>
      <c r="H8" s="96">
        <v>3.0</v>
      </c>
      <c r="I8" s="97" t="b">
        <v>0</v>
      </c>
      <c r="J8" s="97" t="b">
        <v>0</v>
      </c>
      <c r="K8" s="95"/>
      <c r="L8" s="95"/>
    </row>
    <row r="9">
      <c r="A9" s="96">
        <v>7.0</v>
      </c>
      <c r="B9" s="96">
        <v>31.0</v>
      </c>
      <c r="C9" s="95" t="s">
        <v>148</v>
      </c>
      <c r="D9" s="96">
        <v>1.0</v>
      </c>
      <c r="E9" s="95" t="s">
        <v>139</v>
      </c>
      <c r="F9" s="95" t="s">
        <v>151</v>
      </c>
      <c r="G9" s="95" t="s">
        <v>144</v>
      </c>
      <c r="H9" s="96">
        <v>3.0</v>
      </c>
      <c r="I9" s="97" t="b">
        <v>0</v>
      </c>
      <c r="J9" s="97" t="b">
        <v>0</v>
      </c>
      <c r="K9" s="95"/>
      <c r="L9" s="95"/>
    </row>
    <row r="10">
      <c r="A10" s="96">
        <v>8.0</v>
      </c>
      <c r="B10" s="96">
        <v>31.0</v>
      </c>
      <c r="C10" s="95" t="s">
        <v>148</v>
      </c>
      <c r="D10" s="96">
        <v>17.0</v>
      </c>
      <c r="E10" s="95" t="s">
        <v>152</v>
      </c>
      <c r="F10" s="95" t="s">
        <v>153</v>
      </c>
      <c r="G10" s="95" t="s">
        <v>144</v>
      </c>
      <c r="H10" s="96">
        <v>3.0</v>
      </c>
      <c r="I10" s="97" t="b">
        <v>0</v>
      </c>
      <c r="J10" s="97" t="b">
        <v>0</v>
      </c>
      <c r="K10" s="95"/>
      <c r="L10" s="95"/>
    </row>
    <row r="11">
      <c r="A11" s="96">
        <v>9.0</v>
      </c>
      <c r="B11" s="96">
        <v>31.0</v>
      </c>
      <c r="C11" s="95" t="s">
        <v>148</v>
      </c>
      <c r="D11" s="96">
        <v>26.0</v>
      </c>
      <c r="E11" s="95" t="s">
        <v>149</v>
      </c>
      <c r="F11" s="95" t="s">
        <v>153</v>
      </c>
      <c r="G11" s="95" t="s">
        <v>144</v>
      </c>
      <c r="H11" s="96">
        <v>3.0</v>
      </c>
      <c r="I11" s="97" t="b">
        <v>0</v>
      </c>
      <c r="J11" s="97" t="b">
        <v>0</v>
      </c>
      <c r="K11" s="95"/>
      <c r="L11" s="95"/>
    </row>
    <row r="12">
      <c r="A12" s="96">
        <v>9.0</v>
      </c>
      <c r="B12" s="96">
        <v>31.0</v>
      </c>
      <c r="C12" s="95" t="s">
        <v>148</v>
      </c>
      <c r="D12" s="96">
        <v>24.0</v>
      </c>
      <c r="E12" s="95" t="s">
        <v>154</v>
      </c>
      <c r="F12" s="95" t="s">
        <v>153</v>
      </c>
      <c r="G12" s="95" t="s">
        <v>144</v>
      </c>
      <c r="H12" s="96">
        <v>3.0</v>
      </c>
      <c r="I12" s="97" t="b">
        <v>0</v>
      </c>
      <c r="J12" s="97" t="b">
        <v>0</v>
      </c>
      <c r="K12" s="95"/>
      <c r="L12" s="95"/>
    </row>
    <row r="13">
      <c r="A13" s="96">
        <v>10.0</v>
      </c>
      <c r="B13" s="96">
        <v>31.0</v>
      </c>
      <c r="C13" s="95" t="s">
        <v>148</v>
      </c>
      <c r="D13" s="96">
        <v>7.0</v>
      </c>
      <c r="E13" s="95" t="s">
        <v>155</v>
      </c>
      <c r="F13" s="95" t="s">
        <v>153</v>
      </c>
      <c r="G13" s="95" t="s">
        <v>144</v>
      </c>
      <c r="H13" s="96">
        <v>3.0</v>
      </c>
      <c r="I13" s="97" t="b">
        <v>0</v>
      </c>
      <c r="J13" s="97" t="b">
        <v>0</v>
      </c>
      <c r="K13" s="95"/>
      <c r="L13" s="95"/>
    </row>
    <row r="14">
      <c r="A14" s="96">
        <v>11.0</v>
      </c>
      <c r="B14" s="96">
        <v>31.0</v>
      </c>
      <c r="C14" s="95" t="s">
        <v>148</v>
      </c>
      <c r="D14" s="96">
        <v>7.0</v>
      </c>
      <c r="E14" s="95" t="s">
        <v>155</v>
      </c>
      <c r="F14" s="95" t="s">
        <v>156</v>
      </c>
      <c r="G14" s="95" t="s">
        <v>147</v>
      </c>
      <c r="H14" s="96">
        <v>2.0</v>
      </c>
      <c r="I14" s="97" t="b">
        <v>0</v>
      </c>
      <c r="J14" s="97" t="b">
        <v>0</v>
      </c>
      <c r="K14" s="95"/>
      <c r="L14" s="95"/>
    </row>
    <row r="15">
      <c r="A15" s="96">
        <v>12.0</v>
      </c>
      <c r="B15" s="96">
        <v>31.0</v>
      </c>
      <c r="C15" s="95" t="s">
        <v>148</v>
      </c>
      <c r="D15" s="96">
        <v>26.0</v>
      </c>
      <c r="E15" s="95" t="s">
        <v>149</v>
      </c>
      <c r="F15" s="95" t="s">
        <v>146</v>
      </c>
      <c r="G15" s="95" t="s">
        <v>144</v>
      </c>
      <c r="H15" s="96">
        <v>3.0</v>
      </c>
      <c r="I15" s="97" t="b">
        <v>0</v>
      </c>
      <c r="J15" s="97" t="b">
        <v>0</v>
      </c>
      <c r="K15" s="95"/>
      <c r="L15" s="95"/>
    </row>
    <row r="16">
      <c r="A16" s="96">
        <v>12.0</v>
      </c>
      <c r="B16" s="96">
        <v>31.0</v>
      </c>
      <c r="C16" s="95" t="s">
        <v>148</v>
      </c>
      <c r="D16" s="96">
        <v>20.0</v>
      </c>
      <c r="E16" s="95" t="s">
        <v>150</v>
      </c>
      <c r="F16" s="95" t="s">
        <v>146</v>
      </c>
      <c r="G16" s="95" t="s">
        <v>144</v>
      </c>
      <c r="H16" s="96">
        <v>3.0</v>
      </c>
      <c r="I16" s="97" t="b">
        <v>0</v>
      </c>
      <c r="J16" s="97" t="b">
        <v>0</v>
      </c>
      <c r="K16" s="95"/>
      <c r="L16" s="95"/>
    </row>
    <row r="17">
      <c r="A17" s="96">
        <v>13.0</v>
      </c>
      <c r="B17" s="96">
        <v>31.0</v>
      </c>
      <c r="C17" s="95" t="s">
        <v>148</v>
      </c>
      <c r="D17" s="96">
        <v>20.0</v>
      </c>
      <c r="E17" s="95" t="s">
        <v>150</v>
      </c>
      <c r="F17" s="95" t="s">
        <v>153</v>
      </c>
      <c r="G17" s="95" t="s">
        <v>144</v>
      </c>
      <c r="H17" s="96">
        <v>3.0</v>
      </c>
      <c r="I17" s="97" t="b">
        <v>0</v>
      </c>
      <c r="J17" s="97" t="b">
        <v>0</v>
      </c>
      <c r="K17" s="95"/>
      <c r="L17" s="95"/>
    </row>
    <row r="18" hidden="1">
      <c r="A18" s="96">
        <v>14.0</v>
      </c>
      <c r="B18" s="96">
        <v>31.0</v>
      </c>
      <c r="C18" s="95" t="s">
        <v>148</v>
      </c>
      <c r="D18" s="96">
        <v>10.0</v>
      </c>
      <c r="E18" s="95" t="s">
        <v>140</v>
      </c>
      <c r="F18" s="95" t="s">
        <v>157</v>
      </c>
      <c r="G18" s="95" t="s">
        <v>144</v>
      </c>
      <c r="H18" s="96">
        <v>3.0</v>
      </c>
      <c r="I18" s="97" t="b">
        <v>1</v>
      </c>
      <c r="J18" s="97" t="b">
        <v>1</v>
      </c>
      <c r="K18" s="95"/>
      <c r="L18" s="95"/>
    </row>
    <row r="19" hidden="1">
      <c r="A19" s="96">
        <v>14.0</v>
      </c>
      <c r="B19" s="96">
        <v>31.0</v>
      </c>
      <c r="C19" s="95" t="s">
        <v>148</v>
      </c>
      <c r="D19" s="96">
        <v>5.0</v>
      </c>
      <c r="E19" s="95" t="s">
        <v>158</v>
      </c>
      <c r="F19" s="95" t="s">
        <v>157</v>
      </c>
      <c r="G19" s="95" t="s">
        <v>144</v>
      </c>
      <c r="H19" s="96">
        <v>3.0</v>
      </c>
      <c r="I19" s="97" t="b">
        <v>1</v>
      </c>
      <c r="J19" s="97" t="b">
        <v>1</v>
      </c>
      <c r="K19" s="95"/>
      <c r="L19" s="95"/>
    </row>
    <row r="20" hidden="1">
      <c r="A20" s="96">
        <v>14.0</v>
      </c>
      <c r="B20" s="96">
        <v>31.0</v>
      </c>
      <c r="C20" s="95" t="s">
        <v>148</v>
      </c>
      <c r="D20" s="96">
        <v>6.0</v>
      </c>
      <c r="E20" s="95" t="s">
        <v>159</v>
      </c>
      <c r="F20" s="95" t="s">
        <v>157</v>
      </c>
      <c r="G20" s="95" t="s">
        <v>144</v>
      </c>
      <c r="H20" s="96">
        <v>3.0</v>
      </c>
      <c r="I20" s="97" t="b">
        <v>1</v>
      </c>
      <c r="J20" s="97" t="b">
        <v>1</v>
      </c>
      <c r="K20" s="95"/>
      <c r="L20" s="95"/>
    </row>
    <row r="21">
      <c r="A21" s="96">
        <v>15.0</v>
      </c>
      <c r="B21" s="96">
        <v>31.0</v>
      </c>
      <c r="C21" s="95" t="s">
        <v>148</v>
      </c>
      <c r="D21" s="96">
        <v>6.0</v>
      </c>
      <c r="E21" s="95" t="s">
        <v>159</v>
      </c>
      <c r="F21" s="95" t="s">
        <v>153</v>
      </c>
      <c r="G21" s="95" t="s">
        <v>144</v>
      </c>
      <c r="H21" s="96">
        <v>3.0</v>
      </c>
      <c r="I21" s="97" t="b">
        <v>0</v>
      </c>
      <c r="J21" s="97" t="b">
        <v>0</v>
      </c>
      <c r="K21" s="95"/>
      <c r="L21" s="95"/>
    </row>
    <row r="22" hidden="1">
      <c r="A22" s="96">
        <v>15.0</v>
      </c>
      <c r="B22" s="96">
        <v>31.0</v>
      </c>
      <c r="C22" s="95" t="s">
        <v>148</v>
      </c>
      <c r="D22" s="96">
        <v>12.0</v>
      </c>
      <c r="E22" s="95" t="s">
        <v>160</v>
      </c>
      <c r="F22" s="95" t="s">
        <v>153</v>
      </c>
      <c r="G22" s="95" t="s">
        <v>144</v>
      </c>
      <c r="H22" s="96">
        <v>3.0</v>
      </c>
      <c r="I22" s="97" t="b">
        <v>1</v>
      </c>
      <c r="J22" s="97" t="b">
        <v>1</v>
      </c>
      <c r="K22" s="95"/>
      <c r="L22" s="95"/>
    </row>
    <row r="23">
      <c r="A23" s="96">
        <v>16.0</v>
      </c>
      <c r="B23" s="96">
        <v>31.0</v>
      </c>
      <c r="C23" s="95" t="s">
        <v>148</v>
      </c>
      <c r="D23" s="96">
        <v>28.0</v>
      </c>
      <c r="E23" s="95" t="s">
        <v>161</v>
      </c>
      <c r="F23" s="95" t="s">
        <v>153</v>
      </c>
      <c r="G23" s="95" t="s">
        <v>144</v>
      </c>
      <c r="H23" s="96">
        <v>3.0</v>
      </c>
      <c r="I23" s="97" t="b">
        <v>0</v>
      </c>
      <c r="J23" s="97" t="b">
        <v>0</v>
      </c>
      <c r="K23" s="95"/>
      <c r="L23" s="95"/>
    </row>
    <row r="24" hidden="1">
      <c r="A24" s="96">
        <v>17.0</v>
      </c>
      <c r="B24" s="96">
        <v>31.0</v>
      </c>
      <c r="C24" s="95" t="s">
        <v>148</v>
      </c>
      <c r="D24" s="96">
        <v>26.0</v>
      </c>
      <c r="E24" s="95" t="s">
        <v>149</v>
      </c>
      <c r="F24" s="95" t="s">
        <v>153</v>
      </c>
      <c r="G24" s="95" t="s">
        <v>144</v>
      </c>
      <c r="H24" s="96">
        <v>3.0</v>
      </c>
      <c r="I24" s="97" t="b">
        <v>1</v>
      </c>
      <c r="J24" s="97" t="b">
        <v>1</v>
      </c>
      <c r="K24" s="95"/>
      <c r="L24" s="95"/>
    </row>
    <row r="25" hidden="1">
      <c r="A25" s="96">
        <v>18.0</v>
      </c>
      <c r="B25" s="96">
        <v>17.0</v>
      </c>
      <c r="C25" s="95" t="s">
        <v>152</v>
      </c>
      <c r="D25" s="96">
        <v>31.0</v>
      </c>
      <c r="E25" s="95" t="s">
        <v>148</v>
      </c>
      <c r="F25" s="95" t="s">
        <v>151</v>
      </c>
      <c r="G25" s="95" t="s">
        <v>144</v>
      </c>
      <c r="H25" s="96">
        <v>3.0</v>
      </c>
      <c r="I25" s="97" t="b">
        <v>1</v>
      </c>
      <c r="J25" s="97" t="b">
        <v>1</v>
      </c>
      <c r="K25" s="95"/>
      <c r="L25" s="95"/>
    </row>
    <row r="26" hidden="1">
      <c r="A26" s="96">
        <v>19.0</v>
      </c>
      <c r="B26" s="96">
        <v>17.0</v>
      </c>
      <c r="C26" s="95" t="s">
        <v>152</v>
      </c>
      <c r="D26" s="96">
        <v>7.0</v>
      </c>
      <c r="E26" s="95" t="s">
        <v>155</v>
      </c>
      <c r="F26" s="95" t="s">
        <v>162</v>
      </c>
      <c r="G26" s="95" t="s">
        <v>144</v>
      </c>
      <c r="H26" s="96">
        <v>3.0</v>
      </c>
      <c r="I26" s="97" t="b">
        <v>1</v>
      </c>
      <c r="J26" s="97" t="b">
        <v>1</v>
      </c>
      <c r="K26" s="95"/>
      <c r="L26" s="95"/>
    </row>
    <row r="27" hidden="1">
      <c r="A27" s="96">
        <v>20.0</v>
      </c>
      <c r="B27" s="96">
        <v>24.0</v>
      </c>
      <c r="C27" s="95" t="s">
        <v>154</v>
      </c>
      <c r="D27" s="96">
        <v>1.0</v>
      </c>
      <c r="E27" s="95" t="s">
        <v>139</v>
      </c>
      <c r="F27" s="95" t="s">
        <v>163</v>
      </c>
      <c r="G27" s="95" t="s">
        <v>144</v>
      </c>
      <c r="H27" s="96">
        <v>3.0</v>
      </c>
      <c r="I27" s="97" t="b">
        <v>1</v>
      </c>
      <c r="J27" s="97" t="b">
        <v>1</v>
      </c>
      <c r="K27" s="95"/>
      <c r="L27" s="95"/>
    </row>
    <row r="28">
      <c r="A28" s="96">
        <v>21.0</v>
      </c>
      <c r="B28" s="96">
        <v>24.0</v>
      </c>
      <c r="C28" s="95" t="s">
        <v>154</v>
      </c>
      <c r="D28" s="96">
        <v>31.0</v>
      </c>
      <c r="E28" s="95" t="s">
        <v>148</v>
      </c>
      <c r="F28" s="95" t="s">
        <v>163</v>
      </c>
      <c r="G28" s="95" t="s">
        <v>147</v>
      </c>
      <c r="H28" s="96">
        <v>2.0</v>
      </c>
      <c r="I28" s="97" t="b">
        <v>0</v>
      </c>
      <c r="J28" s="97" t="b">
        <v>0</v>
      </c>
      <c r="K28" s="95"/>
      <c r="L28" s="95"/>
    </row>
    <row r="29" hidden="1">
      <c r="A29" s="96">
        <v>22.0</v>
      </c>
      <c r="B29" s="96">
        <v>24.0</v>
      </c>
      <c r="C29" s="95" t="s">
        <v>154</v>
      </c>
      <c r="D29" s="96">
        <v>12.0</v>
      </c>
      <c r="E29" s="95" t="s">
        <v>160</v>
      </c>
      <c r="F29" s="95" t="s">
        <v>164</v>
      </c>
      <c r="G29" s="95" t="s">
        <v>147</v>
      </c>
      <c r="H29" s="96">
        <v>2.0</v>
      </c>
      <c r="I29" s="97" t="b">
        <v>1</v>
      </c>
      <c r="J29" s="97" t="b">
        <v>1</v>
      </c>
      <c r="K29" s="95"/>
      <c r="L29" s="95"/>
    </row>
    <row r="30">
      <c r="A30" s="96">
        <v>23.0</v>
      </c>
      <c r="B30" s="96">
        <v>24.0</v>
      </c>
      <c r="C30" s="95" t="s">
        <v>154</v>
      </c>
      <c r="D30" s="96">
        <v>28.0</v>
      </c>
      <c r="E30" s="95" t="s">
        <v>161</v>
      </c>
      <c r="F30" s="95" t="s">
        <v>164</v>
      </c>
      <c r="G30" s="95" t="s">
        <v>144</v>
      </c>
      <c r="H30" s="96">
        <v>3.0</v>
      </c>
      <c r="I30" s="97" t="b">
        <v>0</v>
      </c>
      <c r="J30" s="97" t="b">
        <v>0</v>
      </c>
      <c r="K30" s="95"/>
      <c r="L30" s="95"/>
    </row>
    <row r="31" hidden="1">
      <c r="A31" s="96">
        <v>24.0</v>
      </c>
      <c r="B31" s="96">
        <v>5.0</v>
      </c>
      <c r="C31" s="95" t="s">
        <v>158</v>
      </c>
      <c r="D31" s="96">
        <v>24.0</v>
      </c>
      <c r="E31" s="95" t="s">
        <v>154</v>
      </c>
      <c r="F31" s="95" t="s">
        <v>165</v>
      </c>
      <c r="G31" s="95" t="s">
        <v>144</v>
      </c>
      <c r="H31" s="96">
        <v>3.0</v>
      </c>
      <c r="I31" s="97" t="b">
        <v>1</v>
      </c>
      <c r="J31" s="97" t="b">
        <v>1</v>
      </c>
      <c r="K31" s="95"/>
      <c r="L31" s="95"/>
    </row>
    <row r="32">
      <c r="A32" s="96">
        <v>25.0</v>
      </c>
      <c r="B32" s="96">
        <v>5.0</v>
      </c>
      <c r="C32" s="95" t="s">
        <v>158</v>
      </c>
      <c r="D32" s="96">
        <v>20.0</v>
      </c>
      <c r="E32" s="95" t="s">
        <v>150</v>
      </c>
      <c r="F32" s="95" t="s">
        <v>166</v>
      </c>
      <c r="G32" s="95" t="s">
        <v>144</v>
      </c>
      <c r="H32" s="96">
        <v>3.0</v>
      </c>
      <c r="I32" s="97" t="b">
        <v>0</v>
      </c>
      <c r="J32" s="97" t="b">
        <v>0</v>
      </c>
      <c r="K32" s="95"/>
      <c r="L32" s="95"/>
    </row>
    <row r="33">
      <c r="A33" s="96">
        <v>26.0</v>
      </c>
      <c r="B33" s="96">
        <v>5.0</v>
      </c>
      <c r="C33" s="95" t="s">
        <v>158</v>
      </c>
      <c r="D33" s="96">
        <v>12.0</v>
      </c>
      <c r="E33" s="95" t="s">
        <v>160</v>
      </c>
      <c r="F33" s="95" t="s">
        <v>167</v>
      </c>
      <c r="G33" s="95" t="s">
        <v>144</v>
      </c>
      <c r="H33" s="96">
        <v>3.0</v>
      </c>
      <c r="I33" s="97" t="b">
        <v>0</v>
      </c>
      <c r="J33" s="97" t="b">
        <v>0</v>
      </c>
      <c r="K33" s="95"/>
      <c r="L33" s="95"/>
    </row>
    <row r="34">
      <c r="A34" s="96">
        <v>27.0</v>
      </c>
      <c r="B34" s="96">
        <v>5.0</v>
      </c>
      <c r="C34" s="95" t="s">
        <v>158</v>
      </c>
      <c r="D34" s="96">
        <v>12.0</v>
      </c>
      <c r="E34" s="95" t="s">
        <v>160</v>
      </c>
      <c r="F34" s="95" t="s">
        <v>168</v>
      </c>
      <c r="G34" s="95" t="s">
        <v>144</v>
      </c>
      <c r="H34" s="96">
        <v>3.0</v>
      </c>
      <c r="I34" s="97" t="b">
        <v>0</v>
      </c>
      <c r="J34" s="97" t="b">
        <v>0</v>
      </c>
      <c r="K34" s="95"/>
      <c r="L34" s="95"/>
    </row>
    <row r="35">
      <c r="A35" s="96">
        <v>28.0</v>
      </c>
      <c r="B35" s="96">
        <v>5.0</v>
      </c>
      <c r="C35" s="95" t="s">
        <v>158</v>
      </c>
      <c r="D35" s="96">
        <v>28.0</v>
      </c>
      <c r="E35" s="95" t="s">
        <v>161</v>
      </c>
      <c r="F35" s="95" t="s">
        <v>168</v>
      </c>
      <c r="G35" s="95" t="s">
        <v>144</v>
      </c>
      <c r="H35" s="96">
        <v>3.0</v>
      </c>
      <c r="I35" s="97" t="b">
        <v>0</v>
      </c>
      <c r="J35" s="97" t="b">
        <v>0</v>
      </c>
      <c r="K35" s="95"/>
      <c r="L35" s="95"/>
    </row>
    <row r="36">
      <c r="A36" s="96">
        <v>29.0</v>
      </c>
      <c r="B36" s="96">
        <v>5.0</v>
      </c>
      <c r="C36" s="95" t="s">
        <v>158</v>
      </c>
      <c r="D36" s="96">
        <v>28.0</v>
      </c>
      <c r="E36" s="95" t="s">
        <v>161</v>
      </c>
      <c r="F36" s="95" t="s">
        <v>169</v>
      </c>
      <c r="G36" s="95" t="s">
        <v>144</v>
      </c>
      <c r="H36" s="96">
        <v>3.0</v>
      </c>
      <c r="I36" s="97" t="b">
        <v>0</v>
      </c>
      <c r="J36" s="97" t="b">
        <v>0</v>
      </c>
      <c r="K36" s="95"/>
      <c r="L36" s="95"/>
    </row>
    <row r="37" hidden="1">
      <c r="A37" s="96">
        <v>30.0</v>
      </c>
      <c r="B37" s="96">
        <v>9.0</v>
      </c>
      <c r="C37" s="95" t="s">
        <v>170</v>
      </c>
      <c r="D37" s="96">
        <v>7.0</v>
      </c>
      <c r="E37" s="95" t="s">
        <v>155</v>
      </c>
      <c r="F37" s="95" t="s">
        <v>171</v>
      </c>
      <c r="G37" s="95" t="s">
        <v>144</v>
      </c>
      <c r="H37" s="96">
        <v>3.0</v>
      </c>
      <c r="I37" s="97" t="b">
        <v>1</v>
      </c>
      <c r="J37" s="97" t="b">
        <v>1</v>
      </c>
      <c r="K37" s="95"/>
      <c r="L37" s="95"/>
    </row>
    <row r="38" hidden="1">
      <c r="A38" s="96">
        <v>31.0</v>
      </c>
      <c r="B38" s="96">
        <v>9.0</v>
      </c>
      <c r="C38" s="95" t="s">
        <v>170</v>
      </c>
      <c r="D38" s="96">
        <v>20.0</v>
      </c>
      <c r="E38" s="95" t="s">
        <v>150</v>
      </c>
      <c r="F38" s="95" t="s">
        <v>171</v>
      </c>
      <c r="G38" s="95" t="s">
        <v>144</v>
      </c>
      <c r="H38" s="96">
        <v>3.0</v>
      </c>
      <c r="I38" s="97" t="b">
        <v>1</v>
      </c>
      <c r="J38" s="97" t="b">
        <v>1</v>
      </c>
      <c r="K38" s="95"/>
      <c r="L38" s="95"/>
    </row>
    <row r="39">
      <c r="A39" s="96">
        <v>32.0</v>
      </c>
      <c r="B39" s="96">
        <v>9.0</v>
      </c>
      <c r="C39" s="95" t="s">
        <v>170</v>
      </c>
      <c r="D39" s="96">
        <v>28.0</v>
      </c>
      <c r="E39" s="95" t="s">
        <v>161</v>
      </c>
      <c r="F39" s="95" t="s">
        <v>171</v>
      </c>
      <c r="G39" s="95" t="s">
        <v>144</v>
      </c>
      <c r="H39" s="96">
        <v>3.0</v>
      </c>
      <c r="I39" s="97" t="b">
        <v>0</v>
      </c>
      <c r="J39" s="97" t="b">
        <v>0</v>
      </c>
      <c r="K39" s="95"/>
      <c r="L39" s="95"/>
    </row>
    <row r="40">
      <c r="A40" s="96">
        <v>33.0</v>
      </c>
      <c r="B40" s="96">
        <v>7.0</v>
      </c>
      <c r="C40" s="95" t="s">
        <v>155</v>
      </c>
      <c r="D40" s="96">
        <v>10.0</v>
      </c>
      <c r="E40" s="95" t="s">
        <v>140</v>
      </c>
      <c r="F40" s="95" t="s">
        <v>171</v>
      </c>
      <c r="G40" s="95" t="s">
        <v>144</v>
      </c>
      <c r="H40" s="96">
        <v>3.0</v>
      </c>
      <c r="I40" s="97" t="b">
        <v>0</v>
      </c>
      <c r="J40" s="97" t="b">
        <v>0</v>
      </c>
      <c r="K40" s="95"/>
      <c r="L40" s="95"/>
    </row>
    <row r="41" hidden="1">
      <c r="A41" s="96">
        <v>34.0</v>
      </c>
      <c r="B41" s="96">
        <v>7.0</v>
      </c>
      <c r="C41" s="95" t="s">
        <v>155</v>
      </c>
      <c r="D41" s="96">
        <v>31.0</v>
      </c>
      <c r="E41" s="95" t="s">
        <v>148</v>
      </c>
      <c r="F41" s="95" t="s">
        <v>151</v>
      </c>
      <c r="G41" s="95" t="s">
        <v>144</v>
      </c>
      <c r="H41" s="96">
        <v>3.0</v>
      </c>
      <c r="I41" s="97" t="b">
        <v>1</v>
      </c>
      <c r="J41" s="97" t="b">
        <v>1</v>
      </c>
      <c r="K41" s="95"/>
      <c r="L41" s="95"/>
    </row>
    <row r="42">
      <c r="A42" s="96">
        <v>35.0</v>
      </c>
      <c r="B42" s="96">
        <v>7.0</v>
      </c>
      <c r="C42" s="95" t="s">
        <v>155</v>
      </c>
      <c r="D42" s="96">
        <v>31.0</v>
      </c>
      <c r="E42" s="95" t="s">
        <v>148</v>
      </c>
      <c r="F42" s="95" t="s">
        <v>141</v>
      </c>
      <c r="G42" s="95" t="s">
        <v>144</v>
      </c>
      <c r="H42" s="96">
        <v>3.0</v>
      </c>
      <c r="I42" s="97" t="b">
        <v>0</v>
      </c>
      <c r="J42" s="97" t="b">
        <v>0</v>
      </c>
      <c r="K42" s="95"/>
      <c r="L42" s="95"/>
    </row>
    <row r="43" hidden="1">
      <c r="A43" s="96">
        <v>36.0</v>
      </c>
      <c r="B43" s="96">
        <v>7.0</v>
      </c>
      <c r="C43" s="95" t="s">
        <v>155</v>
      </c>
      <c r="D43" s="96">
        <v>17.0</v>
      </c>
      <c r="E43" s="95" t="s">
        <v>152</v>
      </c>
      <c r="F43" s="95" t="s">
        <v>151</v>
      </c>
      <c r="G43" s="95" t="s">
        <v>144</v>
      </c>
      <c r="H43" s="96">
        <v>3.0</v>
      </c>
      <c r="I43" s="97" t="b">
        <v>1</v>
      </c>
      <c r="J43" s="97" t="b">
        <v>1</v>
      </c>
      <c r="K43" s="95"/>
      <c r="L43" s="95"/>
    </row>
    <row r="44" hidden="1">
      <c r="A44" s="96">
        <v>37.0</v>
      </c>
      <c r="B44" s="96">
        <v>7.0</v>
      </c>
      <c r="C44" s="95" t="s">
        <v>155</v>
      </c>
      <c r="D44" s="96">
        <v>24.0</v>
      </c>
      <c r="E44" s="95" t="s">
        <v>154</v>
      </c>
      <c r="F44" s="95" t="s">
        <v>151</v>
      </c>
      <c r="G44" s="95" t="s">
        <v>142</v>
      </c>
      <c r="H44" s="96">
        <v>4.0</v>
      </c>
      <c r="I44" s="97" t="b">
        <v>1</v>
      </c>
      <c r="J44" s="97" t="b">
        <v>1</v>
      </c>
      <c r="K44" s="95"/>
      <c r="L44" s="95"/>
    </row>
    <row r="45" hidden="1">
      <c r="A45" s="96">
        <v>38.0</v>
      </c>
      <c r="B45" s="96">
        <v>7.0</v>
      </c>
      <c r="C45" s="95" t="s">
        <v>155</v>
      </c>
      <c r="D45" s="96">
        <v>10.0</v>
      </c>
      <c r="E45" s="95" t="s">
        <v>140</v>
      </c>
      <c r="F45" s="95" t="s">
        <v>168</v>
      </c>
      <c r="G45" s="95" t="s">
        <v>142</v>
      </c>
      <c r="H45" s="96">
        <v>4.0</v>
      </c>
      <c r="I45" s="97" t="b">
        <v>1</v>
      </c>
      <c r="J45" s="97" t="b">
        <v>1</v>
      </c>
      <c r="K45" s="95"/>
      <c r="L45" s="95"/>
    </row>
    <row r="46" hidden="1">
      <c r="A46" s="96">
        <v>39.0</v>
      </c>
      <c r="B46" s="96">
        <v>7.0</v>
      </c>
      <c r="C46" s="95" t="s">
        <v>155</v>
      </c>
      <c r="D46" s="96">
        <v>10.0</v>
      </c>
      <c r="E46" s="95" t="s">
        <v>140</v>
      </c>
      <c r="F46" s="95" t="s">
        <v>172</v>
      </c>
      <c r="G46" s="95" t="s">
        <v>142</v>
      </c>
      <c r="H46" s="96">
        <v>4.0</v>
      </c>
      <c r="I46" s="97" t="b">
        <v>1</v>
      </c>
      <c r="J46" s="97" t="b">
        <v>1</v>
      </c>
      <c r="K46" s="95"/>
      <c r="L46" s="95"/>
    </row>
    <row r="47" hidden="1">
      <c r="A47" s="96">
        <v>40.0</v>
      </c>
      <c r="B47" s="96">
        <v>7.0</v>
      </c>
      <c r="C47" s="95" t="s">
        <v>155</v>
      </c>
      <c r="D47" s="96">
        <v>10.0</v>
      </c>
      <c r="E47" s="95" t="s">
        <v>140</v>
      </c>
      <c r="F47" s="95" t="s">
        <v>171</v>
      </c>
      <c r="G47" s="95" t="s">
        <v>142</v>
      </c>
      <c r="H47" s="96">
        <v>4.0</v>
      </c>
      <c r="I47" s="97" t="b">
        <v>1</v>
      </c>
      <c r="J47" s="97" t="b">
        <v>1</v>
      </c>
      <c r="K47" s="95"/>
      <c r="L47" s="95"/>
    </row>
    <row r="48">
      <c r="A48" s="96">
        <v>41.0</v>
      </c>
      <c r="B48" s="96">
        <v>7.0</v>
      </c>
      <c r="C48" s="95" t="s">
        <v>155</v>
      </c>
      <c r="D48" s="96">
        <v>10.0</v>
      </c>
      <c r="E48" s="95" t="s">
        <v>140</v>
      </c>
      <c r="F48" s="95" t="s">
        <v>169</v>
      </c>
      <c r="G48" s="95" t="s">
        <v>144</v>
      </c>
      <c r="H48" s="96">
        <v>3.0</v>
      </c>
      <c r="I48" s="97" t="b">
        <v>0</v>
      </c>
      <c r="J48" s="97" t="b">
        <v>0</v>
      </c>
      <c r="K48" s="95"/>
      <c r="L48" s="95"/>
    </row>
    <row r="49" hidden="1">
      <c r="A49" s="96">
        <v>42.0</v>
      </c>
      <c r="B49" s="96">
        <v>7.0</v>
      </c>
      <c r="C49" s="95" t="s">
        <v>155</v>
      </c>
      <c r="D49" s="96">
        <v>20.0</v>
      </c>
      <c r="E49" s="95" t="s">
        <v>150</v>
      </c>
      <c r="F49" s="95" t="s">
        <v>151</v>
      </c>
      <c r="G49" s="95" t="s">
        <v>142</v>
      </c>
      <c r="H49" s="96">
        <v>4.0</v>
      </c>
      <c r="I49" s="97" t="b">
        <v>1</v>
      </c>
      <c r="J49" s="97" t="b">
        <v>1</v>
      </c>
      <c r="K49" s="95"/>
      <c r="L49" s="95"/>
    </row>
    <row r="50" hidden="1">
      <c r="A50" s="96">
        <v>43.0</v>
      </c>
      <c r="B50" s="96">
        <v>7.0</v>
      </c>
      <c r="C50" s="95" t="s">
        <v>155</v>
      </c>
      <c r="D50" s="96">
        <v>2.0</v>
      </c>
      <c r="E50" s="95" t="s">
        <v>173</v>
      </c>
      <c r="F50" s="95" t="s">
        <v>174</v>
      </c>
      <c r="G50" s="95" t="s">
        <v>142</v>
      </c>
      <c r="H50" s="96">
        <v>4.0</v>
      </c>
      <c r="I50" s="97" t="b">
        <v>1</v>
      </c>
      <c r="J50" s="97" t="b">
        <v>1</v>
      </c>
      <c r="K50" s="95"/>
      <c r="L50" s="95"/>
    </row>
    <row r="51" hidden="1">
      <c r="A51" s="96">
        <v>43.0</v>
      </c>
      <c r="B51" s="96">
        <v>7.0</v>
      </c>
      <c r="C51" s="95" t="s">
        <v>155</v>
      </c>
      <c r="D51" s="96">
        <v>12.0</v>
      </c>
      <c r="E51" s="95" t="s">
        <v>160</v>
      </c>
      <c r="F51" s="95" t="s">
        <v>174</v>
      </c>
      <c r="G51" s="95" t="s">
        <v>142</v>
      </c>
      <c r="H51" s="96">
        <v>4.0</v>
      </c>
      <c r="I51" s="97" t="b">
        <v>1</v>
      </c>
      <c r="J51" s="97" t="b">
        <v>1</v>
      </c>
      <c r="K51" s="95"/>
      <c r="L51" s="95"/>
    </row>
    <row r="52" hidden="1">
      <c r="A52" s="96">
        <v>44.0</v>
      </c>
      <c r="B52" s="96">
        <v>7.0</v>
      </c>
      <c r="C52" s="95" t="s">
        <v>155</v>
      </c>
      <c r="D52" s="96">
        <v>2.0</v>
      </c>
      <c r="E52" s="95" t="s">
        <v>173</v>
      </c>
      <c r="F52" s="95" t="s">
        <v>157</v>
      </c>
      <c r="G52" s="95" t="s">
        <v>142</v>
      </c>
      <c r="H52" s="96">
        <v>4.0</v>
      </c>
      <c r="I52" s="97" t="b">
        <v>1</v>
      </c>
      <c r="J52" s="97" t="b">
        <v>1</v>
      </c>
      <c r="K52" s="95"/>
      <c r="L52" s="95"/>
    </row>
    <row r="53" hidden="1">
      <c r="A53" s="96">
        <v>44.0</v>
      </c>
      <c r="B53" s="96">
        <v>7.0</v>
      </c>
      <c r="C53" s="95" t="s">
        <v>155</v>
      </c>
      <c r="D53" s="96">
        <v>12.0</v>
      </c>
      <c r="E53" s="95" t="s">
        <v>160</v>
      </c>
      <c r="F53" s="95" t="s">
        <v>157</v>
      </c>
      <c r="G53" s="95" t="s">
        <v>142</v>
      </c>
      <c r="H53" s="96">
        <v>4.0</v>
      </c>
      <c r="I53" s="97" t="b">
        <v>1</v>
      </c>
      <c r="J53" s="97" t="b">
        <v>1</v>
      </c>
      <c r="K53" s="95"/>
      <c r="L53" s="95"/>
    </row>
    <row r="54" hidden="1">
      <c r="A54" s="96">
        <v>45.0</v>
      </c>
      <c r="B54" s="96">
        <v>7.0</v>
      </c>
      <c r="C54" s="95" t="s">
        <v>155</v>
      </c>
      <c r="D54" s="96">
        <v>12.0</v>
      </c>
      <c r="E54" s="95" t="s">
        <v>160</v>
      </c>
      <c r="F54" s="95" t="s">
        <v>175</v>
      </c>
      <c r="G54" s="95" t="s">
        <v>142</v>
      </c>
      <c r="H54" s="96">
        <v>4.0</v>
      </c>
      <c r="I54" s="97" t="b">
        <v>1</v>
      </c>
      <c r="J54" s="97" t="b">
        <v>1</v>
      </c>
      <c r="K54" s="95"/>
      <c r="L54" s="95"/>
    </row>
    <row r="55" hidden="1">
      <c r="A55" s="96">
        <v>45.0</v>
      </c>
      <c r="B55" s="96">
        <v>7.0</v>
      </c>
      <c r="C55" s="95" t="s">
        <v>155</v>
      </c>
      <c r="D55" s="96">
        <v>12.0</v>
      </c>
      <c r="E55" s="95" t="s">
        <v>160</v>
      </c>
      <c r="F55" s="95" t="s">
        <v>175</v>
      </c>
      <c r="G55" s="95" t="s">
        <v>142</v>
      </c>
      <c r="H55" s="96">
        <v>4.0</v>
      </c>
      <c r="I55" s="97" t="b">
        <v>1</v>
      </c>
      <c r="J55" s="97" t="b">
        <v>1</v>
      </c>
      <c r="K55" s="95"/>
      <c r="L55" s="95"/>
    </row>
    <row r="56" hidden="1">
      <c r="A56" s="96">
        <v>46.0</v>
      </c>
      <c r="B56" s="96">
        <v>7.0</v>
      </c>
      <c r="C56" s="95" t="s">
        <v>155</v>
      </c>
      <c r="D56" s="96">
        <v>12.0</v>
      </c>
      <c r="E56" s="95" t="s">
        <v>160</v>
      </c>
      <c r="F56" s="95" t="s">
        <v>176</v>
      </c>
      <c r="G56" s="95" t="s">
        <v>142</v>
      </c>
      <c r="H56" s="96">
        <v>4.0</v>
      </c>
      <c r="I56" s="97" t="b">
        <v>1</v>
      </c>
      <c r="J56" s="97" t="b">
        <v>1</v>
      </c>
      <c r="K56" s="95"/>
      <c r="L56" s="95"/>
    </row>
    <row r="57" hidden="1">
      <c r="A57" s="96">
        <v>51.0</v>
      </c>
      <c r="B57" s="96">
        <v>7.0</v>
      </c>
      <c r="C57" s="95" t="s">
        <v>155</v>
      </c>
      <c r="D57" s="96">
        <v>28.0</v>
      </c>
      <c r="E57" s="95" t="s">
        <v>161</v>
      </c>
      <c r="F57" s="95" t="s">
        <v>168</v>
      </c>
      <c r="G57" s="95" t="s">
        <v>142</v>
      </c>
      <c r="H57" s="96">
        <v>4.0</v>
      </c>
      <c r="I57" s="97" t="b">
        <v>1</v>
      </c>
      <c r="J57" s="97" t="b">
        <v>1</v>
      </c>
      <c r="K57" s="95"/>
      <c r="L57" s="95"/>
    </row>
    <row r="58" hidden="1">
      <c r="A58" s="96">
        <v>52.0</v>
      </c>
      <c r="B58" s="96">
        <v>7.0</v>
      </c>
      <c r="C58" s="95" t="s">
        <v>155</v>
      </c>
      <c r="D58" s="96">
        <v>28.0</v>
      </c>
      <c r="E58" s="95" t="s">
        <v>161</v>
      </c>
      <c r="F58" s="95" t="s">
        <v>177</v>
      </c>
      <c r="G58" s="95" t="s">
        <v>142</v>
      </c>
      <c r="H58" s="96">
        <v>4.0</v>
      </c>
      <c r="I58" s="97" t="b">
        <v>1</v>
      </c>
      <c r="J58" s="97" t="b">
        <v>1</v>
      </c>
      <c r="K58" s="95"/>
      <c r="L58" s="95"/>
    </row>
    <row r="59" hidden="1">
      <c r="A59" s="96">
        <v>53.0</v>
      </c>
      <c r="B59" s="96">
        <v>7.0</v>
      </c>
      <c r="C59" s="95" t="s">
        <v>155</v>
      </c>
      <c r="D59" s="96">
        <v>4.0</v>
      </c>
      <c r="E59" s="95" t="s">
        <v>178</v>
      </c>
      <c r="F59" s="95" t="s">
        <v>168</v>
      </c>
      <c r="G59" s="95" t="s">
        <v>142</v>
      </c>
      <c r="H59" s="96">
        <v>4.0</v>
      </c>
      <c r="I59" s="97" t="b">
        <v>1</v>
      </c>
      <c r="J59" s="97" t="b">
        <v>1</v>
      </c>
      <c r="K59" s="95"/>
      <c r="L59" s="95"/>
    </row>
    <row r="60">
      <c r="A60" s="96">
        <v>54.0</v>
      </c>
      <c r="B60" s="96">
        <v>7.0</v>
      </c>
      <c r="C60" s="95" t="s">
        <v>155</v>
      </c>
      <c r="D60" s="96">
        <v>4.0</v>
      </c>
      <c r="E60" s="95" t="s">
        <v>178</v>
      </c>
      <c r="F60" s="95" t="s">
        <v>177</v>
      </c>
      <c r="G60" s="95" t="s">
        <v>144</v>
      </c>
      <c r="H60" s="96">
        <v>3.0</v>
      </c>
      <c r="I60" s="97" t="b">
        <v>0</v>
      </c>
      <c r="J60" s="97" t="b">
        <v>0</v>
      </c>
      <c r="K60" s="95"/>
      <c r="L60" s="95"/>
    </row>
    <row r="61">
      <c r="A61" s="96">
        <v>55.0</v>
      </c>
      <c r="B61" s="96">
        <v>7.0</v>
      </c>
      <c r="C61" s="95" t="s">
        <v>155</v>
      </c>
      <c r="D61" s="96">
        <v>8.0</v>
      </c>
      <c r="E61" s="95" t="s">
        <v>179</v>
      </c>
      <c r="F61" s="95" t="s">
        <v>168</v>
      </c>
      <c r="G61" s="95" t="s">
        <v>144</v>
      </c>
      <c r="H61" s="96">
        <v>3.0</v>
      </c>
      <c r="I61" s="97" t="b">
        <v>0</v>
      </c>
      <c r="J61" s="97" t="b">
        <v>0</v>
      </c>
      <c r="K61" s="95"/>
      <c r="L61" s="95"/>
    </row>
    <row r="62" hidden="1">
      <c r="A62" s="96">
        <v>56.0</v>
      </c>
      <c r="B62" s="96">
        <v>10.0</v>
      </c>
      <c r="C62" s="95" t="s">
        <v>140</v>
      </c>
      <c r="D62" s="96">
        <v>1.0</v>
      </c>
      <c r="E62" s="95" t="s">
        <v>139</v>
      </c>
      <c r="F62" s="95" t="s">
        <v>180</v>
      </c>
      <c r="G62" s="95" t="s">
        <v>142</v>
      </c>
      <c r="H62" s="96">
        <v>4.0</v>
      </c>
      <c r="I62" s="97" t="b">
        <v>1</v>
      </c>
      <c r="J62" s="97" t="b">
        <v>1</v>
      </c>
      <c r="K62" s="95"/>
      <c r="L62" s="95"/>
    </row>
    <row r="63" hidden="1">
      <c r="A63" s="96">
        <v>57.0</v>
      </c>
      <c r="B63" s="96">
        <v>10.0</v>
      </c>
      <c r="C63" s="95" t="s">
        <v>140</v>
      </c>
      <c r="D63" s="96">
        <v>1.0</v>
      </c>
      <c r="E63" s="95" t="s">
        <v>139</v>
      </c>
      <c r="F63" s="95" t="s">
        <v>168</v>
      </c>
      <c r="G63" s="95" t="s">
        <v>142</v>
      </c>
      <c r="H63" s="96">
        <v>4.0</v>
      </c>
      <c r="I63" s="97" t="b">
        <v>1</v>
      </c>
      <c r="J63" s="97" t="b">
        <v>1</v>
      </c>
      <c r="K63" s="95"/>
      <c r="L63" s="95"/>
    </row>
    <row r="64">
      <c r="A64" s="96">
        <v>58.0</v>
      </c>
      <c r="B64" s="96">
        <v>10.0</v>
      </c>
      <c r="C64" s="95" t="s">
        <v>140</v>
      </c>
      <c r="D64" s="96">
        <v>1.0</v>
      </c>
      <c r="E64" s="95" t="s">
        <v>139</v>
      </c>
      <c r="F64" s="95" t="s">
        <v>181</v>
      </c>
      <c r="G64" s="95" t="s">
        <v>144</v>
      </c>
      <c r="H64" s="96">
        <v>3.0</v>
      </c>
      <c r="I64" s="97" t="b">
        <v>0</v>
      </c>
      <c r="J64" s="97" t="b">
        <v>0</v>
      </c>
      <c r="K64" s="95"/>
      <c r="L64" s="95"/>
    </row>
    <row r="65">
      <c r="A65" s="96">
        <v>59.0</v>
      </c>
      <c r="B65" s="96">
        <v>10.0</v>
      </c>
      <c r="C65" s="95" t="s">
        <v>140</v>
      </c>
      <c r="D65" s="96">
        <v>31.0</v>
      </c>
      <c r="E65" s="95" t="s">
        <v>148</v>
      </c>
      <c r="F65" s="95" t="s">
        <v>141</v>
      </c>
      <c r="G65" s="95" t="s">
        <v>144</v>
      </c>
      <c r="H65" s="96">
        <v>3.0</v>
      </c>
      <c r="I65" s="97" t="b">
        <v>0</v>
      </c>
      <c r="J65" s="97" t="b">
        <v>0</v>
      </c>
      <c r="K65" s="95"/>
      <c r="L65" s="95"/>
    </row>
    <row r="66" hidden="1">
      <c r="A66" s="96">
        <v>60.0</v>
      </c>
      <c r="B66" s="96">
        <v>10.0</v>
      </c>
      <c r="C66" s="95" t="s">
        <v>140</v>
      </c>
      <c r="D66" s="96">
        <v>24.0</v>
      </c>
      <c r="E66" s="95" t="s">
        <v>154</v>
      </c>
      <c r="F66" s="95" t="s">
        <v>168</v>
      </c>
      <c r="G66" s="95" t="s">
        <v>144</v>
      </c>
      <c r="H66" s="96">
        <v>3.0</v>
      </c>
      <c r="I66" s="97" t="b">
        <v>1</v>
      </c>
      <c r="J66" s="97" t="b">
        <v>1</v>
      </c>
      <c r="K66" s="95"/>
      <c r="L66" s="95"/>
    </row>
    <row r="67" hidden="1">
      <c r="A67" s="96">
        <v>61.0</v>
      </c>
      <c r="B67" s="96">
        <v>10.0</v>
      </c>
      <c r="C67" s="95" t="s">
        <v>140</v>
      </c>
      <c r="D67" s="96">
        <v>7.0</v>
      </c>
      <c r="E67" s="95" t="s">
        <v>155</v>
      </c>
      <c r="F67" s="95" t="s">
        <v>182</v>
      </c>
      <c r="G67" s="95" t="s">
        <v>142</v>
      </c>
      <c r="H67" s="96">
        <v>4.0</v>
      </c>
      <c r="I67" s="97" t="b">
        <v>1</v>
      </c>
      <c r="J67" s="97" t="b">
        <v>1</v>
      </c>
      <c r="K67" s="95"/>
      <c r="L67" s="95"/>
    </row>
    <row r="68" hidden="1">
      <c r="A68" s="96">
        <v>62.0</v>
      </c>
      <c r="B68" s="96">
        <v>10.0</v>
      </c>
      <c r="C68" s="95" t="s">
        <v>140</v>
      </c>
      <c r="D68" s="96">
        <v>7.0</v>
      </c>
      <c r="E68" s="95" t="s">
        <v>155</v>
      </c>
      <c r="F68" s="95" t="s">
        <v>172</v>
      </c>
      <c r="G68" s="95" t="s">
        <v>142</v>
      </c>
      <c r="H68" s="96">
        <v>4.0</v>
      </c>
      <c r="I68" s="97" t="b">
        <v>1</v>
      </c>
      <c r="J68" s="97" t="b">
        <v>1</v>
      </c>
      <c r="K68" s="95"/>
      <c r="L68" s="95"/>
    </row>
    <row r="69" hidden="1">
      <c r="A69" s="96">
        <v>63.0</v>
      </c>
      <c r="B69" s="96">
        <v>10.0</v>
      </c>
      <c r="C69" s="95" t="s">
        <v>140</v>
      </c>
      <c r="D69" s="96">
        <v>7.0</v>
      </c>
      <c r="E69" s="95" t="s">
        <v>155</v>
      </c>
      <c r="F69" s="95" t="s">
        <v>177</v>
      </c>
      <c r="G69" s="95" t="s">
        <v>142</v>
      </c>
      <c r="H69" s="96">
        <v>4.0</v>
      </c>
      <c r="I69" s="97" t="b">
        <v>1</v>
      </c>
      <c r="J69" s="97" t="b">
        <v>1</v>
      </c>
      <c r="K69" s="95"/>
      <c r="L69" s="95"/>
    </row>
    <row r="70">
      <c r="A70" s="96">
        <v>64.0</v>
      </c>
      <c r="B70" s="96">
        <v>10.0</v>
      </c>
      <c r="C70" s="95" t="s">
        <v>140</v>
      </c>
      <c r="D70" s="96">
        <v>7.0</v>
      </c>
      <c r="E70" s="95" t="s">
        <v>155</v>
      </c>
      <c r="F70" s="95" t="s">
        <v>183</v>
      </c>
      <c r="G70" s="95" t="s">
        <v>144</v>
      </c>
      <c r="H70" s="96">
        <v>3.0</v>
      </c>
      <c r="I70" s="97" t="b">
        <v>0</v>
      </c>
      <c r="J70" s="97" t="b">
        <v>0</v>
      </c>
      <c r="K70" s="95"/>
      <c r="L70" s="95"/>
    </row>
    <row r="71" hidden="1">
      <c r="A71" s="96">
        <v>65.0</v>
      </c>
      <c r="B71" s="96">
        <v>10.0</v>
      </c>
      <c r="C71" s="95" t="s">
        <v>140</v>
      </c>
      <c r="D71" s="96">
        <v>20.0</v>
      </c>
      <c r="E71" s="95" t="s">
        <v>150</v>
      </c>
      <c r="F71" s="95" t="s">
        <v>168</v>
      </c>
      <c r="G71" s="95" t="s">
        <v>142</v>
      </c>
      <c r="H71" s="96">
        <v>4.0</v>
      </c>
      <c r="I71" s="97" t="b">
        <v>1</v>
      </c>
      <c r="J71" s="97" t="b">
        <v>1</v>
      </c>
      <c r="K71" s="95"/>
      <c r="L71" s="95"/>
    </row>
    <row r="72" hidden="1">
      <c r="A72" s="96">
        <v>66.0</v>
      </c>
      <c r="B72" s="96">
        <v>10.0</v>
      </c>
      <c r="C72" s="95" t="s">
        <v>140</v>
      </c>
      <c r="D72" s="96">
        <v>12.0</v>
      </c>
      <c r="E72" s="95" t="s">
        <v>160</v>
      </c>
      <c r="F72" s="95" t="s">
        <v>169</v>
      </c>
      <c r="G72" s="95" t="s">
        <v>142</v>
      </c>
      <c r="H72" s="96">
        <v>4.0</v>
      </c>
      <c r="I72" s="97" t="b">
        <v>1</v>
      </c>
      <c r="J72" s="97" t="b">
        <v>1</v>
      </c>
      <c r="K72" s="95"/>
      <c r="L72" s="95"/>
    </row>
    <row r="73">
      <c r="A73" s="96">
        <v>67.0</v>
      </c>
      <c r="B73" s="96">
        <v>10.0</v>
      </c>
      <c r="C73" s="95" t="s">
        <v>140</v>
      </c>
      <c r="D73" s="96">
        <v>12.0</v>
      </c>
      <c r="E73" s="95" t="s">
        <v>160</v>
      </c>
      <c r="F73" s="95" t="s">
        <v>184</v>
      </c>
      <c r="G73" s="95" t="s">
        <v>144</v>
      </c>
      <c r="H73" s="96">
        <v>3.0</v>
      </c>
      <c r="I73" s="97" t="b">
        <v>0</v>
      </c>
      <c r="J73" s="97" t="b">
        <v>0</v>
      </c>
      <c r="K73" s="95"/>
      <c r="L73" s="95"/>
    </row>
    <row r="74">
      <c r="A74" s="96">
        <v>68.0</v>
      </c>
      <c r="B74" s="96">
        <v>10.0</v>
      </c>
      <c r="C74" s="95" t="s">
        <v>140</v>
      </c>
      <c r="D74" s="96">
        <v>28.0</v>
      </c>
      <c r="E74" s="95" t="s">
        <v>161</v>
      </c>
      <c r="F74" s="95" t="s">
        <v>165</v>
      </c>
      <c r="G74" s="95" t="s">
        <v>144</v>
      </c>
      <c r="H74" s="96">
        <v>3.0</v>
      </c>
      <c r="I74" s="97" t="b">
        <v>0</v>
      </c>
      <c r="J74" s="97" t="b">
        <v>0</v>
      </c>
      <c r="K74" s="95"/>
      <c r="L74" s="95"/>
    </row>
    <row r="75">
      <c r="A75" s="96">
        <v>69.0</v>
      </c>
      <c r="B75" s="96">
        <v>10.0</v>
      </c>
      <c r="C75" s="95" t="s">
        <v>140</v>
      </c>
      <c r="D75" s="96">
        <v>28.0</v>
      </c>
      <c r="E75" s="95" t="s">
        <v>161</v>
      </c>
      <c r="F75" s="95" t="s">
        <v>172</v>
      </c>
      <c r="G75" s="95" t="s">
        <v>144</v>
      </c>
      <c r="H75" s="96">
        <v>3.0</v>
      </c>
      <c r="I75" s="97" t="b">
        <v>0</v>
      </c>
      <c r="J75" s="97" t="b">
        <v>0</v>
      </c>
      <c r="K75" s="95"/>
      <c r="L75" s="95"/>
    </row>
    <row r="76">
      <c r="A76" s="96">
        <v>70.0</v>
      </c>
      <c r="B76" s="96">
        <v>10.0</v>
      </c>
      <c r="C76" s="95" t="s">
        <v>140</v>
      </c>
      <c r="D76" s="96">
        <v>28.0</v>
      </c>
      <c r="E76" s="95" t="s">
        <v>161</v>
      </c>
      <c r="F76" s="95" t="s">
        <v>171</v>
      </c>
      <c r="G76" s="95" t="s">
        <v>144</v>
      </c>
      <c r="H76" s="96">
        <v>3.0</v>
      </c>
      <c r="I76" s="97" t="b">
        <v>0</v>
      </c>
      <c r="J76" s="97" t="b">
        <v>0</v>
      </c>
      <c r="K76" s="95"/>
      <c r="L76" s="95"/>
    </row>
    <row r="77">
      <c r="A77" s="96">
        <v>71.0</v>
      </c>
      <c r="B77" s="96">
        <v>10.0</v>
      </c>
      <c r="C77" s="95" t="s">
        <v>140</v>
      </c>
      <c r="D77" s="96">
        <v>28.0</v>
      </c>
      <c r="E77" s="95" t="s">
        <v>161</v>
      </c>
      <c r="F77" s="95" t="s">
        <v>143</v>
      </c>
      <c r="G77" s="95" t="s">
        <v>144</v>
      </c>
      <c r="H77" s="96">
        <v>3.0</v>
      </c>
      <c r="I77" s="97" t="b">
        <v>0</v>
      </c>
      <c r="J77" s="97" t="b">
        <v>0</v>
      </c>
      <c r="K77" s="95"/>
      <c r="L77" s="95"/>
    </row>
    <row r="78">
      <c r="A78" s="96">
        <v>72.0</v>
      </c>
      <c r="B78" s="96">
        <v>10.0</v>
      </c>
      <c r="C78" s="95" t="s">
        <v>140</v>
      </c>
      <c r="D78" s="96">
        <v>2.0</v>
      </c>
      <c r="E78" s="95" t="s">
        <v>173</v>
      </c>
      <c r="F78" s="95" t="s">
        <v>185</v>
      </c>
      <c r="G78" s="95" t="s">
        <v>144</v>
      </c>
      <c r="H78" s="96">
        <v>3.0</v>
      </c>
      <c r="I78" s="97" t="b">
        <v>0</v>
      </c>
      <c r="J78" s="97" t="b">
        <v>0</v>
      </c>
      <c r="K78" s="95"/>
      <c r="L78" s="95"/>
    </row>
    <row r="79">
      <c r="A79" s="96">
        <v>73.0</v>
      </c>
      <c r="B79" s="96">
        <v>10.0</v>
      </c>
      <c r="C79" s="95" t="s">
        <v>140</v>
      </c>
      <c r="D79" s="96">
        <v>4.0</v>
      </c>
      <c r="E79" s="95" t="s">
        <v>178</v>
      </c>
      <c r="F79" s="95" t="s">
        <v>141</v>
      </c>
      <c r="G79" s="95" t="s">
        <v>144</v>
      </c>
      <c r="H79" s="96">
        <v>3.0</v>
      </c>
      <c r="I79" s="97" t="b">
        <v>0</v>
      </c>
      <c r="J79" s="97" t="b">
        <v>0</v>
      </c>
      <c r="K79" s="95"/>
      <c r="L79" s="95"/>
    </row>
    <row r="80">
      <c r="A80" s="96">
        <v>74.0</v>
      </c>
      <c r="B80" s="96">
        <v>11.0</v>
      </c>
      <c r="C80" s="95" t="s">
        <v>186</v>
      </c>
      <c r="D80" s="96">
        <v>20.0</v>
      </c>
      <c r="E80" s="95" t="s">
        <v>150</v>
      </c>
      <c r="F80" s="95" t="s">
        <v>141</v>
      </c>
      <c r="G80" s="95" t="s">
        <v>144</v>
      </c>
      <c r="H80" s="96">
        <v>3.0</v>
      </c>
      <c r="I80" s="97" t="b">
        <v>0</v>
      </c>
      <c r="J80" s="97" t="b">
        <v>0</v>
      </c>
      <c r="K80" s="95"/>
      <c r="L80" s="95"/>
    </row>
    <row r="81">
      <c r="A81" s="96">
        <v>75.0</v>
      </c>
      <c r="B81" s="96">
        <v>29.0</v>
      </c>
      <c r="C81" s="95" t="s">
        <v>187</v>
      </c>
      <c r="D81" s="96">
        <v>17.0</v>
      </c>
      <c r="E81" s="95" t="s">
        <v>152</v>
      </c>
      <c r="F81" s="95" t="s">
        <v>153</v>
      </c>
      <c r="G81" s="95" t="s">
        <v>144</v>
      </c>
      <c r="H81" s="96">
        <v>3.0</v>
      </c>
      <c r="I81" s="97" t="b">
        <v>0</v>
      </c>
      <c r="J81" s="97" t="b">
        <v>0</v>
      </c>
      <c r="K81" s="95"/>
      <c r="L81" s="95"/>
    </row>
    <row r="82" hidden="1">
      <c r="A82" s="96">
        <v>76.0</v>
      </c>
      <c r="B82" s="96">
        <v>29.0</v>
      </c>
      <c r="C82" s="95" t="s">
        <v>187</v>
      </c>
      <c r="D82" s="96">
        <v>24.0</v>
      </c>
      <c r="E82" s="95" t="s">
        <v>154</v>
      </c>
      <c r="F82" s="95" t="s">
        <v>156</v>
      </c>
      <c r="G82" s="95" t="s">
        <v>144</v>
      </c>
      <c r="H82" s="96">
        <v>3.0</v>
      </c>
      <c r="I82" s="97" t="b">
        <v>1</v>
      </c>
      <c r="J82" s="97" t="b">
        <v>1</v>
      </c>
      <c r="K82" s="95"/>
      <c r="L82" s="95"/>
    </row>
    <row r="83">
      <c r="A83" s="96">
        <v>78.0</v>
      </c>
      <c r="B83" s="96">
        <v>29.0</v>
      </c>
      <c r="C83" s="95" t="s">
        <v>187</v>
      </c>
      <c r="D83" s="96">
        <v>9.0</v>
      </c>
      <c r="E83" s="95" t="s">
        <v>170</v>
      </c>
      <c r="F83" s="95" t="s">
        <v>168</v>
      </c>
      <c r="G83" s="95" t="s">
        <v>144</v>
      </c>
      <c r="H83" s="96">
        <v>3.0</v>
      </c>
      <c r="I83" s="97" t="b">
        <v>0</v>
      </c>
      <c r="J83" s="97" t="b">
        <v>0</v>
      </c>
      <c r="K83" s="95"/>
      <c r="L83" s="95"/>
    </row>
    <row r="84" hidden="1">
      <c r="A84" s="96">
        <v>79.0</v>
      </c>
      <c r="B84" s="96">
        <v>29.0</v>
      </c>
      <c r="C84" s="95" t="s">
        <v>187</v>
      </c>
      <c r="D84" s="96">
        <v>7.0</v>
      </c>
      <c r="E84" s="95" t="s">
        <v>155</v>
      </c>
      <c r="F84" s="95" t="s">
        <v>168</v>
      </c>
      <c r="G84" s="95" t="s">
        <v>144</v>
      </c>
      <c r="H84" s="96">
        <v>3.0</v>
      </c>
      <c r="I84" s="97" t="b">
        <v>1</v>
      </c>
      <c r="J84" s="97" t="b">
        <v>1</v>
      </c>
      <c r="K84" s="95"/>
      <c r="L84" s="95"/>
    </row>
    <row r="85" hidden="1">
      <c r="A85" s="96">
        <v>80.0</v>
      </c>
      <c r="B85" s="96">
        <v>29.0</v>
      </c>
      <c r="C85" s="95" t="s">
        <v>187</v>
      </c>
      <c r="D85" s="96">
        <v>20.0</v>
      </c>
      <c r="E85" s="95" t="s">
        <v>150</v>
      </c>
      <c r="F85" s="95" t="s">
        <v>156</v>
      </c>
      <c r="G85" s="95" t="s">
        <v>144</v>
      </c>
      <c r="H85" s="96">
        <v>3.0</v>
      </c>
      <c r="I85" s="97" t="b">
        <v>1</v>
      </c>
      <c r="J85" s="97" t="b">
        <v>1</v>
      </c>
      <c r="K85" s="95"/>
      <c r="L85" s="95"/>
    </row>
    <row r="86" hidden="1">
      <c r="A86" s="96">
        <v>81.0</v>
      </c>
      <c r="B86" s="96">
        <v>29.0</v>
      </c>
      <c r="C86" s="95" t="s">
        <v>187</v>
      </c>
      <c r="D86" s="96">
        <v>12.0</v>
      </c>
      <c r="E86" s="95" t="s">
        <v>160</v>
      </c>
      <c r="F86" s="95" t="s">
        <v>168</v>
      </c>
      <c r="G86" s="95" t="s">
        <v>144</v>
      </c>
      <c r="H86" s="96">
        <v>3.0</v>
      </c>
      <c r="I86" s="97" t="b">
        <v>1</v>
      </c>
      <c r="J86" s="97" t="b">
        <v>1</v>
      </c>
      <c r="K86" s="95"/>
      <c r="L86" s="95"/>
    </row>
    <row r="87">
      <c r="A87" s="96">
        <v>81.0</v>
      </c>
      <c r="B87" s="96">
        <v>29.0</v>
      </c>
      <c r="C87" s="95" t="s">
        <v>187</v>
      </c>
      <c r="D87" s="96">
        <v>28.0</v>
      </c>
      <c r="E87" s="95" t="s">
        <v>161</v>
      </c>
      <c r="F87" s="95" t="s">
        <v>168</v>
      </c>
      <c r="G87" s="95" t="s">
        <v>144</v>
      </c>
      <c r="H87" s="96">
        <v>3.0</v>
      </c>
      <c r="I87" s="97" t="b">
        <v>0</v>
      </c>
      <c r="J87" s="97" t="b">
        <v>0</v>
      </c>
      <c r="K87" s="95"/>
      <c r="L87" s="95"/>
    </row>
    <row r="88" hidden="1">
      <c r="A88" s="96">
        <v>82.0</v>
      </c>
      <c r="B88" s="96">
        <v>29.0</v>
      </c>
      <c r="C88" s="95" t="s">
        <v>187</v>
      </c>
      <c r="D88" s="96">
        <v>2.0</v>
      </c>
      <c r="E88" s="95" t="s">
        <v>173</v>
      </c>
      <c r="F88" s="95" t="s">
        <v>188</v>
      </c>
      <c r="G88" s="95" t="s">
        <v>144</v>
      </c>
      <c r="H88" s="96">
        <v>3.0</v>
      </c>
      <c r="I88" s="97" t="b">
        <v>1</v>
      </c>
      <c r="J88" s="97" t="b">
        <v>1</v>
      </c>
      <c r="K88" s="95"/>
      <c r="L88" s="95"/>
    </row>
    <row r="89">
      <c r="A89" s="96">
        <v>83.0</v>
      </c>
      <c r="B89" s="96">
        <v>26.0</v>
      </c>
      <c r="C89" s="95" t="s">
        <v>149</v>
      </c>
      <c r="D89" s="96">
        <v>31.0</v>
      </c>
      <c r="E89" s="95" t="s">
        <v>148</v>
      </c>
      <c r="F89" s="95" t="s">
        <v>141</v>
      </c>
      <c r="G89" s="95" t="s">
        <v>147</v>
      </c>
      <c r="H89" s="96">
        <v>2.0</v>
      </c>
      <c r="I89" s="97" t="b">
        <v>0</v>
      </c>
      <c r="J89" s="97" t="b">
        <v>0</v>
      </c>
      <c r="K89" s="95"/>
      <c r="L89" s="95"/>
    </row>
    <row r="90" hidden="1">
      <c r="A90" s="96">
        <v>84.0</v>
      </c>
      <c r="B90" s="96">
        <v>26.0</v>
      </c>
      <c r="C90" s="95" t="s">
        <v>149</v>
      </c>
      <c r="D90" s="96">
        <v>31.0</v>
      </c>
      <c r="E90" s="95" t="s">
        <v>148</v>
      </c>
      <c r="F90" s="95" t="s">
        <v>189</v>
      </c>
      <c r="G90" s="95" t="s">
        <v>147</v>
      </c>
      <c r="H90" s="96">
        <v>2.0</v>
      </c>
      <c r="I90" s="97" t="b">
        <v>1</v>
      </c>
      <c r="J90" s="97" t="b">
        <v>1</v>
      </c>
      <c r="K90" s="95"/>
      <c r="L90" s="95"/>
    </row>
    <row r="91" hidden="1">
      <c r="A91" s="96">
        <v>85.0</v>
      </c>
      <c r="B91" s="96">
        <v>25.0</v>
      </c>
      <c r="C91" s="95" t="s">
        <v>190</v>
      </c>
      <c r="D91" s="96">
        <v>1.0</v>
      </c>
      <c r="E91" s="95" t="s">
        <v>139</v>
      </c>
      <c r="F91" s="95" t="s">
        <v>191</v>
      </c>
      <c r="G91" s="95" t="s">
        <v>144</v>
      </c>
      <c r="H91" s="96">
        <v>3.0</v>
      </c>
      <c r="I91" s="97" t="b">
        <v>1</v>
      </c>
      <c r="J91" s="97" t="b">
        <v>1</v>
      </c>
      <c r="K91" s="95"/>
      <c r="L91" s="95"/>
    </row>
    <row r="92" hidden="1">
      <c r="A92" s="96">
        <v>86.0</v>
      </c>
      <c r="B92" s="96">
        <v>25.0</v>
      </c>
      <c r="C92" s="95" t="s">
        <v>190</v>
      </c>
      <c r="D92" s="96">
        <v>1.0</v>
      </c>
      <c r="E92" s="95" t="s">
        <v>139</v>
      </c>
      <c r="F92" s="95" t="s">
        <v>172</v>
      </c>
      <c r="G92" s="95" t="s">
        <v>144</v>
      </c>
      <c r="H92" s="96">
        <v>3.0</v>
      </c>
      <c r="I92" s="97" t="b">
        <v>1</v>
      </c>
      <c r="J92" s="97" t="b">
        <v>1</v>
      </c>
      <c r="K92" s="95"/>
      <c r="L92" s="95"/>
    </row>
    <row r="93" hidden="1">
      <c r="A93" s="96">
        <v>87.0</v>
      </c>
      <c r="B93" s="96">
        <v>25.0</v>
      </c>
      <c r="C93" s="95" t="s">
        <v>190</v>
      </c>
      <c r="D93" s="96">
        <v>31.0</v>
      </c>
      <c r="E93" s="95" t="s">
        <v>148</v>
      </c>
      <c r="F93" s="95" t="s">
        <v>192</v>
      </c>
      <c r="G93" s="95" t="s">
        <v>144</v>
      </c>
      <c r="H93" s="96">
        <v>3.0</v>
      </c>
      <c r="I93" s="97" t="b">
        <v>1</v>
      </c>
      <c r="J93" s="97" t="b">
        <v>1</v>
      </c>
      <c r="K93" s="95"/>
      <c r="L93" s="95"/>
    </row>
    <row r="94" hidden="1">
      <c r="A94" s="96">
        <v>88.0</v>
      </c>
      <c r="B94" s="96">
        <v>25.0</v>
      </c>
      <c r="C94" s="95" t="s">
        <v>190</v>
      </c>
      <c r="D94" s="96">
        <v>31.0</v>
      </c>
      <c r="E94" s="95" t="s">
        <v>148</v>
      </c>
      <c r="F94" s="95" t="s">
        <v>193</v>
      </c>
      <c r="G94" s="95" t="s">
        <v>144</v>
      </c>
      <c r="H94" s="96">
        <v>3.0</v>
      </c>
      <c r="I94" s="97" t="b">
        <v>1</v>
      </c>
      <c r="J94" s="97" t="b">
        <v>1</v>
      </c>
      <c r="K94" s="95"/>
      <c r="L94" s="95"/>
    </row>
    <row r="95" hidden="1">
      <c r="A95" s="96">
        <v>89.0</v>
      </c>
      <c r="B95" s="96">
        <v>25.0</v>
      </c>
      <c r="C95" s="95" t="s">
        <v>190</v>
      </c>
      <c r="D95" s="96">
        <v>31.0</v>
      </c>
      <c r="E95" s="95" t="s">
        <v>148</v>
      </c>
      <c r="F95" s="95" t="s">
        <v>172</v>
      </c>
      <c r="G95" s="95" t="s">
        <v>144</v>
      </c>
      <c r="H95" s="96">
        <v>3.0</v>
      </c>
      <c r="I95" s="97" t="b">
        <v>1</v>
      </c>
      <c r="J95" s="97" t="b">
        <v>1</v>
      </c>
      <c r="K95" s="95"/>
      <c r="L95" s="95"/>
    </row>
    <row r="96" hidden="1">
      <c r="A96" s="96">
        <v>90.0</v>
      </c>
      <c r="B96" s="96">
        <v>25.0</v>
      </c>
      <c r="C96" s="95" t="s">
        <v>190</v>
      </c>
      <c r="D96" s="96">
        <v>7.0</v>
      </c>
      <c r="E96" s="95" t="s">
        <v>155</v>
      </c>
      <c r="F96" s="95" t="s">
        <v>141</v>
      </c>
      <c r="G96" s="95" t="s">
        <v>144</v>
      </c>
      <c r="H96" s="96">
        <v>3.0</v>
      </c>
      <c r="I96" s="97" t="b">
        <v>1</v>
      </c>
      <c r="J96" s="97" t="b">
        <v>1</v>
      </c>
      <c r="K96" s="95"/>
      <c r="L96" s="95"/>
    </row>
    <row r="97" hidden="1">
      <c r="A97" s="96">
        <v>91.0</v>
      </c>
      <c r="B97" s="96">
        <v>25.0</v>
      </c>
      <c r="C97" s="95" t="s">
        <v>190</v>
      </c>
      <c r="D97" s="96">
        <v>7.0</v>
      </c>
      <c r="E97" s="95" t="s">
        <v>155</v>
      </c>
      <c r="F97" s="95" t="s">
        <v>141</v>
      </c>
      <c r="G97" s="95" t="s">
        <v>144</v>
      </c>
      <c r="H97" s="96">
        <v>3.0</v>
      </c>
      <c r="I97" s="97" t="b">
        <v>1</v>
      </c>
      <c r="J97" s="97" t="b">
        <v>1</v>
      </c>
      <c r="K97" s="95"/>
      <c r="L97" s="95"/>
    </row>
    <row r="98">
      <c r="A98" s="96">
        <v>92.0</v>
      </c>
      <c r="B98" s="96">
        <v>25.0</v>
      </c>
      <c r="C98" s="95" t="s">
        <v>190</v>
      </c>
      <c r="D98" s="96">
        <v>6.0</v>
      </c>
      <c r="E98" s="95" t="s">
        <v>159</v>
      </c>
      <c r="F98" s="95" t="s">
        <v>194</v>
      </c>
      <c r="G98" s="95" t="s">
        <v>147</v>
      </c>
      <c r="H98" s="96">
        <v>2.0</v>
      </c>
      <c r="I98" s="97" t="b">
        <v>0</v>
      </c>
      <c r="J98" s="97" t="b">
        <v>0</v>
      </c>
      <c r="K98" s="95"/>
      <c r="L98" s="95"/>
    </row>
    <row r="99" hidden="1">
      <c r="A99" s="96">
        <v>93.0</v>
      </c>
      <c r="B99" s="96">
        <v>20.0</v>
      </c>
      <c r="C99" s="95" t="s">
        <v>150</v>
      </c>
      <c r="D99" s="96">
        <v>12.0</v>
      </c>
      <c r="E99" s="95" t="s">
        <v>160</v>
      </c>
      <c r="F99" s="95" t="s">
        <v>191</v>
      </c>
      <c r="G99" s="95" t="s">
        <v>144</v>
      </c>
      <c r="H99" s="96">
        <v>3.0</v>
      </c>
      <c r="I99" s="97" t="b">
        <v>1</v>
      </c>
      <c r="J99" s="97" t="b">
        <v>1</v>
      </c>
      <c r="K99" s="95"/>
      <c r="L99" s="95"/>
    </row>
    <row r="100" hidden="1">
      <c r="A100" s="96">
        <v>93.0</v>
      </c>
      <c r="B100" s="96">
        <v>20.0</v>
      </c>
      <c r="C100" s="95" t="s">
        <v>150</v>
      </c>
      <c r="D100" s="96">
        <v>6.0</v>
      </c>
      <c r="E100" s="95" t="s">
        <v>159</v>
      </c>
      <c r="F100" s="95" t="s">
        <v>191</v>
      </c>
      <c r="G100" s="95" t="s">
        <v>144</v>
      </c>
      <c r="H100" s="96">
        <v>3.0</v>
      </c>
      <c r="I100" s="97" t="b">
        <v>1</v>
      </c>
      <c r="J100" s="97" t="b">
        <v>1</v>
      </c>
      <c r="K100" s="95"/>
      <c r="L100" s="95"/>
    </row>
    <row r="101" hidden="1">
      <c r="A101" s="96">
        <v>93.0</v>
      </c>
      <c r="B101" s="96">
        <v>20.0</v>
      </c>
      <c r="C101" s="95" t="s">
        <v>150</v>
      </c>
      <c r="D101" s="96">
        <v>12.0</v>
      </c>
      <c r="E101" s="95" t="s">
        <v>160</v>
      </c>
      <c r="F101" s="95" t="s">
        <v>191</v>
      </c>
      <c r="G101" s="95" t="s">
        <v>144</v>
      </c>
      <c r="H101" s="96">
        <v>3.0</v>
      </c>
      <c r="I101" s="97" t="b">
        <v>1</v>
      </c>
      <c r="J101" s="97" t="b">
        <v>1</v>
      </c>
      <c r="K101" s="95"/>
      <c r="L101" s="95"/>
    </row>
    <row r="102" hidden="1">
      <c r="A102" s="96">
        <v>93.0</v>
      </c>
      <c r="B102" s="96">
        <v>20.0</v>
      </c>
      <c r="C102" s="95" t="s">
        <v>150</v>
      </c>
      <c r="D102" s="96">
        <v>6.0</v>
      </c>
      <c r="E102" s="95" t="s">
        <v>159</v>
      </c>
      <c r="F102" s="95" t="s">
        <v>191</v>
      </c>
      <c r="G102" s="95" t="s">
        <v>144</v>
      </c>
      <c r="H102" s="96">
        <v>3.0</v>
      </c>
      <c r="I102" s="97" t="b">
        <v>1</v>
      </c>
      <c r="J102" s="97" t="b">
        <v>1</v>
      </c>
      <c r="K102" s="95"/>
      <c r="L102" s="95"/>
    </row>
    <row r="103" hidden="1">
      <c r="A103" s="96">
        <v>94.0</v>
      </c>
      <c r="B103" s="96">
        <v>20.0</v>
      </c>
      <c r="C103" s="95" t="s">
        <v>150</v>
      </c>
      <c r="D103" s="96">
        <v>12.0</v>
      </c>
      <c r="E103" s="95" t="s">
        <v>160</v>
      </c>
      <c r="F103" s="95" t="s">
        <v>165</v>
      </c>
      <c r="G103" s="95" t="s">
        <v>144</v>
      </c>
      <c r="H103" s="96">
        <v>3.0</v>
      </c>
      <c r="I103" s="97" t="b">
        <v>1</v>
      </c>
      <c r="J103" s="97" t="b">
        <v>1</v>
      </c>
      <c r="K103" s="95"/>
      <c r="L103" s="95"/>
    </row>
    <row r="104" hidden="1">
      <c r="A104" s="96">
        <v>94.0</v>
      </c>
      <c r="B104" s="96">
        <v>20.0</v>
      </c>
      <c r="C104" s="95" t="s">
        <v>150</v>
      </c>
      <c r="D104" s="96">
        <v>1.0</v>
      </c>
      <c r="E104" s="95" t="s">
        <v>139</v>
      </c>
      <c r="F104" s="95" t="s">
        <v>165</v>
      </c>
      <c r="G104" s="95" t="s">
        <v>144</v>
      </c>
      <c r="H104" s="96">
        <v>3.0</v>
      </c>
      <c r="I104" s="97" t="b">
        <v>1</v>
      </c>
      <c r="J104" s="97" t="b">
        <v>1</v>
      </c>
      <c r="K104" s="95"/>
      <c r="L104" s="95"/>
    </row>
    <row r="105" hidden="1">
      <c r="A105" s="96">
        <v>94.0</v>
      </c>
      <c r="B105" s="96">
        <v>20.0</v>
      </c>
      <c r="C105" s="95" t="s">
        <v>150</v>
      </c>
      <c r="D105" s="96">
        <v>12.0</v>
      </c>
      <c r="E105" s="95" t="s">
        <v>160</v>
      </c>
      <c r="F105" s="95" t="s">
        <v>165</v>
      </c>
      <c r="G105" s="95" t="s">
        <v>144</v>
      </c>
      <c r="H105" s="96">
        <v>3.0</v>
      </c>
      <c r="I105" s="97" t="b">
        <v>1</v>
      </c>
      <c r="J105" s="97" t="b">
        <v>1</v>
      </c>
      <c r="K105" s="95"/>
      <c r="L105" s="95"/>
    </row>
    <row r="106" hidden="1">
      <c r="A106" s="96">
        <v>94.0</v>
      </c>
      <c r="B106" s="96">
        <v>20.0</v>
      </c>
      <c r="C106" s="95" t="s">
        <v>150</v>
      </c>
      <c r="D106" s="96">
        <v>1.0</v>
      </c>
      <c r="E106" s="95" t="s">
        <v>139</v>
      </c>
      <c r="F106" s="95" t="s">
        <v>165</v>
      </c>
      <c r="G106" s="95" t="s">
        <v>144</v>
      </c>
      <c r="H106" s="96">
        <v>3.0</v>
      </c>
      <c r="I106" s="97" t="b">
        <v>1</v>
      </c>
      <c r="J106" s="97" t="b">
        <v>1</v>
      </c>
      <c r="K106" s="95"/>
      <c r="L106" s="95"/>
    </row>
    <row r="107">
      <c r="A107" s="96">
        <v>95.0</v>
      </c>
      <c r="B107" s="96">
        <v>25.0</v>
      </c>
      <c r="C107" s="95" t="s">
        <v>190</v>
      </c>
      <c r="D107" s="96">
        <v>28.0</v>
      </c>
      <c r="E107" s="95" t="s">
        <v>161</v>
      </c>
      <c r="F107" s="95" t="s">
        <v>141</v>
      </c>
      <c r="G107" s="95" t="s">
        <v>147</v>
      </c>
      <c r="H107" s="96">
        <v>2.0</v>
      </c>
      <c r="I107" s="97" t="b">
        <v>0</v>
      </c>
      <c r="J107" s="97" t="b">
        <v>0</v>
      </c>
      <c r="K107" s="95"/>
      <c r="L107" s="95"/>
    </row>
    <row r="108" hidden="1">
      <c r="A108" s="96">
        <v>96.0</v>
      </c>
      <c r="B108" s="96">
        <v>25.0</v>
      </c>
      <c r="C108" s="95" t="s">
        <v>190</v>
      </c>
      <c r="D108" s="96">
        <v>28.0</v>
      </c>
      <c r="E108" s="95" t="s">
        <v>161</v>
      </c>
      <c r="F108" s="95" t="s">
        <v>191</v>
      </c>
      <c r="G108" s="95" t="s">
        <v>144</v>
      </c>
      <c r="H108" s="96">
        <v>3.0</v>
      </c>
      <c r="I108" s="97" t="b">
        <v>1</v>
      </c>
      <c r="J108" s="97" t="b">
        <v>1</v>
      </c>
      <c r="K108" s="95"/>
      <c r="L108" s="95"/>
    </row>
    <row r="109" hidden="1">
      <c r="A109" s="96">
        <v>97.0</v>
      </c>
      <c r="B109" s="96">
        <v>20.0</v>
      </c>
      <c r="C109" s="95" t="s">
        <v>150</v>
      </c>
      <c r="D109" s="96">
        <v>1.0</v>
      </c>
      <c r="E109" s="95" t="s">
        <v>139</v>
      </c>
      <c r="F109" s="95" t="s">
        <v>165</v>
      </c>
      <c r="G109" s="95" t="s">
        <v>144</v>
      </c>
      <c r="H109" s="96">
        <v>3.0</v>
      </c>
      <c r="I109" s="97" t="b">
        <v>1</v>
      </c>
      <c r="J109" s="97" t="b">
        <v>1</v>
      </c>
      <c r="K109" s="95"/>
      <c r="L109" s="95"/>
    </row>
    <row r="110">
      <c r="A110" s="96">
        <v>98.0</v>
      </c>
      <c r="B110" s="96">
        <v>20.0</v>
      </c>
      <c r="C110" s="95" t="s">
        <v>150</v>
      </c>
      <c r="D110" s="96">
        <v>31.0</v>
      </c>
      <c r="E110" s="95" t="s">
        <v>148</v>
      </c>
      <c r="F110" s="95" t="s">
        <v>157</v>
      </c>
      <c r="G110" s="95" t="s">
        <v>147</v>
      </c>
      <c r="H110" s="96">
        <v>2.0</v>
      </c>
      <c r="I110" s="97" t="b">
        <v>0</v>
      </c>
      <c r="J110" s="97" t="b">
        <v>0</v>
      </c>
      <c r="K110" s="95"/>
      <c r="L110" s="95"/>
    </row>
    <row r="111" hidden="1">
      <c r="A111" s="96">
        <v>99.0</v>
      </c>
      <c r="B111" s="96">
        <v>20.0</v>
      </c>
      <c r="C111" s="95" t="s">
        <v>150</v>
      </c>
      <c r="D111" s="96">
        <v>31.0</v>
      </c>
      <c r="E111" s="95" t="s">
        <v>148</v>
      </c>
      <c r="F111" s="95" t="s">
        <v>181</v>
      </c>
      <c r="G111" s="95" t="s">
        <v>144</v>
      </c>
      <c r="H111" s="96">
        <v>3.0</v>
      </c>
      <c r="I111" s="97" t="b">
        <v>1</v>
      </c>
      <c r="J111" s="97" t="b">
        <v>1</v>
      </c>
      <c r="K111" s="95"/>
      <c r="L111" s="95"/>
    </row>
    <row r="112" hidden="1">
      <c r="A112" s="96">
        <v>100.0</v>
      </c>
      <c r="B112" s="96">
        <v>20.0</v>
      </c>
      <c r="C112" s="95" t="s">
        <v>150</v>
      </c>
      <c r="D112" s="96">
        <v>5.0</v>
      </c>
      <c r="E112" s="95" t="s">
        <v>158</v>
      </c>
      <c r="F112" s="95" t="s">
        <v>168</v>
      </c>
      <c r="G112" s="95" t="s">
        <v>144</v>
      </c>
      <c r="H112" s="96">
        <v>3.0</v>
      </c>
      <c r="I112" s="97" t="b">
        <v>1</v>
      </c>
      <c r="J112" s="97" t="b">
        <v>1</v>
      </c>
      <c r="K112" s="95"/>
      <c r="L112" s="95"/>
    </row>
    <row r="113" hidden="1">
      <c r="A113" s="96">
        <v>101.0</v>
      </c>
      <c r="B113" s="96">
        <v>20.0</v>
      </c>
      <c r="C113" s="95" t="s">
        <v>150</v>
      </c>
      <c r="D113" s="96">
        <v>9.0</v>
      </c>
      <c r="E113" s="95" t="s">
        <v>170</v>
      </c>
      <c r="F113" s="95" t="s">
        <v>165</v>
      </c>
      <c r="G113" s="95" t="s">
        <v>144</v>
      </c>
      <c r="H113" s="96">
        <v>3.0</v>
      </c>
      <c r="I113" s="97" t="b">
        <v>1</v>
      </c>
      <c r="J113" s="97" t="b">
        <v>1</v>
      </c>
      <c r="K113" s="95"/>
      <c r="L113" s="95"/>
    </row>
    <row r="114" hidden="1">
      <c r="A114" s="96">
        <v>102.0</v>
      </c>
      <c r="B114" s="96">
        <v>20.0</v>
      </c>
      <c r="C114" s="95" t="s">
        <v>150</v>
      </c>
      <c r="D114" s="96">
        <v>7.0</v>
      </c>
      <c r="E114" s="95" t="s">
        <v>155</v>
      </c>
      <c r="F114" s="95" t="s">
        <v>163</v>
      </c>
      <c r="G114" s="95" t="s">
        <v>144</v>
      </c>
      <c r="H114" s="96">
        <v>3.0</v>
      </c>
      <c r="I114" s="97" t="b">
        <v>1</v>
      </c>
      <c r="J114" s="97" t="b">
        <v>1</v>
      </c>
      <c r="K114" s="95"/>
      <c r="L114" s="95"/>
    </row>
    <row r="115" hidden="1">
      <c r="A115" s="96">
        <v>103.0</v>
      </c>
      <c r="B115" s="96">
        <v>20.0</v>
      </c>
      <c r="C115" s="95" t="s">
        <v>150</v>
      </c>
      <c r="D115" s="96">
        <v>10.0</v>
      </c>
      <c r="E115" s="95" t="s">
        <v>140</v>
      </c>
      <c r="F115" s="95" t="s">
        <v>168</v>
      </c>
      <c r="G115" s="95" t="s">
        <v>144</v>
      </c>
      <c r="H115" s="96">
        <v>3.0</v>
      </c>
      <c r="I115" s="97" t="b">
        <v>1</v>
      </c>
      <c r="J115" s="97" t="b">
        <v>1</v>
      </c>
      <c r="K115" s="95"/>
      <c r="L115" s="95"/>
    </row>
    <row r="116">
      <c r="A116" s="96">
        <v>104.0</v>
      </c>
      <c r="B116" s="96">
        <v>20.0</v>
      </c>
      <c r="C116" s="95" t="s">
        <v>150</v>
      </c>
      <c r="D116" s="96">
        <v>6.0</v>
      </c>
      <c r="E116" s="95" t="s">
        <v>159</v>
      </c>
      <c r="F116" s="95" t="s">
        <v>168</v>
      </c>
      <c r="G116" s="95" t="s">
        <v>147</v>
      </c>
      <c r="H116" s="96">
        <v>2.0</v>
      </c>
      <c r="I116" s="97" t="b">
        <v>0</v>
      </c>
      <c r="J116" s="97" t="b">
        <v>0</v>
      </c>
      <c r="K116" s="95"/>
      <c r="L116" s="95"/>
    </row>
    <row r="117" hidden="1">
      <c r="A117" s="96">
        <v>105.0</v>
      </c>
      <c r="B117" s="96">
        <v>20.0</v>
      </c>
      <c r="C117" s="95" t="s">
        <v>150</v>
      </c>
      <c r="D117" s="96">
        <v>12.0</v>
      </c>
      <c r="E117" s="95" t="s">
        <v>160</v>
      </c>
      <c r="F117" s="95" t="s">
        <v>195</v>
      </c>
      <c r="G117" s="95" t="s">
        <v>144</v>
      </c>
      <c r="H117" s="96">
        <v>3.0</v>
      </c>
      <c r="I117" s="97" t="b">
        <v>1</v>
      </c>
      <c r="J117" s="97" t="b">
        <v>1</v>
      </c>
      <c r="K117" s="95"/>
      <c r="L117" s="95"/>
    </row>
    <row r="118">
      <c r="A118" s="96">
        <v>106.0</v>
      </c>
      <c r="B118" s="96">
        <v>20.0</v>
      </c>
      <c r="C118" s="95" t="s">
        <v>150</v>
      </c>
      <c r="D118" s="96">
        <v>12.0</v>
      </c>
      <c r="E118" s="95" t="s">
        <v>160</v>
      </c>
      <c r="F118" s="95" t="s">
        <v>165</v>
      </c>
      <c r="G118" s="95" t="s">
        <v>147</v>
      </c>
      <c r="H118" s="96">
        <v>2.0</v>
      </c>
      <c r="I118" s="97" t="b">
        <v>0</v>
      </c>
      <c r="J118" s="97" t="b">
        <v>0</v>
      </c>
      <c r="K118" s="95"/>
      <c r="L118" s="95"/>
    </row>
    <row r="119" hidden="1">
      <c r="A119" s="96">
        <v>107.0</v>
      </c>
      <c r="B119" s="96">
        <v>20.0</v>
      </c>
      <c r="C119" s="95" t="s">
        <v>150</v>
      </c>
      <c r="D119" s="96">
        <v>28.0</v>
      </c>
      <c r="E119" s="95" t="s">
        <v>161</v>
      </c>
      <c r="F119" s="95" t="s">
        <v>195</v>
      </c>
      <c r="G119" s="95" t="s">
        <v>144</v>
      </c>
      <c r="H119" s="96">
        <v>3.0</v>
      </c>
      <c r="I119" s="97" t="b">
        <v>1</v>
      </c>
      <c r="J119" s="97" t="b">
        <v>1</v>
      </c>
      <c r="K119" s="95"/>
      <c r="L119" s="95"/>
    </row>
    <row r="120" hidden="1">
      <c r="A120" s="96">
        <v>108.0</v>
      </c>
      <c r="B120" s="96">
        <v>20.0</v>
      </c>
      <c r="C120" s="95" t="s">
        <v>150</v>
      </c>
      <c r="D120" s="96">
        <v>28.0</v>
      </c>
      <c r="E120" s="95" t="s">
        <v>161</v>
      </c>
      <c r="F120" s="95" t="s">
        <v>165</v>
      </c>
      <c r="G120" s="95" t="s">
        <v>144</v>
      </c>
      <c r="H120" s="96">
        <v>3.0</v>
      </c>
      <c r="I120" s="97" t="b">
        <v>1</v>
      </c>
      <c r="J120" s="97" t="b">
        <v>1</v>
      </c>
      <c r="K120" s="95"/>
      <c r="L120" s="95"/>
    </row>
    <row r="121" hidden="1">
      <c r="A121" s="96">
        <v>108.0</v>
      </c>
      <c r="B121" s="96">
        <v>20.0</v>
      </c>
      <c r="C121" s="95" t="s">
        <v>150</v>
      </c>
      <c r="D121" s="96">
        <v>28.0</v>
      </c>
      <c r="E121" s="95" t="s">
        <v>161</v>
      </c>
      <c r="F121" s="95" t="s">
        <v>165</v>
      </c>
      <c r="G121" s="95" t="s">
        <v>144</v>
      </c>
      <c r="H121" s="96">
        <v>3.0</v>
      </c>
      <c r="I121" s="97" t="b">
        <v>1</v>
      </c>
      <c r="J121" s="97" t="b">
        <v>1</v>
      </c>
      <c r="K121" s="95"/>
      <c r="L121" s="95"/>
    </row>
    <row r="122" hidden="1">
      <c r="A122" s="96">
        <v>109.0</v>
      </c>
      <c r="B122" s="96">
        <v>20.0</v>
      </c>
      <c r="C122" s="95" t="s">
        <v>150</v>
      </c>
      <c r="D122" s="96">
        <v>8.0</v>
      </c>
      <c r="E122" s="95" t="s">
        <v>179</v>
      </c>
      <c r="F122" s="95" t="s">
        <v>165</v>
      </c>
      <c r="G122" s="95" t="s">
        <v>144</v>
      </c>
      <c r="H122" s="96">
        <v>3.0</v>
      </c>
      <c r="I122" s="97" t="b">
        <v>1</v>
      </c>
      <c r="J122" s="97" t="b">
        <v>1</v>
      </c>
      <c r="K122" s="95"/>
      <c r="L122" s="95"/>
    </row>
    <row r="123" hidden="1">
      <c r="A123" s="96">
        <v>110.0</v>
      </c>
      <c r="B123" s="96">
        <v>15.0</v>
      </c>
      <c r="C123" s="95" t="s">
        <v>196</v>
      </c>
      <c r="D123" s="96">
        <v>17.0</v>
      </c>
      <c r="E123" s="95" t="s">
        <v>152</v>
      </c>
      <c r="F123" s="95" t="s">
        <v>168</v>
      </c>
      <c r="G123" s="95" t="s">
        <v>144</v>
      </c>
      <c r="H123" s="96">
        <v>3.0</v>
      </c>
      <c r="I123" s="97" t="b">
        <v>1</v>
      </c>
      <c r="J123" s="97" t="b">
        <v>1</v>
      </c>
      <c r="K123" s="95"/>
      <c r="L123" s="95"/>
    </row>
    <row r="124" hidden="1">
      <c r="A124" s="96">
        <v>111.0</v>
      </c>
      <c r="B124" s="96">
        <v>15.0</v>
      </c>
      <c r="C124" s="95" t="s">
        <v>196</v>
      </c>
      <c r="D124" s="96">
        <v>7.0</v>
      </c>
      <c r="E124" s="95" t="s">
        <v>155</v>
      </c>
      <c r="F124" s="95" t="s">
        <v>197</v>
      </c>
      <c r="G124" s="95" t="s">
        <v>144</v>
      </c>
      <c r="H124" s="96">
        <v>3.0</v>
      </c>
      <c r="I124" s="97" t="b">
        <v>1</v>
      </c>
      <c r="J124" s="97" t="b">
        <v>1</v>
      </c>
      <c r="K124" s="95"/>
      <c r="L124" s="95"/>
    </row>
    <row r="125" hidden="1">
      <c r="A125" s="96">
        <v>112.0</v>
      </c>
      <c r="B125" s="96">
        <v>15.0</v>
      </c>
      <c r="C125" s="95" t="s">
        <v>196</v>
      </c>
      <c r="D125" s="96">
        <v>10.0</v>
      </c>
      <c r="E125" s="95" t="s">
        <v>140</v>
      </c>
      <c r="F125" s="95" t="s">
        <v>182</v>
      </c>
      <c r="G125" s="95" t="s">
        <v>144</v>
      </c>
      <c r="H125" s="96">
        <v>3.0</v>
      </c>
      <c r="I125" s="97" t="b">
        <v>1</v>
      </c>
      <c r="J125" s="97" t="b">
        <v>1</v>
      </c>
      <c r="K125" s="95"/>
      <c r="L125" s="95"/>
    </row>
    <row r="126">
      <c r="A126" s="96">
        <v>113.0</v>
      </c>
      <c r="B126" s="96">
        <v>15.0</v>
      </c>
      <c r="C126" s="95" t="s">
        <v>196</v>
      </c>
      <c r="D126" s="96">
        <v>26.0</v>
      </c>
      <c r="E126" s="95" t="s">
        <v>149</v>
      </c>
      <c r="F126" s="95" t="s">
        <v>198</v>
      </c>
      <c r="G126" s="95" t="s">
        <v>147</v>
      </c>
      <c r="H126" s="96">
        <v>2.0</v>
      </c>
      <c r="I126" s="97" t="b">
        <v>0</v>
      </c>
      <c r="J126" s="97" t="b">
        <v>0</v>
      </c>
      <c r="K126" s="95"/>
      <c r="L126" s="95"/>
    </row>
    <row r="127" hidden="1">
      <c r="A127" s="96">
        <v>114.0</v>
      </c>
      <c r="B127" s="96">
        <v>15.0</v>
      </c>
      <c r="C127" s="95" t="s">
        <v>196</v>
      </c>
      <c r="D127" s="96">
        <v>20.0</v>
      </c>
      <c r="E127" s="95" t="s">
        <v>150</v>
      </c>
      <c r="F127" s="95" t="s">
        <v>199</v>
      </c>
      <c r="G127" s="95" t="s">
        <v>144</v>
      </c>
      <c r="H127" s="96">
        <v>3.0</v>
      </c>
      <c r="I127" s="97" t="b">
        <v>1</v>
      </c>
      <c r="J127" s="97" t="b">
        <v>1</v>
      </c>
      <c r="K127" s="95"/>
      <c r="L127" s="95"/>
    </row>
    <row r="128" hidden="1">
      <c r="A128" s="96">
        <v>115.0</v>
      </c>
      <c r="B128" s="96">
        <v>15.0</v>
      </c>
      <c r="C128" s="95" t="s">
        <v>196</v>
      </c>
      <c r="D128" s="96">
        <v>20.0</v>
      </c>
      <c r="E128" s="95" t="s">
        <v>150</v>
      </c>
      <c r="F128" s="95" t="s">
        <v>200</v>
      </c>
      <c r="G128" s="95" t="s">
        <v>144</v>
      </c>
      <c r="H128" s="96">
        <v>3.0</v>
      </c>
      <c r="I128" s="97" t="b">
        <v>1</v>
      </c>
      <c r="J128" s="97" t="b">
        <v>1</v>
      </c>
      <c r="K128" s="95"/>
      <c r="L128" s="95"/>
    </row>
    <row r="129" hidden="1">
      <c r="A129" s="96">
        <v>116.0</v>
      </c>
      <c r="B129" s="96">
        <v>15.0</v>
      </c>
      <c r="C129" s="95" t="s">
        <v>196</v>
      </c>
      <c r="D129" s="96">
        <v>6.0</v>
      </c>
      <c r="E129" s="95" t="s">
        <v>159</v>
      </c>
      <c r="F129" s="95" t="s">
        <v>182</v>
      </c>
      <c r="G129" s="95" t="s">
        <v>144</v>
      </c>
      <c r="H129" s="96">
        <v>3.0</v>
      </c>
      <c r="I129" s="97" t="b">
        <v>1</v>
      </c>
      <c r="J129" s="97" t="b">
        <v>1</v>
      </c>
      <c r="K129" s="95"/>
      <c r="L129" s="95"/>
    </row>
    <row r="130" hidden="1">
      <c r="A130" s="96">
        <v>117.0</v>
      </c>
      <c r="B130" s="96">
        <v>15.0</v>
      </c>
      <c r="C130" s="95" t="s">
        <v>196</v>
      </c>
      <c r="D130" s="96">
        <v>12.0</v>
      </c>
      <c r="E130" s="95" t="s">
        <v>160</v>
      </c>
      <c r="F130" s="95" t="s">
        <v>201</v>
      </c>
      <c r="G130" s="95" t="s">
        <v>142</v>
      </c>
      <c r="H130" s="96">
        <v>4.0</v>
      </c>
      <c r="I130" s="97" t="b">
        <v>1</v>
      </c>
      <c r="J130" s="97" t="b">
        <v>1</v>
      </c>
      <c r="K130" s="95"/>
      <c r="L130" s="95"/>
    </row>
    <row r="131" hidden="1">
      <c r="A131" s="96">
        <v>118.0</v>
      </c>
      <c r="B131" s="96">
        <v>15.0</v>
      </c>
      <c r="C131" s="95" t="s">
        <v>196</v>
      </c>
      <c r="D131" s="96">
        <v>12.0</v>
      </c>
      <c r="E131" s="95" t="s">
        <v>160</v>
      </c>
      <c r="F131" s="95" t="s">
        <v>182</v>
      </c>
      <c r="G131" s="95" t="s">
        <v>144</v>
      </c>
      <c r="H131" s="96">
        <v>3.0</v>
      </c>
      <c r="I131" s="97" t="b">
        <v>1</v>
      </c>
      <c r="J131" s="97" t="b">
        <v>1</v>
      </c>
      <c r="K131" s="95"/>
      <c r="L131" s="95"/>
    </row>
    <row r="132" hidden="1">
      <c r="A132" s="96">
        <v>119.0</v>
      </c>
      <c r="B132" s="96">
        <v>15.0</v>
      </c>
      <c r="C132" s="95" t="s">
        <v>196</v>
      </c>
      <c r="D132" s="96">
        <v>28.0</v>
      </c>
      <c r="E132" s="95" t="s">
        <v>161</v>
      </c>
      <c r="F132" s="95" t="s">
        <v>168</v>
      </c>
      <c r="G132" s="95" t="s">
        <v>142</v>
      </c>
      <c r="H132" s="96">
        <v>4.0</v>
      </c>
      <c r="I132" s="97" t="b">
        <v>1</v>
      </c>
      <c r="J132" s="97" t="b">
        <v>1</v>
      </c>
      <c r="K132" s="95"/>
      <c r="L132" s="95"/>
    </row>
    <row r="133" hidden="1">
      <c r="A133" s="96">
        <v>120.0</v>
      </c>
      <c r="B133" s="96">
        <v>15.0</v>
      </c>
      <c r="C133" s="95" t="s">
        <v>196</v>
      </c>
      <c r="D133" s="96">
        <v>28.0</v>
      </c>
      <c r="E133" s="95" t="s">
        <v>161</v>
      </c>
      <c r="F133" s="95" t="s">
        <v>165</v>
      </c>
      <c r="G133" s="95" t="s">
        <v>142</v>
      </c>
      <c r="H133" s="96">
        <v>4.0</v>
      </c>
      <c r="I133" s="97" t="b">
        <v>1</v>
      </c>
      <c r="J133" s="97" t="b">
        <v>1</v>
      </c>
      <c r="K133" s="95"/>
      <c r="L133" s="95"/>
    </row>
    <row r="134" hidden="1">
      <c r="A134" s="96">
        <v>121.0</v>
      </c>
      <c r="B134" s="96">
        <v>15.0</v>
      </c>
      <c r="C134" s="95" t="s">
        <v>196</v>
      </c>
      <c r="D134" s="96">
        <v>28.0</v>
      </c>
      <c r="E134" s="95" t="s">
        <v>161</v>
      </c>
      <c r="F134" s="95" t="s">
        <v>182</v>
      </c>
      <c r="G134" s="95" t="s">
        <v>144</v>
      </c>
      <c r="H134" s="96">
        <v>3.0</v>
      </c>
      <c r="I134" s="97" t="b">
        <v>1</v>
      </c>
      <c r="J134" s="97" t="b">
        <v>1</v>
      </c>
      <c r="K134" s="95"/>
      <c r="L134" s="95"/>
    </row>
    <row r="135">
      <c r="A135" s="96">
        <v>122.0</v>
      </c>
      <c r="B135" s="96">
        <v>15.0</v>
      </c>
      <c r="C135" s="95" t="s">
        <v>196</v>
      </c>
      <c r="D135" s="96">
        <v>2.0</v>
      </c>
      <c r="E135" s="95" t="s">
        <v>173</v>
      </c>
      <c r="F135" s="95" t="s">
        <v>197</v>
      </c>
      <c r="G135" s="95" t="s">
        <v>147</v>
      </c>
      <c r="H135" s="96">
        <v>2.0</v>
      </c>
      <c r="I135" s="97" t="b">
        <v>0</v>
      </c>
      <c r="J135" s="97" t="b">
        <v>0</v>
      </c>
      <c r="K135" s="95"/>
      <c r="L135" s="95"/>
    </row>
    <row r="136">
      <c r="A136" s="96">
        <v>123.0</v>
      </c>
      <c r="B136" s="96">
        <v>22.0</v>
      </c>
      <c r="C136" s="95" t="s">
        <v>202</v>
      </c>
      <c r="D136" s="96">
        <v>1.0</v>
      </c>
      <c r="E136" s="95" t="s">
        <v>139</v>
      </c>
      <c r="F136" s="95" t="s">
        <v>203</v>
      </c>
      <c r="G136" s="95" t="s">
        <v>147</v>
      </c>
      <c r="H136" s="96">
        <v>2.0</v>
      </c>
      <c r="I136" s="97" t="b">
        <v>0</v>
      </c>
      <c r="J136" s="97" t="b">
        <v>0</v>
      </c>
      <c r="K136" s="95"/>
      <c r="L136" s="95"/>
    </row>
    <row r="137">
      <c r="A137" s="96">
        <v>124.0</v>
      </c>
      <c r="B137" s="96">
        <v>22.0</v>
      </c>
      <c r="C137" s="95" t="s">
        <v>202</v>
      </c>
      <c r="D137" s="96">
        <v>6.0</v>
      </c>
      <c r="E137" s="95" t="s">
        <v>159</v>
      </c>
      <c r="F137" s="95" t="s">
        <v>203</v>
      </c>
      <c r="G137" s="95" t="s">
        <v>147</v>
      </c>
      <c r="H137" s="96">
        <v>2.0</v>
      </c>
      <c r="I137" s="97" t="b">
        <v>0</v>
      </c>
      <c r="J137" s="97" t="b">
        <v>0</v>
      </c>
      <c r="K137" s="95"/>
      <c r="L137" s="95"/>
    </row>
    <row r="138">
      <c r="A138" s="96">
        <v>124.0</v>
      </c>
      <c r="B138" s="96">
        <v>22.0</v>
      </c>
      <c r="C138" s="95" t="s">
        <v>202</v>
      </c>
      <c r="D138" s="96">
        <v>6.0</v>
      </c>
      <c r="E138" s="95" t="s">
        <v>159</v>
      </c>
      <c r="F138" s="95" t="s">
        <v>203</v>
      </c>
      <c r="G138" s="95" t="s">
        <v>147</v>
      </c>
      <c r="H138" s="96">
        <v>2.0</v>
      </c>
      <c r="I138" s="97" t="b">
        <v>0</v>
      </c>
      <c r="J138" s="97" t="b">
        <v>0</v>
      </c>
      <c r="K138" s="95"/>
      <c r="L138" s="95"/>
    </row>
    <row r="139">
      <c r="A139" s="96">
        <v>125.0</v>
      </c>
      <c r="B139" s="96">
        <v>22.0</v>
      </c>
      <c r="C139" s="95" t="s">
        <v>202</v>
      </c>
      <c r="D139" s="96">
        <v>12.0</v>
      </c>
      <c r="E139" s="95" t="s">
        <v>160</v>
      </c>
      <c r="F139" s="95" t="s">
        <v>203</v>
      </c>
      <c r="G139" s="95" t="s">
        <v>147</v>
      </c>
      <c r="H139" s="96">
        <v>2.0</v>
      </c>
      <c r="I139" s="97" t="b">
        <v>0</v>
      </c>
      <c r="J139" s="97" t="b">
        <v>0</v>
      </c>
      <c r="K139" s="95"/>
      <c r="L139" s="95"/>
    </row>
    <row r="140">
      <c r="A140" s="96">
        <v>125.0</v>
      </c>
      <c r="B140" s="96">
        <v>22.0</v>
      </c>
      <c r="C140" s="95" t="s">
        <v>202</v>
      </c>
      <c r="D140" s="96">
        <v>12.0</v>
      </c>
      <c r="E140" s="95" t="s">
        <v>160</v>
      </c>
      <c r="F140" s="95" t="s">
        <v>203</v>
      </c>
      <c r="G140" s="95" t="s">
        <v>147</v>
      </c>
      <c r="H140" s="96">
        <v>2.0</v>
      </c>
      <c r="I140" s="97" t="b">
        <v>0</v>
      </c>
      <c r="J140" s="97" t="b">
        <v>0</v>
      </c>
      <c r="K140" s="95"/>
      <c r="L140" s="95"/>
    </row>
    <row r="141">
      <c r="A141" s="96">
        <v>126.0</v>
      </c>
      <c r="B141" s="96">
        <v>22.0</v>
      </c>
      <c r="C141" s="95" t="s">
        <v>202</v>
      </c>
      <c r="D141" s="96">
        <v>28.0</v>
      </c>
      <c r="E141" s="95" t="s">
        <v>161</v>
      </c>
      <c r="F141" s="95" t="s">
        <v>203</v>
      </c>
      <c r="G141" s="95" t="s">
        <v>147</v>
      </c>
      <c r="H141" s="96">
        <v>2.0</v>
      </c>
      <c r="I141" s="97" t="b">
        <v>0</v>
      </c>
      <c r="J141" s="97" t="b">
        <v>0</v>
      </c>
      <c r="K141" s="95"/>
      <c r="L141" s="95"/>
    </row>
    <row r="142" hidden="1">
      <c r="A142" s="96">
        <v>127.0</v>
      </c>
      <c r="B142" s="96">
        <v>22.0</v>
      </c>
      <c r="C142" s="95" t="s">
        <v>202</v>
      </c>
      <c r="D142" s="96">
        <v>28.0</v>
      </c>
      <c r="E142" s="95" t="s">
        <v>161</v>
      </c>
      <c r="F142" s="95" t="s">
        <v>203</v>
      </c>
      <c r="G142" s="95" t="s">
        <v>144</v>
      </c>
      <c r="H142" s="96">
        <v>3.0</v>
      </c>
      <c r="I142" s="97" t="b">
        <v>1</v>
      </c>
      <c r="J142" s="97" t="b">
        <v>1</v>
      </c>
      <c r="K142" s="95"/>
      <c r="L142" s="95"/>
    </row>
    <row r="143" hidden="1">
      <c r="A143" s="96">
        <v>128.0</v>
      </c>
      <c r="B143" s="96">
        <v>3.0</v>
      </c>
      <c r="C143" s="95" t="s">
        <v>204</v>
      </c>
      <c r="D143" s="96">
        <v>23.0</v>
      </c>
      <c r="E143" s="95" t="s">
        <v>145</v>
      </c>
      <c r="F143" s="95" t="s">
        <v>188</v>
      </c>
      <c r="G143" s="95" t="s">
        <v>142</v>
      </c>
      <c r="H143" s="96">
        <v>4.0</v>
      </c>
      <c r="I143" s="97" t="b">
        <v>1</v>
      </c>
      <c r="J143" s="97" t="b">
        <v>1</v>
      </c>
      <c r="K143" s="95"/>
      <c r="L143" s="95"/>
    </row>
    <row r="144" hidden="1">
      <c r="A144" s="96">
        <v>129.0</v>
      </c>
      <c r="B144" s="96">
        <v>3.0</v>
      </c>
      <c r="C144" s="95" t="s">
        <v>204</v>
      </c>
      <c r="D144" s="96">
        <v>8.0</v>
      </c>
      <c r="E144" s="95" t="s">
        <v>179</v>
      </c>
      <c r="F144" s="95" t="s">
        <v>175</v>
      </c>
      <c r="G144" s="95" t="s">
        <v>144</v>
      </c>
      <c r="H144" s="96">
        <v>3.0</v>
      </c>
      <c r="I144" s="97" t="b">
        <v>1</v>
      </c>
      <c r="J144" s="97" t="b">
        <v>1</v>
      </c>
      <c r="K144" s="95"/>
      <c r="L144" s="95"/>
    </row>
    <row r="145">
      <c r="A145" s="96">
        <v>130.0</v>
      </c>
      <c r="B145" s="96">
        <v>6.0</v>
      </c>
      <c r="C145" s="95" t="s">
        <v>159</v>
      </c>
      <c r="D145" s="96">
        <v>24.0</v>
      </c>
      <c r="E145" s="95" t="s">
        <v>154</v>
      </c>
      <c r="F145" s="95" t="s">
        <v>188</v>
      </c>
      <c r="G145" s="95" t="s">
        <v>147</v>
      </c>
      <c r="H145" s="96">
        <v>2.0</v>
      </c>
      <c r="I145" s="97" t="b">
        <v>0</v>
      </c>
      <c r="J145" s="97" t="b">
        <v>0</v>
      </c>
      <c r="K145" s="95"/>
      <c r="L145" s="95"/>
    </row>
    <row r="146" hidden="1">
      <c r="A146" s="96">
        <v>131.0</v>
      </c>
      <c r="B146" s="96">
        <v>6.0</v>
      </c>
      <c r="C146" s="95" t="s">
        <v>159</v>
      </c>
      <c r="D146" s="96">
        <v>20.0</v>
      </c>
      <c r="E146" s="95" t="s">
        <v>150</v>
      </c>
      <c r="F146" s="95" t="s">
        <v>156</v>
      </c>
      <c r="G146" s="95" t="s">
        <v>144</v>
      </c>
      <c r="H146" s="96">
        <v>3.0</v>
      </c>
      <c r="I146" s="97" t="b">
        <v>1</v>
      </c>
      <c r="J146" s="97" t="b">
        <v>1</v>
      </c>
      <c r="K146" s="95"/>
      <c r="L146" s="95"/>
    </row>
    <row r="147">
      <c r="A147" s="96">
        <v>132.0</v>
      </c>
      <c r="B147" s="96">
        <v>6.0</v>
      </c>
      <c r="C147" s="95" t="s">
        <v>159</v>
      </c>
      <c r="D147" s="96">
        <v>20.0</v>
      </c>
      <c r="E147" s="95" t="s">
        <v>150</v>
      </c>
      <c r="F147" s="95" t="s">
        <v>188</v>
      </c>
      <c r="G147" s="95" t="s">
        <v>147</v>
      </c>
      <c r="H147" s="96">
        <v>2.0</v>
      </c>
      <c r="I147" s="97" t="b">
        <v>0</v>
      </c>
      <c r="J147" s="97" t="b">
        <v>0</v>
      </c>
      <c r="K147" s="95"/>
      <c r="L147" s="95"/>
    </row>
    <row r="148" hidden="1">
      <c r="A148" s="96">
        <v>133.0</v>
      </c>
      <c r="B148" s="96">
        <v>23.0</v>
      </c>
      <c r="C148" s="95" t="s">
        <v>145</v>
      </c>
      <c r="D148" s="96">
        <v>1.0</v>
      </c>
      <c r="E148" s="95" t="s">
        <v>139</v>
      </c>
      <c r="F148" s="95" t="s">
        <v>205</v>
      </c>
      <c r="G148" s="95" t="s">
        <v>144</v>
      </c>
      <c r="H148" s="96">
        <v>3.0</v>
      </c>
      <c r="I148" s="97" t="b">
        <v>1</v>
      </c>
      <c r="J148" s="97" t="b">
        <v>1</v>
      </c>
      <c r="K148" s="95"/>
      <c r="L148" s="95"/>
    </row>
    <row r="149">
      <c r="A149" s="96">
        <v>134.0</v>
      </c>
      <c r="B149" s="96">
        <v>23.0</v>
      </c>
      <c r="C149" s="95" t="s">
        <v>145</v>
      </c>
      <c r="D149" s="96">
        <v>3.0</v>
      </c>
      <c r="E149" s="95" t="s">
        <v>204</v>
      </c>
      <c r="F149" s="95" t="s">
        <v>168</v>
      </c>
      <c r="G149" s="95" t="s">
        <v>147</v>
      </c>
      <c r="H149" s="96">
        <v>2.0</v>
      </c>
      <c r="I149" s="97" t="b">
        <v>0</v>
      </c>
      <c r="J149" s="97" t="b">
        <v>0</v>
      </c>
      <c r="K149" s="95"/>
      <c r="L149" s="95"/>
    </row>
    <row r="150" hidden="1">
      <c r="A150" s="96">
        <v>135.0</v>
      </c>
      <c r="B150" s="96">
        <v>23.0</v>
      </c>
      <c r="C150" s="95" t="s">
        <v>145</v>
      </c>
      <c r="D150" s="96">
        <v>6.0</v>
      </c>
      <c r="E150" s="95" t="s">
        <v>159</v>
      </c>
      <c r="F150" s="95" t="s">
        <v>205</v>
      </c>
      <c r="G150" s="95" t="s">
        <v>147</v>
      </c>
      <c r="H150" s="96">
        <v>2.0</v>
      </c>
      <c r="I150" s="97" t="b">
        <v>1</v>
      </c>
      <c r="J150" s="97" t="b">
        <v>1</v>
      </c>
      <c r="K150" s="95"/>
      <c r="L150" s="95"/>
    </row>
    <row r="151" hidden="1">
      <c r="A151" s="96">
        <v>136.0</v>
      </c>
      <c r="B151" s="96">
        <v>23.0</v>
      </c>
      <c r="C151" s="95" t="s">
        <v>145</v>
      </c>
      <c r="D151" s="96">
        <v>12.0</v>
      </c>
      <c r="E151" s="95" t="s">
        <v>160</v>
      </c>
      <c r="F151" s="95" t="s">
        <v>205</v>
      </c>
      <c r="G151" s="95" t="s">
        <v>144</v>
      </c>
      <c r="H151" s="96">
        <v>3.0</v>
      </c>
      <c r="I151" s="97" t="b">
        <v>1</v>
      </c>
      <c r="J151" s="97" t="b">
        <v>1</v>
      </c>
      <c r="K151" s="95"/>
      <c r="L151" s="95"/>
    </row>
    <row r="152" hidden="1">
      <c r="A152" s="96">
        <v>137.0</v>
      </c>
      <c r="B152" s="96">
        <v>23.0</v>
      </c>
      <c r="C152" s="95" t="s">
        <v>145</v>
      </c>
      <c r="D152" s="96">
        <v>12.0</v>
      </c>
      <c r="E152" s="95" t="s">
        <v>160</v>
      </c>
      <c r="F152" s="95" t="s">
        <v>168</v>
      </c>
      <c r="G152" s="95" t="s">
        <v>144</v>
      </c>
      <c r="H152" s="96">
        <v>3.0</v>
      </c>
      <c r="I152" s="97" t="b">
        <v>1</v>
      </c>
      <c r="J152" s="97" t="b">
        <v>1</v>
      </c>
      <c r="K152" s="95"/>
      <c r="L152" s="95"/>
    </row>
    <row r="153" hidden="1">
      <c r="A153" s="96">
        <v>138.0</v>
      </c>
      <c r="B153" s="96">
        <v>23.0</v>
      </c>
      <c r="C153" s="95" t="s">
        <v>145</v>
      </c>
      <c r="D153" s="96">
        <v>2.0</v>
      </c>
      <c r="E153" s="95" t="s">
        <v>173</v>
      </c>
      <c r="F153" s="95" t="s">
        <v>168</v>
      </c>
      <c r="G153" s="95" t="s">
        <v>144</v>
      </c>
      <c r="H153" s="96">
        <v>3.0</v>
      </c>
      <c r="I153" s="97" t="b">
        <v>1</v>
      </c>
      <c r="J153" s="97" t="b">
        <v>1</v>
      </c>
      <c r="K153" s="95"/>
      <c r="L153" s="95"/>
    </row>
    <row r="154">
      <c r="A154" s="96">
        <v>139.0</v>
      </c>
      <c r="B154" s="96">
        <v>12.0</v>
      </c>
      <c r="C154" s="95" t="s">
        <v>160</v>
      </c>
      <c r="D154" s="96">
        <v>28.0</v>
      </c>
      <c r="E154" s="95" t="s">
        <v>161</v>
      </c>
      <c r="F154" s="95" t="s">
        <v>177</v>
      </c>
      <c r="G154" s="95" t="s">
        <v>147</v>
      </c>
      <c r="H154" s="96">
        <v>2.0</v>
      </c>
      <c r="I154" s="97" t="b">
        <v>0</v>
      </c>
      <c r="J154" s="97" t="b">
        <v>0</v>
      </c>
      <c r="K154" s="95"/>
      <c r="L154" s="95"/>
    </row>
    <row r="155" hidden="1">
      <c r="A155" s="96">
        <v>140.0</v>
      </c>
      <c r="B155" s="96">
        <v>12.0</v>
      </c>
      <c r="C155" s="95" t="s">
        <v>160</v>
      </c>
      <c r="D155" s="96">
        <v>31.0</v>
      </c>
      <c r="E155" s="95" t="s">
        <v>148</v>
      </c>
      <c r="F155" s="95" t="s">
        <v>198</v>
      </c>
      <c r="G155" s="95" t="s">
        <v>144</v>
      </c>
      <c r="H155" s="96">
        <v>3.0</v>
      </c>
      <c r="I155" s="97" t="b">
        <v>1</v>
      </c>
      <c r="J155" s="97" t="b">
        <v>1</v>
      </c>
      <c r="K155" s="95"/>
      <c r="L155" s="95"/>
    </row>
    <row r="156" hidden="1">
      <c r="A156" s="96">
        <v>141.0</v>
      </c>
      <c r="B156" s="96">
        <v>12.0</v>
      </c>
      <c r="C156" s="95" t="s">
        <v>160</v>
      </c>
      <c r="D156" s="96">
        <v>31.0</v>
      </c>
      <c r="E156" s="95" t="s">
        <v>148</v>
      </c>
      <c r="F156" s="95" t="s">
        <v>156</v>
      </c>
      <c r="G156" s="95" t="s">
        <v>144</v>
      </c>
      <c r="H156" s="96">
        <v>3.0</v>
      </c>
      <c r="I156" s="97" t="b">
        <v>1</v>
      </c>
      <c r="J156" s="97" t="b">
        <v>1</v>
      </c>
      <c r="K156" s="95"/>
      <c r="L156" s="95"/>
    </row>
    <row r="157">
      <c r="A157" s="96">
        <v>143.0</v>
      </c>
      <c r="B157" s="96">
        <v>12.0</v>
      </c>
      <c r="C157" s="95" t="s">
        <v>160</v>
      </c>
      <c r="D157" s="96">
        <v>31.0</v>
      </c>
      <c r="E157" s="95" t="s">
        <v>148</v>
      </c>
      <c r="F157" s="95" t="s">
        <v>168</v>
      </c>
      <c r="G157" s="95" t="s">
        <v>147</v>
      </c>
      <c r="H157" s="96">
        <v>2.0</v>
      </c>
      <c r="I157" s="97" t="b">
        <v>0</v>
      </c>
      <c r="J157" s="97" t="b">
        <v>0</v>
      </c>
      <c r="K157" s="95"/>
      <c r="L157" s="95"/>
    </row>
    <row r="158" hidden="1">
      <c r="A158" s="96">
        <v>142.0</v>
      </c>
      <c r="B158" s="96">
        <v>12.0</v>
      </c>
      <c r="C158" s="95" t="s">
        <v>160</v>
      </c>
      <c r="D158" s="96">
        <v>31.0</v>
      </c>
      <c r="E158" s="95" t="s">
        <v>148</v>
      </c>
      <c r="F158" s="95" t="s">
        <v>206</v>
      </c>
      <c r="G158" s="95" t="s">
        <v>142</v>
      </c>
      <c r="H158" s="96">
        <v>4.0</v>
      </c>
      <c r="I158" s="97" t="b">
        <v>1</v>
      </c>
      <c r="J158" s="97" t="b">
        <v>1</v>
      </c>
      <c r="K158" s="95"/>
      <c r="L158" s="95"/>
    </row>
    <row r="159" hidden="1">
      <c r="A159" s="96">
        <v>144.0</v>
      </c>
      <c r="B159" s="96">
        <v>12.0</v>
      </c>
      <c r="C159" s="95" t="s">
        <v>160</v>
      </c>
      <c r="D159" s="96">
        <v>24.0</v>
      </c>
      <c r="E159" s="95" t="s">
        <v>154</v>
      </c>
      <c r="F159" s="95" t="s">
        <v>207</v>
      </c>
      <c r="G159" s="95" t="s">
        <v>144</v>
      </c>
      <c r="H159" s="96">
        <v>3.0</v>
      </c>
      <c r="I159" s="97" t="b">
        <v>1</v>
      </c>
      <c r="J159" s="97" t="b">
        <v>1</v>
      </c>
      <c r="K159" s="95"/>
      <c r="L159" s="95"/>
    </row>
    <row r="160" hidden="1">
      <c r="A160" s="96">
        <v>145.0</v>
      </c>
      <c r="B160" s="96">
        <v>12.0</v>
      </c>
      <c r="C160" s="95" t="s">
        <v>160</v>
      </c>
      <c r="D160" s="96">
        <v>24.0</v>
      </c>
      <c r="E160" s="95" t="s">
        <v>154</v>
      </c>
      <c r="F160" s="95" t="s">
        <v>157</v>
      </c>
      <c r="G160" s="95" t="s">
        <v>144</v>
      </c>
      <c r="H160" s="96">
        <v>3.0</v>
      </c>
      <c r="I160" s="97" t="b">
        <v>1</v>
      </c>
      <c r="J160" s="97" t="b">
        <v>1</v>
      </c>
      <c r="K160" s="95"/>
      <c r="L160" s="95"/>
    </row>
    <row r="161" hidden="1">
      <c r="A161" s="96">
        <v>146.0</v>
      </c>
      <c r="B161" s="96">
        <v>12.0</v>
      </c>
      <c r="C161" s="95" t="s">
        <v>160</v>
      </c>
      <c r="D161" s="96">
        <v>7.0</v>
      </c>
      <c r="E161" s="95" t="s">
        <v>155</v>
      </c>
      <c r="F161" s="95" t="s">
        <v>172</v>
      </c>
      <c r="G161" s="95" t="s">
        <v>144</v>
      </c>
      <c r="H161" s="96">
        <v>3.0</v>
      </c>
      <c r="I161" s="97" t="b">
        <v>1</v>
      </c>
      <c r="J161" s="97" t="b">
        <v>1</v>
      </c>
      <c r="K161" s="95"/>
      <c r="L161" s="95"/>
    </row>
    <row r="162" hidden="1">
      <c r="A162" s="96">
        <v>147.0</v>
      </c>
      <c r="B162" s="96">
        <v>12.0</v>
      </c>
      <c r="C162" s="95" t="s">
        <v>160</v>
      </c>
      <c r="D162" s="96">
        <v>2.0</v>
      </c>
      <c r="E162" s="95" t="s">
        <v>173</v>
      </c>
      <c r="F162" s="95" t="s">
        <v>206</v>
      </c>
      <c r="G162" s="95" t="s">
        <v>144</v>
      </c>
      <c r="H162" s="96">
        <v>3.0</v>
      </c>
      <c r="I162" s="97" t="b">
        <v>1</v>
      </c>
      <c r="J162" s="97" t="b">
        <v>1</v>
      </c>
      <c r="K162" s="95"/>
      <c r="L162" s="95"/>
    </row>
    <row r="163" hidden="1">
      <c r="A163" s="96">
        <v>147.0</v>
      </c>
      <c r="B163" s="96">
        <v>12.0</v>
      </c>
      <c r="C163" s="95" t="s">
        <v>160</v>
      </c>
      <c r="D163" s="96">
        <v>7.0</v>
      </c>
      <c r="E163" s="95" t="s">
        <v>155</v>
      </c>
      <c r="F163" s="95" t="s">
        <v>206</v>
      </c>
      <c r="G163" s="95" t="s">
        <v>144</v>
      </c>
      <c r="H163" s="96">
        <v>3.0</v>
      </c>
      <c r="I163" s="97" t="b">
        <v>1</v>
      </c>
      <c r="J163" s="97" t="b">
        <v>1</v>
      </c>
      <c r="K163" s="95"/>
      <c r="L163" s="95"/>
    </row>
    <row r="164" hidden="1">
      <c r="A164" s="96">
        <v>148.0</v>
      </c>
      <c r="B164" s="96">
        <v>12.0</v>
      </c>
      <c r="C164" s="95" t="s">
        <v>160</v>
      </c>
      <c r="D164" s="96">
        <v>7.0</v>
      </c>
      <c r="E164" s="95" t="s">
        <v>155</v>
      </c>
      <c r="F164" s="95" t="s">
        <v>143</v>
      </c>
      <c r="G164" s="95" t="s">
        <v>142</v>
      </c>
      <c r="H164" s="96">
        <v>4.0</v>
      </c>
      <c r="I164" s="97" t="b">
        <v>1</v>
      </c>
      <c r="J164" s="97" t="b">
        <v>1</v>
      </c>
      <c r="K164" s="95"/>
      <c r="L164" s="95"/>
    </row>
    <row r="165" hidden="1">
      <c r="A165" s="96">
        <v>149.0</v>
      </c>
      <c r="B165" s="96">
        <v>12.0</v>
      </c>
      <c r="C165" s="95" t="s">
        <v>160</v>
      </c>
      <c r="D165" s="96">
        <v>2.0</v>
      </c>
      <c r="E165" s="95" t="s">
        <v>173</v>
      </c>
      <c r="F165" s="95" t="s">
        <v>168</v>
      </c>
      <c r="G165" s="95" t="s">
        <v>142</v>
      </c>
      <c r="H165" s="96">
        <v>4.0</v>
      </c>
      <c r="I165" s="97" t="b">
        <v>1</v>
      </c>
      <c r="J165" s="97" t="b">
        <v>1</v>
      </c>
      <c r="K165" s="95"/>
      <c r="L165" s="95"/>
    </row>
    <row r="166" hidden="1">
      <c r="A166" s="96">
        <v>149.0</v>
      </c>
      <c r="B166" s="96">
        <v>12.0</v>
      </c>
      <c r="C166" s="95" t="s">
        <v>160</v>
      </c>
      <c r="D166" s="96">
        <v>7.0</v>
      </c>
      <c r="E166" s="95" t="s">
        <v>155</v>
      </c>
      <c r="F166" s="95" t="s">
        <v>168</v>
      </c>
      <c r="G166" s="95" t="s">
        <v>142</v>
      </c>
      <c r="H166" s="96">
        <v>4.0</v>
      </c>
      <c r="I166" s="97" t="b">
        <v>1</v>
      </c>
      <c r="J166" s="97" t="b">
        <v>1</v>
      </c>
      <c r="K166" s="95"/>
      <c r="L166" s="95"/>
    </row>
    <row r="167" hidden="1">
      <c r="A167" s="96">
        <v>150.0</v>
      </c>
      <c r="B167" s="96">
        <v>12.0</v>
      </c>
      <c r="C167" s="95" t="s">
        <v>160</v>
      </c>
      <c r="D167" s="96">
        <v>2.0</v>
      </c>
      <c r="E167" s="95" t="s">
        <v>173</v>
      </c>
      <c r="F167" s="95" t="s">
        <v>208</v>
      </c>
      <c r="G167" s="95" t="s">
        <v>142</v>
      </c>
      <c r="H167" s="96">
        <v>4.0</v>
      </c>
      <c r="I167" s="97" t="b">
        <v>1</v>
      </c>
      <c r="J167" s="97" t="b">
        <v>1</v>
      </c>
      <c r="K167" s="95"/>
      <c r="L167" s="95"/>
    </row>
    <row r="168" hidden="1">
      <c r="A168" s="96">
        <v>150.0</v>
      </c>
      <c r="B168" s="96">
        <v>12.0</v>
      </c>
      <c r="C168" s="95" t="s">
        <v>160</v>
      </c>
      <c r="D168" s="96">
        <v>7.0</v>
      </c>
      <c r="E168" s="95" t="s">
        <v>155</v>
      </c>
      <c r="F168" s="95" t="s">
        <v>208</v>
      </c>
      <c r="G168" s="95" t="s">
        <v>142</v>
      </c>
      <c r="H168" s="96">
        <v>4.0</v>
      </c>
      <c r="I168" s="97" t="b">
        <v>1</v>
      </c>
      <c r="J168" s="97" t="b">
        <v>1</v>
      </c>
      <c r="K168" s="95"/>
      <c r="L168" s="95"/>
    </row>
    <row r="169" hidden="1">
      <c r="A169" s="96">
        <v>153.0</v>
      </c>
      <c r="B169" s="96">
        <v>12.0</v>
      </c>
      <c r="C169" s="95" t="s">
        <v>160</v>
      </c>
      <c r="D169" s="96">
        <v>10.0</v>
      </c>
      <c r="E169" s="95" t="s">
        <v>140</v>
      </c>
      <c r="F169" s="95" t="s">
        <v>165</v>
      </c>
      <c r="G169" s="95" t="s">
        <v>144</v>
      </c>
      <c r="H169" s="96">
        <v>3.0</v>
      </c>
      <c r="I169" s="97" t="b">
        <v>1</v>
      </c>
      <c r="J169" s="97" t="b">
        <v>1</v>
      </c>
      <c r="K169" s="95"/>
      <c r="L169" s="95"/>
    </row>
    <row r="170" hidden="1">
      <c r="A170" s="96">
        <v>154.0</v>
      </c>
      <c r="B170" s="96">
        <v>12.0</v>
      </c>
      <c r="C170" s="95" t="s">
        <v>160</v>
      </c>
      <c r="D170" s="96">
        <v>10.0</v>
      </c>
      <c r="E170" s="95" t="s">
        <v>140</v>
      </c>
      <c r="F170" s="95" t="s">
        <v>172</v>
      </c>
      <c r="G170" s="95" t="s">
        <v>144</v>
      </c>
      <c r="H170" s="96">
        <v>3.0</v>
      </c>
      <c r="I170" s="97" t="b">
        <v>1</v>
      </c>
      <c r="J170" s="97" t="b">
        <v>1</v>
      </c>
      <c r="K170" s="95"/>
      <c r="L170" s="95"/>
    </row>
    <row r="171" hidden="1">
      <c r="A171" s="96">
        <v>155.0</v>
      </c>
      <c r="B171" s="96">
        <v>12.0</v>
      </c>
      <c r="C171" s="95" t="s">
        <v>160</v>
      </c>
      <c r="D171" s="96">
        <v>10.0</v>
      </c>
      <c r="E171" s="95" t="s">
        <v>140</v>
      </c>
      <c r="F171" s="95" t="s">
        <v>171</v>
      </c>
      <c r="G171" s="95" t="s">
        <v>144</v>
      </c>
      <c r="H171" s="96">
        <v>3.0</v>
      </c>
      <c r="I171" s="97" t="b">
        <v>1</v>
      </c>
      <c r="J171" s="97" t="b">
        <v>1</v>
      </c>
      <c r="K171" s="95"/>
      <c r="L171" s="95"/>
    </row>
    <row r="172" hidden="1">
      <c r="A172" s="96">
        <v>156.0</v>
      </c>
      <c r="B172" s="96">
        <v>12.0</v>
      </c>
      <c r="C172" s="95" t="s">
        <v>160</v>
      </c>
      <c r="D172" s="96">
        <v>10.0</v>
      </c>
      <c r="E172" s="95" t="s">
        <v>140</v>
      </c>
      <c r="F172" s="95" t="s">
        <v>184</v>
      </c>
      <c r="G172" s="95" t="s">
        <v>144</v>
      </c>
      <c r="H172" s="96">
        <v>3.0</v>
      </c>
      <c r="I172" s="97" t="b">
        <v>1</v>
      </c>
      <c r="J172" s="97" t="b">
        <v>1</v>
      </c>
      <c r="K172" s="95"/>
      <c r="L172" s="95"/>
    </row>
    <row r="173">
      <c r="A173" s="96">
        <v>157.0</v>
      </c>
      <c r="B173" s="96">
        <v>12.0</v>
      </c>
      <c r="C173" s="95" t="s">
        <v>160</v>
      </c>
      <c r="D173" s="96">
        <v>20.0</v>
      </c>
      <c r="E173" s="95" t="s">
        <v>150</v>
      </c>
      <c r="F173" s="95" t="s">
        <v>157</v>
      </c>
      <c r="G173" s="95" t="s">
        <v>147</v>
      </c>
      <c r="H173" s="96">
        <v>2.0</v>
      </c>
      <c r="I173" s="97" t="b">
        <v>0</v>
      </c>
      <c r="J173" s="97" t="b">
        <v>0</v>
      </c>
      <c r="K173" s="95"/>
      <c r="L173" s="95"/>
    </row>
    <row r="174" hidden="1">
      <c r="A174" s="96">
        <v>158.0</v>
      </c>
      <c r="B174" s="96">
        <v>12.0</v>
      </c>
      <c r="C174" s="95" t="s">
        <v>160</v>
      </c>
      <c r="D174" s="96">
        <v>20.0</v>
      </c>
      <c r="E174" s="95" t="s">
        <v>150</v>
      </c>
      <c r="F174" s="95" t="s">
        <v>168</v>
      </c>
      <c r="G174" s="95" t="s">
        <v>144</v>
      </c>
      <c r="H174" s="96">
        <v>3.0</v>
      </c>
      <c r="I174" s="97" t="b">
        <v>1</v>
      </c>
      <c r="J174" s="97" t="b">
        <v>1</v>
      </c>
      <c r="K174" s="95"/>
      <c r="L174" s="95"/>
    </row>
    <row r="175" hidden="1">
      <c r="A175" s="96">
        <v>159.0</v>
      </c>
      <c r="B175" s="96">
        <v>12.0</v>
      </c>
      <c r="C175" s="95" t="s">
        <v>160</v>
      </c>
      <c r="D175" s="96">
        <v>28.0</v>
      </c>
      <c r="E175" s="95" t="s">
        <v>161</v>
      </c>
      <c r="F175" s="95" t="s">
        <v>157</v>
      </c>
      <c r="G175" s="95" t="s">
        <v>144</v>
      </c>
      <c r="H175" s="96">
        <v>3.0</v>
      </c>
      <c r="I175" s="97" t="b">
        <v>1</v>
      </c>
      <c r="J175" s="97" t="b">
        <v>1</v>
      </c>
      <c r="K175" s="95"/>
      <c r="L175" s="95"/>
    </row>
    <row r="176" hidden="1">
      <c r="A176" s="96">
        <v>160.0</v>
      </c>
      <c r="B176" s="96">
        <v>12.0</v>
      </c>
      <c r="C176" s="95" t="s">
        <v>160</v>
      </c>
      <c r="D176" s="96">
        <v>28.0</v>
      </c>
      <c r="E176" s="95" t="s">
        <v>161</v>
      </c>
      <c r="F176" s="95" t="s">
        <v>208</v>
      </c>
      <c r="G176" s="95" t="s">
        <v>142</v>
      </c>
      <c r="H176" s="96">
        <v>4.0</v>
      </c>
      <c r="I176" s="97" t="b">
        <v>1</v>
      </c>
      <c r="J176" s="97" t="b">
        <v>1</v>
      </c>
      <c r="K176" s="95"/>
      <c r="L176" s="95"/>
    </row>
    <row r="177" hidden="1">
      <c r="A177" s="96">
        <v>161.0</v>
      </c>
      <c r="B177" s="96">
        <v>12.0</v>
      </c>
      <c r="C177" s="95" t="s">
        <v>160</v>
      </c>
      <c r="D177" s="96">
        <v>28.0</v>
      </c>
      <c r="E177" s="95" t="s">
        <v>161</v>
      </c>
      <c r="F177" s="95" t="s">
        <v>164</v>
      </c>
      <c r="G177" s="95" t="s">
        <v>142</v>
      </c>
      <c r="H177" s="96">
        <v>4.0</v>
      </c>
      <c r="I177" s="97" t="b">
        <v>1</v>
      </c>
      <c r="J177" s="97" t="b">
        <v>1</v>
      </c>
      <c r="K177" s="95"/>
      <c r="L177" s="95"/>
    </row>
    <row r="178" hidden="1">
      <c r="A178" s="96">
        <v>162.0</v>
      </c>
      <c r="B178" s="96">
        <v>12.0</v>
      </c>
      <c r="C178" s="95" t="s">
        <v>160</v>
      </c>
      <c r="D178" s="96">
        <v>4.0</v>
      </c>
      <c r="E178" s="95" t="s">
        <v>178</v>
      </c>
      <c r="F178" s="95" t="s">
        <v>209</v>
      </c>
      <c r="G178" s="95" t="s">
        <v>142</v>
      </c>
      <c r="H178" s="96">
        <v>4.0</v>
      </c>
      <c r="I178" s="97" t="b">
        <v>1</v>
      </c>
      <c r="J178" s="97" t="b">
        <v>1</v>
      </c>
      <c r="K178" s="95"/>
      <c r="L178" s="95"/>
    </row>
    <row r="179" hidden="1">
      <c r="A179" s="96">
        <v>163.0</v>
      </c>
      <c r="B179" s="96">
        <v>12.0</v>
      </c>
      <c r="C179" s="95" t="s">
        <v>160</v>
      </c>
      <c r="D179" s="96">
        <v>4.0</v>
      </c>
      <c r="E179" s="95" t="s">
        <v>178</v>
      </c>
      <c r="F179" s="95" t="s">
        <v>177</v>
      </c>
      <c r="G179" s="95" t="s">
        <v>144</v>
      </c>
      <c r="H179" s="96">
        <v>3.0</v>
      </c>
      <c r="I179" s="97" t="b">
        <v>1</v>
      </c>
      <c r="J179" s="97" t="b">
        <v>1</v>
      </c>
      <c r="K179" s="95"/>
      <c r="L179" s="95"/>
    </row>
    <row r="180" hidden="1">
      <c r="A180" s="96">
        <v>164.0</v>
      </c>
      <c r="B180" s="96">
        <v>12.0</v>
      </c>
      <c r="C180" s="95" t="s">
        <v>160</v>
      </c>
      <c r="D180" s="96">
        <v>8.0</v>
      </c>
      <c r="E180" s="95" t="s">
        <v>179</v>
      </c>
      <c r="F180" s="95" t="s">
        <v>208</v>
      </c>
      <c r="G180" s="95" t="s">
        <v>142</v>
      </c>
      <c r="H180" s="96">
        <v>4.0</v>
      </c>
      <c r="I180" s="97" t="b">
        <v>1</v>
      </c>
      <c r="J180" s="97" t="b">
        <v>1</v>
      </c>
      <c r="K180" s="95"/>
      <c r="L180" s="95"/>
    </row>
    <row r="181" hidden="1">
      <c r="A181" s="96">
        <v>165.0</v>
      </c>
      <c r="B181" s="96">
        <v>12.0</v>
      </c>
      <c r="C181" s="95" t="s">
        <v>160</v>
      </c>
      <c r="D181" s="96">
        <v>8.0</v>
      </c>
      <c r="E181" s="95" t="s">
        <v>179</v>
      </c>
      <c r="F181" s="95" t="s">
        <v>177</v>
      </c>
      <c r="G181" s="95" t="s">
        <v>144</v>
      </c>
      <c r="H181" s="96">
        <v>3.0</v>
      </c>
      <c r="I181" s="97" t="b">
        <v>1</v>
      </c>
      <c r="J181" s="97" t="b">
        <v>1</v>
      </c>
      <c r="K181" s="95"/>
      <c r="L181" s="95"/>
    </row>
    <row r="182" hidden="1">
      <c r="A182" s="96">
        <v>165.0</v>
      </c>
      <c r="B182" s="96">
        <v>12.0</v>
      </c>
      <c r="C182" s="95" t="s">
        <v>160</v>
      </c>
      <c r="D182" s="96">
        <v>8.0</v>
      </c>
      <c r="E182" s="95" t="s">
        <v>179</v>
      </c>
      <c r="F182" s="95" t="s">
        <v>177</v>
      </c>
      <c r="G182" s="95" t="s">
        <v>144</v>
      </c>
      <c r="H182" s="96">
        <v>3.0</v>
      </c>
      <c r="I182" s="97" t="b">
        <v>1</v>
      </c>
      <c r="J182" s="97" t="b">
        <v>1</v>
      </c>
      <c r="K182" s="95"/>
      <c r="L182" s="95"/>
    </row>
    <row r="183" hidden="1">
      <c r="A183" s="96">
        <v>166.0</v>
      </c>
      <c r="B183" s="96">
        <v>28.0</v>
      </c>
      <c r="C183" s="95" t="s">
        <v>161</v>
      </c>
      <c r="D183" s="96">
        <v>31.0</v>
      </c>
      <c r="E183" s="95" t="s">
        <v>148</v>
      </c>
      <c r="F183" s="95" t="s">
        <v>168</v>
      </c>
      <c r="G183" s="95" t="s">
        <v>144</v>
      </c>
      <c r="H183" s="96">
        <v>3.0</v>
      </c>
      <c r="I183" s="97" t="b">
        <v>1</v>
      </c>
      <c r="J183" s="97" t="b">
        <v>1</v>
      </c>
      <c r="K183" s="95"/>
      <c r="L183" s="95"/>
    </row>
    <row r="184">
      <c r="A184" s="96">
        <v>167.0</v>
      </c>
      <c r="B184" s="96">
        <v>28.0</v>
      </c>
      <c r="C184" s="95" t="s">
        <v>161</v>
      </c>
      <c r="D184" s="96">
        <v>31.0</v>
      </c>
      <c r="E184" s="95" t="s">
        <v>148</v>
      </c>
      <c r="F184" s="95" t="s">
        <v>172</v>
      </c>
      <c r="G184" s="95" t="s">
        <v>147</v>
      </c>
      <c r="H184" s="96">
        <v>2.0</v>
      </c>
      <c r="I184" s="97" t="b">
        <v>0</v>
      </c>
      <c r="J184" s="97" t="b">
        <v>0</v>
      </c>
      <c r="K184" s="95"/>
      <c r="L184" s="95"/>
    </row>
    <row r="185" hidden="1">
      <c r="A185" s="96">
        <v>168.0</v>
      </c>
      <c r="B185" s="96">
        <v>28.0</v>
      </c>
      <c r="C185" s="95" t="s">
        <v>161</v>
      </c>
      <c r="D185" s="96">
        <v>24.0</v>
      </c>
      <c r="E185" s="95" t="s">
        <v>154</v>
      </c>
      <c r="F185" s="95" t="s">
        <v>146</v>
      </c>
      <c r="G185" s="95" t="s">
        <v>144</v>
      </c>
      <c r="H185" s="96">
        <v>3.0</v>
      </c>
      <c r="I185" s="97" t="b">
        <v>1</v>
      </c>
      <c r="J185" s="97" t="b">
        <v>1</v>
      </c>
      <c r="K185" s="95"/>
      <c r="L185" s="95"/>
    </row>
    <row r="186" hidden="1">
      <c r="A186" s="96">
        <v>169.0</v>
      </c>
      <c r="B186" s="96">
        <v>28.0</v>
      </c>
      <c r="C186" s="95" t="s">
        <v>161</v>
      </c>
      <c r="D186" s="96">
        <v>24.0</v>
      </c>
      <c r="E186" s="95" t="s">
        <v>154</v>
      </c>
      <c r="F186" s="95" t="s">
        <v>157</v>
      </c>
      <c r="G186" s="95" t="s">
        <v>142</v>
      </c>
      <c r="H186" s="96">
        <v>4.0</v>
      </c>
      <c r="I186" s="97" t="b">
        <v>1</v>
      </c>
      <c r="J186" s="97" t="b">
        <v>1</v>
      </c>
      <c r="K186" s="95"/>
      <c r="L186" s="95"/>
    </row>
    <row r="187" hidden="1">
      <c r="A187" s="96">
        <v>170.0</v>
      </c>
      <c r="B187" s="96">
        <v>28.0</v>
      </c>
      <c r="C187" s="95" t="s">
        <v>161</v>
      </c>
      <c r="D187" s="96">
        <v>5.0</v>
      </c>
      <c r="E187" s="95" t="s">
        <v>158</v>
      </c>
      <c r="F187" s="95" t="s">
        <v>157</v>
      </c>
      <c r="G187" s="95" t="s">
        <v>142</v>
      </c>
      <c r="H187" s="96">
        <v>4.0</v>
      </c>
      <c r="I187" s="97" t="b">
        <v>1</v>
      </c>
      <c r="J187" s="97" t="b">
        <v>1</v>
      </c>
      <c r="K187" s="95"/>
      <c r="L187" s="95"/>
    </row>
    <row r="188" hidden="1">
      <c r="A188" s="96">
        <v>171.0</v>
      </c>
      <c r="B188" s="96">
        <v>28.0</v>
      </c>
      <c r="C188" s="95" t="s">
        <v>161</v>
      </c>
      <c r="D188" s="96">
        <v>5.0</v>
      </c>
      <c r="E188" s="95" t="s">
        <v>158</v>
      </c>
      <c r="F188" s="95" t="s">
        <v>171</v>
      </c>
      <c r="G188" s="95" t="s">
        <v>142</v>
      </c>
      <c r="H188" s="96">
        <v>4.0</v>
      </c>
      <c r="I188" s="97" t="b">
        <v>1</v>
      </c>
      <c r="J188" s="97" t="b">
        <v>1</v>
      </c>
      <c r="K188" s="95"/>
      <c r="L188" s="95"/>
    </row>
    <row r="189" hidden="1">
      <c r="A189" s="96">
        <v>172.0</v>
      </c>
      <c r="B189" s="96">
        <v>28.0</v>
      </c>
      <c r="C189" s="95" t="s">
        <v>161</v>
      </c>
      <c r="D189" s="96">
        <v>7.0</v>
      </c>
      <c r="E189" s="95" t="s">
        <v>155</v>
      </c>
      <c r="F189" s="95" t="s">
        <v>141</v>
      </c>
      <c r="G189" s="95" t="s">
        <v>142</v>
      </c>
      <c r="H189" s="96">
        <v>4.0</v>
      </c>
      <c r="I189" s="97" t="b">
        <v>1</v>
      </c>
      <c r="J189" s="97" t="b">
        <v>1</v>
      </c>
      <c r="K189" s="95"/>
      <c r="L189" s="95"/>
    </row>
    <row r="190" hidden="1">
      <c r="A190" s="96">
        <v>173.0</v>
      </c>
      <c r="B190" s="96">
        <v>28.0</v>
      </c>
      <c r="C190" s="95" t="s">
        <v>161</v>
      </c>
      <c r="D190" s="96">
        <v>10.0</v>
      </c>
      <c r="E190" s="95" t="s">
        <v>140</v>
      </c>
      <c r="F190" s="95" t="s">
        <v>165</v>
      </c>
      <c r="G190" s="95" t="s">
        <v>142</v>
      </c>
      <c r="H190" s="96">
        <v>4.0</v>
      </c>
      <c r="I190" s="97" t="b">
        <v>1</v>
      </c>
      <c r="J190" s="97" t="b">
        <v>1</v>
      </c>
      <c r="K190" s="95"/>
      <c r="L190" s="95"/>
    </row>
    <row r="191" hidden="1">
      <c r="A191" s="96">
        <v>174.0</v>
      </c>
      <c r="B191" s="96">
        <v>28.0</v>
      </c>
      <c r="C191" s="95" t="s">
        <v>161</v>
      </c>
      <c r="D191" s="96">
        <v>10.0</v>
      </c>
      <c r="E191" s="95" t="s">
        <v>140</v>
      </c>
      <c r="F191" s="95" t="s">
        <v>172</v>
      </c>
      <c r="G191" s="95" t="s">
        <v>142</v>
      </c>
      <c r="H191" s="96">
        <v>4.0</v>
      </c>
      <c r="I191" s="97" t="b">
        <v>1</v>
      </c>
      <c r="J191" s="97" t="b">
        <v>1</v>
      </c>
      <c r="K191" s="95"/>
      <c r="L191" s="95"/>
    </row>
    <row r="192" hidden="1">
      <c r="A192" s="96">
        <v>175.0</v>
      </c>
      <c r="B192" s="96">
        <v>28.0</v>
      </c>
      <c r="C192" s="95" t="s">
        <v>161</v>
      </c>
      <c r="D192" s="96">
        <v>10.0</v>
      </c>
      <c r="E192" s="95" t="s">
        <v>140</v>
      </c>
      <c r="F192" s="95" t="s">
        <v>171</v>
      </c>
      <c r="G192" s="95" t="s">
        <v>142</v>
      </c>
      <c r="H192" s="96">
        <v>4.0</v>
      </c>
      <c r="I192" s="97" t="b">
        <v>1</v>
      </c>
      <c r="J192" s="97" t="b">
        <v>1</v>
      </c>
      <c r="K192" s="95"/>
      <c r="L192" s="95"/>
    </row>
    <row r="193" hidden="1">
      <c r="A193" s="96">
        <v>176.0</v>
      </c>
      <c r="B193" s="96">
        <v>28.0</v>
      </c>
      <c r="C193" s="95" t="s">
        <v>161</v>
      </c>
      <c r="D193" s="96">
        <v>10.0</v>
      </c>
      <c r="E193" s="95" t="s">
        <v>140</v>
      </c>
      <c r="F193" s="95" t="s">
        <v>143</v>
      </c>
      <c r="G193" s="95" t="s">
        <v>142</v>
      </c>
      <c r="H193" s="96">
        <v>4.0</v>
      </c>
      <c r="I193" s="97" t="b">
        <v>1</v>
      </c>
      <c r="J193" s="97" t="b">
        <v>1</v>
      </c>
      <c r="K193" s="95"/>
      <c r="L193" s="95"/>
    </row>
    <row r="194">
      <c r="A194" s="96">
        <v>177.0</v>
      </c>
      <c r="B194" s="96">
        <v>28.0</v>
      </c>
      <c r="C194" s="95" t="s">
        <v>161</v>
      </c>
      <c r="D194" s="96">
        <v>10.0</v>
      </c>
      <c r="E194" s="95" t="s">
        <v>140</v>
      </c>
      <c r="F194" s="95" t="s">
        <v>210</v>
      </c>
      <c r="G194" s="95" t="s">
        <v>147</v>
      </c>
      <c r="H194" s="96">
        <v>2.0</v>
      </c>
      <c r="I194" s="97" t="b">
        <v>0</v>
      </c>
      <c r="J194" s="97" t="b">
        <v>0</v>
      </c>
      <c r="K194" s="95"/>
      <c r="L194" s="95"/>
    </row>
    <row r="195" hidden="1">
      <c r="A195" s="96">
        <v>178.0</v>
      </c>
      <c r="B195" s="96">
        <v>28.0</v>
      </c>
      <c r="C195" s="95" t="s">
        <v>161</v>
      </c>
      <c r="D195" s="96">
        <v>20.0</v>
      </c>
      <c r="E195" s="95" t="s">
        <v>150</v>
      </c>
      <c r="F195" s="95" t="s">
        <v>146</v>
      </c>
      <c r="G195" s="95" t="s">
        <v>144</v>
      </c>
      <c r="H195" s="96">
        <v>3.0</v>
      </c>
      <c r="I195" s="97" t="b">
        <v>1</v>
      </c>
      <c r="J195" s="97" t="b">
        <v>1</v>
      </c>
      <c r="K195" s="95"/>
      <c r="L195" s="95"/>
    </row>
    <row r="196" hidden="1">
      <c r="A196" s="96">
        <v>179.0</v>
      </c>
      <c r="B196" s="96">
        <v>28.0</v>
      </c>
      <c r="C196" s="95" t="s">
        <v>161</v>
      </c>
      <c r="D196" s="96">
        <v>20.0</v>
      </c>
      <c r="E196" s="95" t="s">
        <v>150</v>
      </c>
      <c r="F196" s="95" t="s">
        <v>157</v>
      </c>
      <c r="G196" s="95" t="s">
        <v>142</v>
      </c>
      <c r="H196" s="96">
        <v>4.0</v>
      </c>
      <c r="I196" s="97" t="b">
        <v>1</v>
      </c>
      <c r="J196" s="97" t="b">
        <v>1</v>
      </c>
      <c r="K196" s="95"/>
      <c r="L196" s="95"/>
    </row>
    <row r="197" hidden="1">
      <c r="A197" s="96">
        <v>180.0</v>
      </c>
      <c r="B197" s="96">
        <v>28.0</v>
      </c>
      <c r="C197" s="95" t="s">
        <v>161</v>
      </c>
      <c r="D197" s="96">
        <v>12.0</v>
      </c>
      <c r="E197" s="95" t="s">
        <v>160</v>
      </c>
      <c r="F197" s="95" t="s">
        <v>157</v>
      </c>
      <c r="G197" s="95" t="s">
        <v>142</v>
      </c>
      <c r="H197" s="96">
        <v>4.0</v>
      </c>
      <c r="I197" s="97" t="b">
        <v>1</v>
      </c>
      <c r="J197" s="97" t="b">
        <v>1</v>
      </c>
      <c r="K197" s="95"/>
      <c r="L197" s="95"/>
    </row>
    <row r="198" hidden="1">
      <c r="A198" s="96">
        <v>181.0</v>
      </c>
      <c r="B198" s="96">
        <v>28.0</v>
      </c>
      <c r="C198" s="95" t="s">
        <v>161</v>
      </c>
      <c r="D198" s="96">
        <v>12.0</v>
      </c>
      <c r="E198" s="95" t="s">
        <v>160</v>
      </c>
      <c r="F198" s="95" t="s">
        <v>208</v>
      </c>
      <c r="G198" s="95" t="s">
        <v>142</v>
      </c>
      <c r="H198" s="96">
        <v>4.0</v>
      </c>
      <c r="I198" s="97" t="b">
        <v>1</v>
      </c>
      <c r="J198" s="97" t="b">
        <v>1</v>
      </c>
      <c r="K198" s="95"/>
      <c r="L198" s="95"/>
    </row>
    <row r="199" hidden="1">
      <c r="A199" s="96">
        <v>182.0</v>
      </c>
      <c r="B199" s="96">
        <v>28.0</v>
      </c>
      <c r="C199" s="95" t="s">
        <v>161</v>
      </c>
      <c r="D199" s="96">
        <v>12.0</v>
      </c>
      <c r="E199" s="95" t="s">
        <v>160</v>
      </c>
      <c r="F199" s="95" t="s">
        <v>177</v>
      </c>
      <c r="G199" s="95" t="s">
        <v>142</v>
      </c>
      <c r="H199" s="96">
        <v>4.0</v>
      </c>
      <c r="I199" s="97" t="b">
        <v>1</v>
      </c>
      <c r="J199" s="97" t="b">
        <v>1</v>
      </c>
      <c r="K199" s="95"/>
      <c r="L199" s="95"/>
    </row>
    <row r="200" hidden="1">
      <c r="A200" s="96">
        <v>183.0</v>
      </c>
      <c r="B200" s="96">
        <v>28.0</v>
      </c>
      <c r="C200" s="95" t="s">
        <v>161</v>
      </c>
      <c r="D200" s="96">
        <v>12.0</v>
      </c>
      <c r="E200" s="95" t="s">
        <v>160</v>
      </c>
      <c r="F200" s="95" t="s">
        <v>164</v>
      </c>
      <c r="G200" s="95" t="s">
        <v>144</v>
      </c>
      <c r="H200" s="96">
        <v>3.0</v>
      </c>
      <c r="I200" s="97" t="b">
        <v>1</v>
      </c>
      <c r="J200" s="97" t="b">
        <v>1</v>
      </c>
      <c r="K200" s="95"/>
      <c r="L200" s="95"/>
    </row>
    <row r="201" hidden="1">
      <c r="A201" s="96">
        <v>184.0</v>
      </c>
      <c r="B201" s="96">
        <v>2.0</v>
      </c>
      <c r="C201" s="95" t="s">
        <v>173</v>
      </c>
      <c r="D201" s="96">
        <v>31.0</v>
      </c>
      <c r="E201" s="95" t="s">
        <v>148</v>
      </c>
      <c r="F201" s="95" t="s">
        <v>168</v>
      </c>
      <c r="G201" s="95" t="s">
        <v>144</v>
      </c>
      <c r="H201" s="96">
        <v>3.0</v>
      </c>
      <c r="I201" s="97" t="b">
        <v>1</v>
      </c>
      <c r="J201" s="97" t="b">
        <v>1</v>
      </c>
      <c r="K201" s="95"/>
      <c r="L201" s="95"/>
    </row>
    <row r="202" hidden="1">
      <c r="A202" s="96">
        <v>185.0</v>
      </c>
      <c r="B202" s="96">
        <v>2.0</v>
      </c>
      <c r="C202" s="95" t="s">
        <v>173</v>
      </c>
      <c r="D202" s="96">
        <v>10.0</v>
      </c>
      <c r="E202" s="95" t="s">
        <v>140</v>
      </c>
      <c r="F202" s="95" t="s">
        <v>201</v>
      </c>
      <c r="G202" s="95" t="s">
        <v>144</v>
      </c>
      <c r="H202" s="96">
        <v>3.0</v>
      </c>
      <c r="I202" s="97" t="b">
        <v>1</v>
      </c>
      <c r="J202" s="97" t="b">
        <v>1</v>
      </c>
      <c r="K202" s="95"/>
      <c r="L202" s="95"/>
    </row>
    <row r="203" hidden="1">
      <c r="A203" s="96">
        <v>186.0</v>
      </c>
      <c r="B203" s="96">
        <v>2.0</v>
      </c>
      <c r="C203" s="95" t="s">
        <v>173</v>
      </c>
      <c r="D203" s="96">
        <v>10.0</v>
      </c>
      <c r="E203" s="95" t="s">
        <v>140</v>
      </c>
      <c r="F203" s="95" t="s">
        <v>181</v>
      </c>
      <c r="G203" s="95" t="s">
        <v>144</v>
      </c>
      <c r="H203" s="96">
        <v>3.0</v>
      </c>
      <c r="I203" s="97" t="b">
        <v>1</v>
      </c>
      <c r="J203" s="97" t="b">
        <v>1</v>
      </c>
      <c r="K203" s="95"/>
      <c r="L203" s="95"/>
    </row>
    <row r="204" hidden="1">
      <c r="A204" s="96">
        <v>187.0</v>
      </c>
      <c r="B204" s="96">
        <v>2.0</v>
      </c>
      <c r="C204" s="95" t="s">
        <v>173</v>
      </c>
      <c r="D204" s="96">
        <v>23.0</v>
      </c>
      <c r="E204" s="95" t="s">
        <v>145</v>
      </c>
      <c r="F204" s="95" t="s">
        <v>157</v>
      </c>
      <c r="G204" s="95" t="s">
        <v>144</v>
      </c>
      <c r="H204" s="96">
        <v>3.0</v>
      </c>
      <c r="I204" s="97" t="b">
        <v>1</v>
      </c>
      <c r="J204" s="97" t="b">
        <v>1</v>
      </c>
      <c r="K204" s="95"/>
      <c r="L204" s="95"/>
    </row>
    <row r="205" hidden="1">
      <c r="A205" s="96">
        <v>188.0</v>
      </c>
      <c r="B205" s="96">
        <v>2.0</v>
      </c>
      <c r="C205" s="95" t="s">
        <v>173</v>
      </c>
      <c r="D205" s="96">
        <v>4.0</v>
      </c>
      <c r="E205" s="95" t="s">
        <v>178</v>
      </c>
      <c r="F205" s="95" t="s">
        <v>201</v>
      </c>
      <c r="G205" s="95" t="s">
        <v>144</v>
      </c>
      <c r="H205" s="96">
        <v>3.0</v>
      </c>
      <c r="I205" s="97" t="b">
        <v>1</v>
      </c>
      <c r="J205" s="97" t="b">
        <v>1</v>
      </c>
      <c r="K205" s="95"/>
      <c r="L205" s="95"/>
    </row>
    <row r="206" hidden="1">
      <c r="A206" s="96">
        <v>189.0</v>
      </c>
      <c r="B206" s="96">
        <v>2.0</v>
      </c>
      <c r="C206" s="95" t="s">
        <v>173</v>
      </c>
      <c r="D206" s="96">
        <v>8.0</v>
      </c>
      <c r="E206" s="95" t="s">
        <v>179</v>
      </c>
      <c r="F206" s="95" t="s">
        <v>141</v>
      </c>
      <c r="G206" s="95" t="s">
        <v>142</v>
      </c>
      <c r="H206" s="96">
        <v>4.0</v>
      </c>
      <c r="I206" s="97" t="b">
        <v>1</v>
      </c>
      <c r="J206" s="97" t="b">
        <v>1</v>
      </c>
      <c r="K206" s="95"/>
      <c r="L206" s="95"/>
    </row>
    <row r="207" hidden="1">
      <c r="A207" s="96">
        <v>190.0</v>
      </c>
      <c r="B207" s="96">
        <v>2.0</v>
      </c>
      <c r="C207" s="95" t="s">
        <v>173</v>
      </c>
      <c r="D207" s="96">
        <v>8.0</v>
      </c>
      <c r="E207" s="95" t="s">
        <v>179</v>
      </c>
      <c r="F207" s="95" t="s">
        <v>171</v>
      </c>
      <c r="G207" s="95" t="s">
        <v>144</v>
      </c>
      <c r="H207" s="96">
        <v>3.0</v>
      </c>
      <c r="I207" s="97" t="b">
        <v>1</v>
      </c>
      <c r="J207" s="97" t="b">
        <v>1</v>
      </c>
      <c r="K207" s="95"/>
      <c r="L207" s="95"/>
    </row>
    <row r="208" hidden="1">
      <c r="A208" s="96">
        <v>191.0</v>
      </c>
      <c r="B208" s="96">
        <v>4.0</v>
      </c>
      <c r="C208" s="95" t="s">
        <v>178</v>
      </c>
      <c r="D208" s="96">
        <v>10.0</v>
      </c>
      <c r="E208" s="95" t="s">
        <v>140</v>
      </c>
      <c r="F208" s="95" t="s">
        <v>141</v>
      </c>
      <c r="G208" s="95" t="s">
        <v>144</v>
      </c>
      <c r="H208" s="96">
        <v>3.0</v>
      </c>
      <c r="I208" s="97" t="b">
        <v>1</v>
      </c>
      <c r="J208" s="97" t="b">
        <v>1</v>
      </c>
      <c r="K208" s="95"/>
      <c r="L208" s="95"/>
    </row>
    <row r="209" hidden="1">
      <c r="A209" s="96">
        <v>192.0</v>
      </c>
      <c r="B209" s="96">
        <v>4.0</v>
      </c>
      <c r="C209" s="95" t="s">
        <v>178</v>
      </c>
      <c r="D209" s="96">
        <v>10.0</v>
      </c>
      <c r="E209" s="95" t="s">
        <v>140</v>
      </c>
      <c r="F209" s="95" t="s">
        <v>169</v>
      </c>
      <c r="G209" s="95" t="s">
        <v>142</v>
      </c>
      <c r="H209" s="96">
        <v>4.0</v>
      </c>
      <c r="I209" s="97" t="b">
        <v>1</v>
      </c>
      <c r="J209" s="97" t="b">
        <v>1</v>
      </c>
      <c r="K209" s="95"/>
      <c r="L209" s="95"/>
    </row>
    <row r="210" hidden="1">
      <c r="A210" s="96">
        <v>193.0</v>
      </c>
      <c r="B210" s="96">
        <v>4.0</v>
      </c>
      <c r="C210" s="95" t="s">
        <v>178</v>
      </c>
      <c r="D210" s="96">
        <v>12.0</v>
      </c>
      <c r="E210" s="95" t="s">
        <v>160</v>
      </c>
      <c r="F210" s="95" t="s">
        <v>209</v>
      </c>
      <c r="G210" s="95" t="s">
        <v>142</v>
      </c>
      <c r="H210" s="96">
        <v>4.0</v>
      </c>
      <c r="I210" s="97" t="b">
        <v>1</v>
      </c>
      <c r="J210" s="97" t="b">
        <v>1</v>
      </c>
      <c r="K210" s="95"/>
      <c r="L210" s="95"/>
    </row>
    <row r="211" hidden="1">
      <c r="A211" s="96">
        <v>194.0</v>
      </c>
      <c r="B211" s="96">
        <v>4.0</v>
      </c>
      <c r="C211" s="95" t="s">
        <v>178</v>
      </c>
      <c r="D211" s="96">
        <v>12.0</v>
      </c>
      <c r="E211" s="95" t="s">
        <v>160</v>
      </c>
      <c r="F211" s="95" t="s">
        <v>177</v>
      </c>
      <c r="G211" s="95" t="s">
        <v>142</v>
      </c>
      <c r="H211" s="96">
        <v>4.0</v>
      </c>
      <c r="I211" s="97" t="b">
        <v>1</v>
      </c>
      <c r="J211" s="97" t="b">
        <v>1</v>
      </c>
      <c r="K211" s="95"/>
      <c r="L211" s="95"/>
    </row>
    <row r="212" hidden="1">
      <c r="A212" s="96">
        <v>195.0</v>
      </c>
      <c r="B212" s="96">
        <v>4.0</v>
      </c>
      <c r="C212" s="95" t="s">
        <v>178</v>
      </c>
      <c r="D212" s="96">
        <v>28.0</v>
      </c>
      <c r="E212" s="95" t="s">
        <v>161</v>
      </c>
      <c r="F212" s="95" t="s">
        <v>168</v>
      </c>
      <c r="G212" s="95" t="s">
        <v>142</v>
      </c>
      <c r="H212" s="96">
        <v>4.0</v>
      </c>
      <c r="I212" s="97" t="b">
        <v>1</v>
      </c>
      <c r="J212" s="97" t="b">
        <v>1</v>
      </c>
      <c r="K212" s="95"/>
      <c r="L212" s="95"/>
    </row>
    <row r="213" hidden="1">
      <c r="A213" s="96">
        <v>196.0</v>
      </c>
      <c r="B213" s="96">
        <v>4.0</v>
      </c>
      <c r="C213" s="95" t="s">
        <v>178</v>
      </c>
      <c r="D213" s="96">
        <v>28.0</v>
      </c>
      <c r="E213" s="95" t="s">
        <v>161</v>
      </c>
      <c r="F213" s="95" t="s">
        <v>177</v>
      </c>
      <c r="G213" s="95" t="s">
        <v>144</v>
      </c>
      <c r="H213" s="96">
        <v>3.0</v>
      </c>
      <c r="I213" s="97" t="b">
        <v>1</v>
      </c>
      <c r="J213" s="97" t="b">
        <v>1</v>
      </c>
      <c r="K213" s="95"/>
      <c r="L213" s="95"/>
    </row>
    <row r="214" hidden="1">
      <c r="A214" s="96">
        <v>197.0</v>
      </c>
      <c r="B214" s="96">
        <v>4.0</v>
      </c>
      <c r="C214" s="95" t="s">
        <v>178</v>
      </c>
      <c r="D214" s="96">
        <v>2.0</v>
      </c>
      <c r="E214" s="95" t="s">
        <v>173</v>
      </c>
      <c r="F214" s="95" t="s">
        <v>141</v>
      </c>
      <c r="G214" s="95" t="s">
        <v>144</v>
      </c>
      <c r="H214" s="96">
        <v>3.0</v>
      </c>
      <c r="I214" s="97" t="b">
        <v>1</v>
      </c>
      <c r="J214" s="97" t="b">
        <v>1</v>
      </c>
      <c r="K214" s="95"/>
      <c r="L214" s="95"/>
    </row>
    <row r="215" hidden="1">
      <c r="A215" s="96">
        <v>198.0</v>
      </c>
      <c r="B215" s="96">
        <v>4.0</v>
      </c>
      <c r="C215" s="95" t="s">
        <v>178</v>
      </c>
      <c r="D215" s="96">
        <v>2.0</v>
      </c>
      <c r="E215" s="95" t="s">
        <v>173</v>
      </c>
      <c r="F215" s="95" t="s">
        <v>169</v>
      </c>
      <c r="G215" s="95" t="s">
        <v>144</v>
      </c>
      <c r="H215" s="96">
        <v>3.0</v>
      </c>
      <c r="I215" s="97" t="b">
        <v>1</v>
      </c>
      <c r="J215" s="97" t="b">
        <v>1</v>
      </c>
      <c r="K215" s="95"/>
      <c r="L215" s="95"/>
    </row>
    <row r="216" hidden="1">
      <c r="A216" s="96">
        <v>199.0</v>
      </c>
      <c r="B216" s="96">
        <v>4.0</v>
      </c>
      <c r="C216" s="95" t="s">
        <v>178</v>
      </c>
      <c r="D216" s="96">
        <v>8.0</v>
      </c>
      <c r="E216" s="95" t="s">
        <v>179</v>
      </c>
      <c r="F216" s="95" t="s">
        <v>209</v>
      </c>
      <c r="G216" s="95" t="s">
        <v>142</v>
      </c>
      <c r="H216" s="96">
        <v>4.0</v>
      </c>
      <c r="I216" s="97" t="b">
        <v>1</v>
      </c>
      <c r="J216" s="97" t="b">
        <v>1</v>
      </c>
      <c r="K216" s="95"/>
      <c r="L216" s="95"/>
    </row>
    <row r="217" hidden="1">
      <c r="A217" s="96">
        <v>200.0</v>
      </c>
      <c r="B217" s="96">
        <v>8.0</v>
      </c>
      <c r="C217" s="95" t="s">
        <v>179</v>
      </c>
      <c r="D217" s="96">
        <v>7.0</v>
      </c>
      <c r="E217" s="95" t="s">
        <v>155</v>
      </c>
      <c r="F217" s="95" t="s">
        <v>209</v>
      </c>
      <c r="G217" s="95" t="s">
        <v>142</v>
      </c>
      <c r="H217" s="96">
        <v>4.0</v>
      </c>
      <c r="I217" s="97" t="b">
        <v>1</v>
      </c>
      <c r="J217" s="97" t="b">
        <v>1</v>
      </c>
      <c r="K217" s="95"/>
      <c r="L217" s="95"/>
    </row>
    <row r="218" hidden="1">
      <c r="A218" s="96">
        <v>201.0</v>
      </c>
      <c r="B218" s="96">
        <v>8.0</v>
      </c>
      <c r="C218" s="95" t="s">
        <v>179</v>
      </c>
      <c r="D218" s="96">
        <v>12.0</v>
      </c>
      <c r="E218" s="95" t="s">
        <v>160</v>
      </c>
      <c r="F218" s="95" t="s">
        <v>209</v>
      </c>
      <c r="G218" s="95" t="s">
        <v>142</v>
      </c>
      <c r="H218" s="96">
        <v>4.0</v>
      </c>
      <c r="I218" s="97" t="b">
        <v>1</v>
      </c>
      <c r="J218" s="97" t="b">
        <v>1</v>
      </c>
      <c r="K218" s="95"/>
      <c r="L218" s="95"/>
    </row>
    <row r="219" hidden="1">
      <c r="A219" s="96">
        <v>202.0</v>
      </c>
      <c r="B219" s="96">
        <v>8.0</v>
      </c>
      <c r="C219" s="95" t="s">
        <v>179</v>
      </c>
      <c r="D219" s="96">
        <v>12.0</v>
      </c>
      <c r="E219" s="95" t="s">
        <v>160</v>
      </c>
      <c r="F219" s="95" t="s">
        <v>172</v>
      </c>
      <c r="G219" s="95" t="s">
        <v>142</v>
      </c>
      <c r="H219" s="96">
        <v>4.0</v>
      </c>
      <c r="I219" s="97" t="b">
        <v>1</v>
      </c>
      <c r="J219" s="97" t="b">
        <v>1</v>
      </c>
      <c r="K219" s="95"/>
      <c r="L219" s="95"/>
    </row>
    <row r="220" hidden="1">
      <c r="A220" s="96">
        <v>203.0</v>
      </c>
      <c r="B220" s="96">
        <v>8.0</v>
      </c>
      <c r="C220" s="95" t="s">
        <v>179</v>
      </c>
      <c r="D220" s="96">
        <v>28.0</v>
      </c>
      <c r="E220" s="95" t="s">
        <v>161</v>
      </c>
      <c r="F220" s="95" t="s">
        <v>211</v>
      </c>
      <c r="G220" s="95" t="s">
        <v>142</v>
      </c>
      <c r="H220" s="96">
        <v>4.0</v>
      </c>
      <c r="I220" s="97" t="b">
        <v>1</v>
      </c>
      <c r="J220" s="97" t="b">
        <v>1</v>
      </c>
      <c r="K220" s="95"/>
      <c r="L220" s="95"/>
    </row>
    <row r="221" hidden="1">
      <c r="A221" s="96">
        <v>204.0</v>
      </c>
      <c r="B221" s="96">
        <v>8.0</v>
      </c>
      <c r="C221" s="95" t="s">
        <v>179</v>
      </c>
      <c r="D221" s="96">
        <v>2.0</v>
      </c>
      <c r="E221" s="95" t="s">
        <v>173</v>
      </c>
      <c r="F221" s="95" t="s">
        <v>209</v>
      </c>
      <c r="G221" s="95" t="s">
        <v>142</v>
      </c>
      <c r="H221" s="96">
        <v>4.0</v>
      </c>
      <c r="I221" s="97" t="b">
        <v>1</v>
      </c>
      <c r="J221" s="97" t="b">
        <v>1</v>
      </c>
      <c r="K221" s="95"/>
      <c r="L221" s="95"/>
    </row>
    <row r="222" hidden="1">
      <c r="A222" s="96">
        <v>205.0</v>
      </c>
      <c r="B222" s="96">
        <v>8.0</v>
      </c>
      <c r="C222" s="95" t="s">
        <v>179</v>
      </c>
      <c r="D222" s="96">
        <v>2.0</v>
      </c>
      <c r="E222" s="95" t="s">
        <v>173</v>
      </c>
      <c r="F222" s="95" t="s">
        <v>172</v>
      </c>
      <c r="G222" s="95" t="s">
        <v>142</v>
      </c>
      <c r="H222" s="96">
        <v>4.0</v>
      </c>
      <c r="I222" s="97" t="b">
        <v>1</v>
      </c>
      <c r="J222" s="97" t="b">
        <v>1</v>
      </c>
      <c r="K222" s="95"/>
      <c r="L222" s="95"/>
    </row>
    <row r="223">
      <c r="A223" s="96">
        <v>206.0</v>
      </c>
      <c r="B223" s="96">
        <v>8.0</v>
      </c>
      <c r="C223" s="95" t="s">
        <v>179</v>
      </c>
      <c r="D223" s="96">
        <v>4.0</v>
      </c>
      <c r="E223" s="95" t="s">
        <v>178</v>
      </c>
      <c r="F223" s="95" t="s">
        <v>211</v>
      </c>
      <c r="G223" s="95" t="s">
        <v>212</v>
      </c>
      <c r="H223" s="96">
        <v>37.0</v>
      </c>
      <c r="I223" s="97" t="b">
        <v>0</v>
      </c>
      <c r="J223" s="97" t="b">
        <v>0</v>
      </c>
      <c r="K223" s="95"/>
      <c r="L223" s="95"/>
    </row>
    <row r="224">
      <c r="A224" s="96">
        <v>207.0</v>
      </c>
      <c r="B224" s="96">
        <v>34.0</v>
      </c>
      <c r="C224" s="95" t="s">
        <v>213</v>
      </c>
      <c r="D224" s="96">
        <v>46.0</v>
      </c>
      <c r="E224" s="95" t="s">
        <v>214</v>
      </c>
      <c r="F224" s="95" t="s">
        <v>141</v>
      </c>
      <c r="G224" s="95" t="s">
        <v>212</v>
      </c>
      <c r="H224" s="96">
        <v>37.0</v>
      </c>
      <c r="I224" s="97" t="b">
        <v>0</v>
      </c>
      <c r="J224" s="97" t="b">
        <v>0</v>
      </c>
      <c r="K224" s="95"/>
      <c r="L224" s="101" t="s">
        <v>215</v>
      </c>
    </row>
    <row r="225">
      <c r="A225" s="96">
        <v>208.0</v>
      </c>
      <c r="B225" s="96">
        <v>34.0</v>
      </c>
      <c r="C225" s="95" t="s">
        <v>213</v>
      </c>
      <c r="D225" s="96">
        <v>46.0</v>
      </c>
      <c r="E225" s="95" t="s">
        <v>214</v>
      </c>
      <c r="F225" s="95" t="s">
        <v>189</v>
      </c>
      <c r="G225" s="95" t="s">
        <v>212</v>
      </c>
      <c r="H225" s="96">
        <v>37.0</v>
      </c>
      <c r="I225" s="97" t="b">
        <v>0</v>
      </c>
      <c r="J225" s="97" t="b">
        <v>0</v>
      </c>
      <c r="K225" s="95"/>
      <c r="L225" s="95"/>
    </row>
    <row r="226">
      <c r="A226" s="96">
        <v>209.0</v>
      </c>
      <c r="B226" s="96">
        <v>34.0</v>
      </c>
      <c r="C226" s="95" t="s">
        <v>213</v>
      </c>
      <c r="D226" s="96">
        <v>56.0</v>
      </c>
      <c r="E226" s="95" t="s">
        <v>216</v>
      </c>
      <c r="F226" s="95" t="s">
        <v>189</v>
      </c>
      <c r="G226" s="95" t="s">
        <v>212</v>
      </c>
      <c r="H226" s="96">
        <v>37.0</v>
      </c>
      <c r="I226" s="97" t="b">
        <v>0</v>
      </c>
      <c r="J226" s="97" t="b">
        <v>0</v>
      </c>
      <c r="K226" s="95"/>
      <c r="L226" s="95"/>
    </row>
    <row r="227">
      <c r="A227" s="96">
        <v>210.0</v>
      </c>
      <c r="B227" s="96">
        <v>46.0</v>
      </c>
      <c r="C227" s="95" t="s">
        <v>214</v>
      </c>
      <c r="D227" s="96">
        <v>34.0</v>
      </c>
      <c r="E227" s="95" t="s">
        <v>213</v>
      </c>
      <c r="F227" s="95" t="s">
        <v>153</v>
      </c>
      <c r="G227" s="95" t="s">
        <v>212</v>
      </c>
      <c r="H227" s="96">
        <v>37.0</v>
      </c>
      <c r="I227" s="97" t="b">
        <v>0</v>
      </c>
      <c r="J227" s="97" t="b">
        <v>0</v>
      </c>
      <c r="K227" s="95"/>
      <c r="L227" s="95"/>
    </row>
    <row r="228">
      <c r="A228" s="96">
        <v>211.0</v>
      </c>
      <c r="B228" s="96">
        <v>46.0</v>
      </c>
      <c r="C228" s="95" t="s">
        <v>214</v>
      </c>
      <c r="D228" s="96">
        <v>34.0</v>
      </c>
      <c r="E228" s="95" t="s">
        <v>213</v>
      </c>
      <c r="F228" s="95" t="s">
        <v>195</v>
      </c>
      <c r="G228" s="95" t="s">
        <v>212</v>
      </c>
      <c r="H228" s="96">
        <v>37.0</v>
      </c>
      <c r="I228" s="97" t="b">
        <v>0</v>
      </c>
      <c r="J228" s="97" t="b">
        <v>0</v>
      </c>
      <c r="K228" s="95"/>
      <c r="L228" s="95"/>
    </row>
    <row r="229">
      <c r="A229" s="96">
        <v>212.0</v>
      </c>
      <c r="B229" s="96">
        <v>46.0</v>
      </c>
      <c r="C229" s="95" t="s">
        <v>214</v>
      </c>
      <c r="D229" s="96">
        <v>41.0</v>
      </c>
      <c r="E229" s="95" t="s">
        <v>217</v>
      </c>
      <c r="F229" s="95" t="s">
        <v>153</v>
      </c>
      <c r="G229" s="95" t="s">
        <v>212</v>
      </c>
      <c r="H229" s="96">
        <v>37.0</v>
      </c>
      <c r="I229" s="97" t="b">
        <v>0</v>
      </c>
      <c r="J229" s="97" t="b">
        <v>0</v>
      </c>
      <c r="K229" s="95"/>
      <c r="L229" s="95"/>
    </row>
    <row r="230">
      <c r="A230" s="96">
        <v>213.0</v>
      </c>
      <c r="B230" s="96">
        <v>46.0</v>
      </c>
      <c r="C230" s="95" t="s">
        <v>214</v>
      </c>
      <c r="D230" s="96">
        <v>41.0</v>
      </c>
      <c r="E230" s="95" t="s">
        <v>217</v>
      </c>
      <c r="F230" s="95" t="s">
        <v>218</v>
      </c>
      <c r="G230" s="95" t="s">
        <v>212</v>
      </c>
      <c r="H230" s="96">
        <v>37.0</v>
      </c>
      <c r="I230" s="97" t="b">
        <v>0</v>
      </c>
      <c r="J230" s="97" t="b">
        <v>0</v>
      </c>
      <c r="K230" s="95"/>
      <c r="L230" s="95"/>
    </row>
    <row r="231">
      <c r="A231" s="96">
        <v>214.0</v>
      </c>
      <c r="B231" s="96">
        <v>46.0</v>
      </c>
      <c r="C231" s="95" t="s">
        <v>214</v>
      </c>
      <c r="D231" s="96">
        <v>55.0</v>
      </c>
      <c r="E231" s="95" t="s">
        <v>219</v>
      </c>
      <c r="F231" s="95" t="s">
        <v>153</v>
      </c>
      <c r="G231" s="95" t="s">
        <v>212</v>
      </c>
      <c r="H231" s="96">
        <v>37.0</v>
      </c>
      <c r="I231" s="97" t="b">
        <v>0</v>
      </c>
      <c r="J231" s="97" t="b">
        <v>0</v>
      </c>
      <c r="K231" s="95"/>
      <c r="L231" s="95"/>
    </row>
    <row r="232">
      <c r="A232" s="96">
        <v>215.0</v>
      </c>
      <c r="B232" s="96">
        <v>46.0</v>
      </c>
      <c r="C232" s="95" t="s">
        <v>214</v>
      </c>
      <c r="D232" s="96">
        <v>55.0</v>
      </c>
      <c r="E232" s="95" t="s">
        <v>219</v>
      </c>
      <c r="F232" s="95" t="s">
        <v>195</v>
      </c>
      <c r="G232" s="95" t="s">
        <v>212</v>
      </c>
      <c r="H232" s="96">
        <v>37.0</v>
      </c>
      <c r="I232" s="97" t="b">
        <v>0</v>
      </c>
      <c r="J232" s="97" t="b">
        <v>0</v>
      </c>
      <c r="K232" s="95"/>
      <c r="L232" s="95"/>
    </row>
    <row r="233">
      <c r="A233" s="96">
        <v>216.0</v>
      </c>
      <c r="B233" s="96">
        <v>46.0</v>
      </c>
      <c r="C233" s="95" t="s">
        <v>214</v>
      </c>
      <c r="D233" s="96">
        <v>56.0</v>
      </c>
      <c r="E233" s="95" t="s">
        <v>216</v>
      </c>
      <c r="F233" s="95" t="s">
        <v>153</v>
      </c>
      <c r="G233" s="95" t="s">
        <v>212</v>
      </c>
      <c r="H233" s="96">
        <v>37.0</v>
      </c>
      <c r="I233" s="97" t="b">
        <v>0</v>
      </c>
      <c r="J233" s="97" t="b">
        <v>0</v>
      </c>
      <c r="K233" s="95"/>
      <c r="L233" s="95"/>
    </row>
    <row r="234">
      <c r="A234" s="96">
        <v>217.0</v>
      </c>
      <c r="B234" s="96">
        <v>46.0</v>
      </c>
      <c r="C234" s="95" t="s">
        <v>214</v>
      </c>
      <c r="D234" s="96">
        <v>56.0</v>
      </c>
      <c r="E234" s="95" t="s">
        <v>216</v>
      </c>
      <c r="F234" s="95" t="s">
        <v>220</v>
      </c>
      <c r="G234" s="95" t="s">
        <v>221</v>
      </c>
      <c r="H234" s="96">
        <v>26.0</v>
      </c>
      <c r="I234" s="97" t="b">
        <v>0</v>
      </c>
      <c r="J234" s="97" t="b">
        <v>0</v>
      </c>
      <c r="K234" s="95"/>
      <c r="L234" s="95"/>
    </row>
    <row r="235">
      <c r="A235" s="96">
        <v>218.0</v>
      </c>
      <c r="B235" s="96">
        <v>48.0</v>
      </c>
      <c r="C235" s="95" t="s">
        <v>222</v>
      </c>
      <c r="D235" s="96">
        <v>56.0</v>
      </c>
      <c r="E235" s="95" t="s">
        <v>216</v>
      </c>
      <c r="F235" s="95" t="s">
        <v>223</v>
      </c>
      <c r="G235" s="95" t="s">
        <v>212</v>
      </c>
      <c r="H235" s="96">
        <v>37.0</v>
      </c>
      <c r="I235" s="97" t="b">
        <v>0</v>
      </c>
      <c r="J235" s="97" t="b">
        <v>0</v>
      </c>
      <c r="K235" s="95"/>
      <c r="L235" s="95"/>
    </row>
    <row r="236">
      <c r="A236" s="96">
        <v>219.0</v>
      </c>
      <c r="B236" s="96">
        <v>39.0</v>
      </c>
      <c r="C236" s="95" t="s">
        <v>224</v>
      </c>
      <c r="D236" s="96">
        <v>48.0</v>
      </c>
      <c r="E236" s="95" t="s">
        <v>222</v>
      </c>
      <c r="F236" s="95" t="s">
        <v>189</v>
      </c>
      <c r="G236" s="95" t="s">
        <v>212</v>
      </c>
      <c r="H236" s="96">
        <v>37.0</v>
      </c>
      <c r="I236" s="97" t="b">
        <v>0</v>
      </c>
      <c r="J236" s="97" t="b">
        <v>0</v>
      </c>
      <c r="K236" s="95"/>
      <c r="L236" s="95"/>
    </row>
    <row r="237">
      <c r="A237" s="96">
        <v>220.0</v>
      </c>
      <c r="B237" s="96">
        <v>41.0</v>
      </c>
      <c r="C237" s="95" t="s">
        <v>217</v>
      </c>
      <c r="D237" s="96">
        <v>46.0</v>
      </c>
      <c r="E237" s="95" t="s">
        <v>214</v>
      </c>
      <c r="F237" s="95" t="s">
        <v>191</v>
      </c>
      <c r="G237" s="95" t="s">
        <v>225</v>
      </c>
      <c r="H237" s="96">
        <v>42.0</v>
      </c>
      <c r="I237" s="97" t="b">
        <v>0</v>
      </c>
      <c r="J237" s="97" t="b">
        <v>0</v>
      </c>
      <c r="K237" s="95"/>
      <c r="L237" s="95"/>
    </row>
    <row r="238">
      <c r="A238" s="96">
        <v>221.0</v>
      </c>
      <c r="B238" s="96">
        <v>41.0</v>
      </c>
      <c r="C238" s="95" t="s">
        <v>217</v>
      </c>
      <c r="D238" s="96">
        <v>46.0</v>
      </c>
      <c r="E238" s="95" t="s">
        <v>214</v>
      </c>
      <c r="F238" s="95" t="s">
        <v>168</v>
      </c>
      <c r="G238" s="95" t="s">
        <v>212</v>
      </c>
      <c r="H238" s="96">
        <v>37.0</v>
      </c>
      <c r="I238" s="97" t="b">
        <v>0</v>
      </c>
      <c r="J238" s="97" t="b">
        <v>0</v>
      </c>
      <c r="K238" s="95"/>
      <c r="L238" s="95"/>
    </row>
    <row r="239">
      <c r="A239" s="96">
        <v>222.0</v>
      </c>
      <c r="B239" s="96">
        <v>55.0</v>
      </c>
      <c r="C239" s="95" t="s">
        <v>219</v>
      </c>
      <c r="D239" s="96">
        <v>46.0</v>
      </c>
      <c r="E239" s="95" t="s">
        <v>214</v>
      </c>
      <c r="F239" s="95" t="s">
        <v>189</v>
      </c>
      <c r="G239" s="95" t="s">
        <v>212</v>
      </c>
      <c r="H239" s="96">
        <v>37.0</v>
      </c>
      <c r="I239" s="97" t="b">
        <v>0</v>
      </c>
      <c r="J239" s="97" t="b">
        <v>0</v>
      </c>
      <c r="K239" s="95"/>
      <c r="L239" s="95"/>
    </row>
    <row r="240">
      <c r="A240" s="96">
        <v>223.0</v>
      </c>
      <c r="B240" s="96">
        <v>55.0</v>
      </c>
      <c r="C240" s="95" t="s">
        <v>219</v>
      </c>
      <c r="D240" s="96">
        <v>56.0</v>
      </c>
      <c r="E240" s="95" t="s">
        <v>216</v>
      </c>
      <c r="F240" s="95" t="s">
        <v>189</v>
      </c>
      <c r="G240" s="95" t="s">
        <v>212</v>
      </c>
      <c r="H240" s="96">
        <v>37.0</v>
      </c>
      <c r="I240" s="97" t="b">
        <v>0</v>
      </c>
      <c r="J240" s="97" t="b">
        <v>0</v>
      </c>
      <c r="K240" s="95"/>
      <c r="L240" s="95"/>
    </row>
    <row r="241">
      <c r="A241" s="96">
        <v>224.0</v>
      </c>
      <c r="B241" s="96">
        <v>56.0</v>
      </c>
      <c r="C241" s="95" t="s">
        <v>216</v>
      </c>
      <c r="D241" s="96">
        <v>34.0</v>
      </c>
      <c r="E241" s="95" t="s">
        <v>213</v>
      </c>
      <c r="F241" s="95" t="s">
        <v>195</v>
      </c>
      <c r="G241" s="95" t="s">
        <v>221</v>
      </c>
      <c r="H241" s="96">
        <v>26.0</v>
      </c>
      <c r="I241" s="97" t="b">
        <v>0</v>
      </c>
      <c r="J241" s="97" t="b">
        <v>0</v>
      </c>
      <c r="K241" s="95"/>
      <c r="L241" s="95"/>
    </row>
    <row r="242">
      <c r="A242" s="96">
        <v>225.0</v>
      </c>
      <c r="B242" s="96">
        <v>56.0</v>
      </c>
      <c r="C242" s="95" t="s">
        <v>216</v>
      </c>
      <c r="D242" s="96">
        <v>34.0</v>
      </c>
      <c r="E242" s="95" t="s">
        <v>213</v>
      </c>
      <c r="F242" s="95" t="s">
        <v>153</v>
      </c>
      <c r="G242" s="95" t="s">
        <v>212</v>
      </c>
      <c r="H242" s="96">
        <v>37.0</v>
      </c>
      <c r="I242" s="97" t="b">
        <v>0</v>
      </c>
      <c r="J242" s="97" t="b">
        <v>0</v>
      </c>
      <c r="K242" s="95"/>
      <c r="L242" s="95"/>
    </row>
    <row r="243">
      <c r="A243" s="96">
        <v>226.0</v>
      </c>
      <c r="B243" s="96">
        <v>56.0</v>
      </c>
      <c r="C243" s="95" t="s">
        <v>216</v>
      </c>
      <c r="D243" s="96">
        <v>46.0</v>
      </c>
      <c r="E243" s="95" t="s">
        <v>214</v>
      </c>
      <c r="F243" s="95" t="s">
        <v>207</v>
      </c>
      <c r="G243" s="95" t="s">
        <v>221</v>
      </c>
      <c r="H243" s="96">
        <v>26.0</v>
      </c>
      <c r="I243" s="97" t="b">
        <v>0</v>
      </c>
      <c r="J243" s="97" t="b">
        <v>0</v>
      </c>
      <c r="K243" s="95"/>
      <c r="L243" s="95"/>
    </row>
    <row r="244">
      <c r="A244" s="96">
        <v>227.0</v>
      </c>
      <c r="B244" s="96">
        <v>56.0</v>
      </c>
      <c r="C244" s="95" t="s">
        <v>216</v>
      </c>
      <c r="D244" s="96">
        <v>46.0</v>
      </c>
      <c r="E244" s="95" t="s">
        <v>214</v>
      </c>
      <c r="F244" s="95" t="s">
        <v>153</v>
      </c>
      <c r="G244" s="95" t="s">
        <v>212</v>
      </c>
      <c r="H244" s="96">
        <v>37.0</v>
      </c>
      <c r="I244" s="97" t="b">
        <v>0</v>
      </c>
      <c r="J244" s="97" t="b">
        <v>0</v>
      </c>
      <c r="K244" s="95"/>
      <c r="L244" s="95"/>
    </row>
    <row r="245">
      <c r="A245" s="96">
        <v>228.0</v>
      </c>
      <c r="B245" s="96">
        <v>56.0</v>
      </c>
      <c r="C245" s="95" t="s">
        <v>216</v>
      </c>
      <c r="D245" s="96">
        <v>55.0</v>
      </c>
      <c r="E245" s="95" t="s">
        <v>219</v>
      </c>
      <c r="F245" s="95" t="s">
        <v>168</v>
      </c>
      <c r="G245" s="95" t="s">
        <v>212</v>
      </c>
      <c r="H245" s="96">
        <v>37.0</v>
      </c>
      <c r="I245" s="97" t="b">
        <v>0</v>
      </c>
      <c r="J245" s="97" t="b">
        <v>0</v>
      </c>
      <c r="K245" s="95"/>
      <c r="L245" s="95"/>
    </row>
    <row r="246">
      <c r="A246" s="96">
        <v>229.0</v>
      </c>
      <c r="B246" s="96">
        <v>56.0</v>
      </c>
      <c r="C246" s="95" t="s">
        <v>216</v>
      </c>
      <c r="D246" s="96">
        <v>55.0</v>
      </c>
      <c r="E246" s="95" t="s">
        <v>219</v>
      </c>
      <c r="F246" s="95" t="s">
        <v>189</v>
      </c>
      <c r="G246" s="95" t="s">
        <v>226</v>
      </c>
      <c r="H246" s="96">
        <v>49.0</v>
      </c>
      <c r="I246" s="97" t="b">
        <v>0</v>
      </c>
      <c r="J246" s="97" t="b">
        <v>0</v>
      </c>
      <c r="K246" s="95"/>
      <c r="L246" s="95"/>
    </row>
    <row r="247">
      <c r="A247" s="96">
        <v>230.0</v>
      </c>
      <c r="B247" s="96">
        <v>70.0</v>
      </c>
      <c r="C247" s="95" t="s">
        <v>227</v>
      </c>
      <c r="D247" s="96">
        <v>82.0</v>
      </c>
      <c r="E247" s="95" t="s">
        <v>228</v>
      </c>
      <c r="F247" s="95" t="s">
        <v>209</v>
      </c>
      <c r="G247" s="95" t="s">
        <v>226</v>
      </c>
      <c r="H247" s="96">
        <v>49.0</v>
      </c>
      <c r="I247" s="97" t="b">
        <v>0</v>
      </c>
      <c r="J247" s="97" t="b">
        <v>0</v>
      </c>
      <c r="K247" s="95"/>
      <c r="L247" s="95"/>
    </row>
    <row r="248">
      <c r="A248" s="96">
        <v>230.0</v>
      </c>
      <c r="B248" s="96">
        <v>70.0</v>
      </c>
      <c r="C248" s="95" t="s">
        <v>227</v>
      </c>
      <c r="D248" s="96">
        <v>83.0</v>
      </c>
      <c r="E248" s="95" t="s">
        <v>229</v>
      </c>
      <c r="F248" s="95" t="s">
        <v>209</v>
      </c>
      <c r="G248" s="95" t="s">
        <v>226</v>
      </c>
      <c r="H248" s="96">
        <v>49.0</v>
      </c>
      <c r="I248" s="97" t="b">
        <v>0</v>
      </c>
      <c r="J248" s="97" t="b">
        <v>0</v>
      </c>
      <c r="K248" s="95"/>
      <c r="L248" s="95"/>
    </row>
    <row r="249">
      <c r="A249" s="96">
        <v>231.0</v>
      </c>
      <c r="B249" s="96">
        <v>70.0</v>
      </c>
      <c r="C249" s="95" t="s">
        <v>227</v>
      </c>
      <c r="D249" s="96">
        <v>82.0</v>
      </c>
      <c r="E249" s="95" t="s">
        <v>228</v>
      </c>
      <c r="F249" s="95" t="s">
        <v>153</v>
      </c>
      <c r="G249" s="95" t="s">
        <v>226</v>
      </c>
      <c r="H249" s="96">
        <v>49.0</v>
      </c>
      <c r="I249" s="97" t="b">
        <v>0</v>
      </c>
      <c r="J249" s="97" t="b">
        <v>0</v>
      </c>
      <c r="K249" s="95"/>
      <c r="L249" s="95"/>
    </row>
    <row r="250">
      <c r="A250" s="96">
        <v>231.0</v>
      </c>
      <c r="B250" s="96">
        <v>70.0</v>
      </c>
      <c r="C250" s="95" t="s">
        <v>227</v>
      </c>
      <c r="D250" s="96">
        <v>83.0</v>
      </c>
      <c r="E250" s="95" t="s">
        <v>229</v>
      </c>
      <c r="F250" s="95" t="s">
        <v>153</v>
      </c>
      <c r="G250" s="95" t="s">
        <v>226</v>
      </c>
      <c r="H250" s="96">
        <v>49.0</v>
      </c>
      <c r="I250" s="97" t="b">
        <v>0</v>
      </c>
      <c r="J250" s="97" t="b">
        <v>0</v>
      </c>
      <c r="K250" s="95"/>
      <c r="L250" s="95"/>
    </row>
    <row r="251">
      <c r="A251" s="96">
        <v>231.0</v>
      </c>
      <c r="B251" s="96">
        <v>70.0</v>
      </c>
      <c r="C251" s="95" t="s">
        <v>227</v>
      </c>
      <c r="D251" s="96">
        <v>78.0</v>
      </c>
      <c r="E251" s="95" t="s">
        <v>230</v>
      </c>
      <c r="F251" s="95" t="s">
        <v>153</v>
      </c>
      <c r="G251" s="95" t="s">
        <v>226</v>
      </c>
      <c r="H251" s="96">
        <v>49.0</v>
      </c>
      <c r="I251" s="97" t="b">
        <v>0</v>
      </c>
      <c r="J251" s="97" t="b">
        <v>0</v>
      </c>
      <c r="K251" s="95"/>
      <c r="L251" s="95"/>
    </row>
    <row r="252">
      <c r="A252" s="96">
        <v>232.0</v>
      </c>
      <c r="B252" s="96">
        <v>70.0</v>
      </c>
      <c r="C252" s="95" t="s">
        <v>227</v>
      </c>
      <c r="D252" s="96">
        <v>81.0</v>
      </c>
      <c r="E252" s="95" t="s">
        <v>231</v>
      </c>
      <c r="F252" s="95" t="s">
        <v>209</v>
      </c>
      <c r="G252" s="95" t="s">
        <v>226</v>
      </c>
      <c r="H252" s="96">
        <v>49.0</v>
      </c>
      <c r="I252" s="97" t="b">
        <v>0</v>
      </c>
      <c r="J252" s="97" t="b">
        <v>0</v>
      </c>
      <c r="K252" s="95"/>
      <c r="L252" s="95"/>
    </row>
    <row r="253">
      <c r="A253" s="96">
        <v>232.0</v>
      </c>
      <c r="B253" s="96">
        <v>70.0</v>
      </c>
      <c r="C253" s="95" t="s">
        <v>227</v>
      </c>
      <c r="D253" s="96">
        <v>79.0</v>
      </c>
      <c r="E253" s="95" t="s">
        <v>230</v>
      </c>
      <c r="F253" s="95" t="s">
        <v>209</v>
      </c>
      <c r="G253" s="95" t="s">
        <v>226</v>
      </c>
      <c r="H253" s="96">
        <v>49.0</v>
      </c>
      <c r="I253" s="97" t="b">
        <v>0</v>
      </c>
      <c r="J253" s="97" t="b">
        <v>0</v>
      </c>
      <c r="K253" s="95"/>
      <c r="L253" s="95"/>
    </row>
    <row r="254">
      <c r="A254" s="96">
        <v>233.0</v>
      </c>
      <c r="B254" s="96">
        <v>70.0</v>
      </c>
      <c r="C254" s="95" t="s">
        <v>227</v>
      </c>
      <c r="D254" s="96">
        <v>81.0</v>
      </c>
      <c r="E254" s="95" t="s">
        <v>231</v>
      </c>
      <c r="F254" s="95" t="s">
        <v>141</v>
      </c>
      <c r="G254" s="95" t="s">
        <v>226</v>
      </c>
      <c r="H254" s="96">
        <v>49.0</v>
      </c>
      <c r="I254" s="97" t="b">
        <v>0</v>
      </c>
      <c r="J254" s="97" t="b">
        <v>0</v>
      </c>
      <c r="K254" s="95"/>
      <c r="L254" s="95"/>
    </row>
    <row r="255">
      <c r="A255" s="96">
        <v>233.0</v>
      </c>
      <c r="B255" s="96">
        <v>70.0</v>
      </c>
      <c r="C255" s="95" t="s">
        <v>227</v>
      </c>
      <c r="D255" s="96">
        <v>79.0</v>
      </c>
      <c r="E255" s="95" t="s">
        <v>230</v>
      </c>
      <c r="F255" s="95" t="s">
        <v>141</v>
      </c>
      <c r="G255" s="95" t="s">
        <v>226</v>
      </c>
      <c r="H255" s="96">
        <v>49.0</v>
      </c>
      <c r="I255" s="97" t="b">
        <v>0</v>
      </c>
      <c r="J255" s="97" t="b">
        <v>0</v>
      </c>
      <c r="K255" s="95"/>
      <c r="L255" s="95"/>
    </row>
    <row r="256">
      <c r="A256" s="96">
        <v>234.0</v>
      </c>
      <c r="B256" s="96">
        <v>65.0</v>
      </c>
      <c r="C256" s="95" t="s">
        <v>232</v>
      </c>
      <c r="D256" s="96">
        <v>84.0</v>
      </c>
      <c r="E256" s="95" t="s">
        <v>233</v>
      </c>
      <c r="F256" s="95" t="s">
        <v>143</v>
      </c>
      <c r="G256" s="95" t="s">
        <v>226</v>
      </c>
      <c r="H256" s="96">
        <v>49.0</v>
      </c>
      <c r="I256" s="97" t="b">
        <v>0</v>
      </c>
      <c r="J256" s="97" t="b">
        <v>0</v>
      </c>
      <c r="K256" s="95"/>
      <c r="L256" s="95"/>
    </row>
    <row r="257">
      <c r="A257" s="96">
        <v>235.0</v>
      </c>
      <c r="B257" s="96">
        <v>65.0</v>
      </c>
      <c r="C257" s="95" t="s">
        <v>232</v>
      </c>
      <c r="D257" s="96">
        <v>84.0</v>
      </c>
      <c r="E257" s="95" t="s">
        <v>233</v>
      </c>
      <c r="F257" s="95" t="s">
        <v>209</v>
      </c>
      <c r="G257" s="95" t="s">
        <v>226</v>
      </c>
      <c r="H257" s="96">
        <v>49.0</v>
      </c>
      <c r="I257" s="97" t="b">
        <v>0</v>
      </c>
      <c r="J257" s="97" t="b">
        <v>0</v>
      </c>
      <c r="K257" s="95"/>
      <c r="L257" s="95"/>
    </row>
    <row r="258">
      <c r="A258" s="96">
        <v>235.0</v>
      </c>
      <c r="B258" s="96">
        <v>65.0</v>
      </c>
      <c r="C258" s="95" t="s">
        <v>232</v>
      </c>
      <c r="D258" s="96">
        <v>83.0</v>
      </c>
      <c r="E258" s="95" t="s">
        <v>229</v>
      </c>
      <c r="F258" s="95" t="s">
        <v>209</v>
      </c>
      <c r="G258" s="95" t="s">
        <v>226</v>
      </c>
      <c r="H258" s="96">
        <v>49.0</v>
      </c>
      <c r="I258" s="97" t="b">
        <v>0</v>
      </c>
      <c r="J258" s="97" t="b">
        <v>0</v>
      </c>
      <c r="K258" s="95"/>
      <c r="L258" s="95"/>
    </row>
    <row r="259">
      <c r="A259" s="96">
        <v>235.0</v>
      </c>
      <c r="B259" s="96">
        <v>65.0</v>
      </c>
      <c r="C259" s="95" t="s">
        <v>232</v>
      </c>
      <c r="D259" s="96">
        <v>82.0</v>
      </c>
      <c r="E259" s="95" t="s">
        <v>228</v>
      </c>
      <c r="F259" s="95" t="s">
        <v>209</v>
      </c>
      <c r="G259" s="95" t="s">
        <v>226</v>
      </c>
      <c r="H259" s="96">
        <v>49.0</v>
      </c>
      <c r="I259" s="97" t="b">
        <v>0</v>
      </c>
      <c r="J259" s="97" t="b">
        <v>0</v>
      </c>
      <c r="K259" s="95"/>
      <c r="L259" s="95"/>
    </row>
    <row r="260">
      <c r="A260" s="96">
        <v>235.0</v>
      </c>
      <c r="B260" s="96">
        <v>65.0</v>
      </c>
      <c r="C260" s="95" t="s">
        <v>232</v>
      </c>
      <c r="D260" s="96">
        <v>79.0</v>
      </c>
      <c r="E260" s="95" t="s">
        <v>230</v>
      </c>
      <c r="F260" s="95" t="s">
        <v>209</v>
      </c>
      <c r="G260" s="95" t="s">
        <v>226</v>
      </c>
      <c r="H260" s="96">
        <v>49.0</v>
      </c>
      <c r="I260" s="97" t="b">
        <v>0</v>
      </c>
      <c r="J260" s="97" t="b">
        <v>0</v>
      </c>
      <c r="K260" s="95"/>
      <c r="L260" s="95"/>
    </row>
    <row r="261">
      <c r="A261" s="96">
        <v>236.0</v>
      </c>
      <c r="B261" s="96">
        <v>84.0</v>
      </c>
      <c r="C261" s="95" t="s">
        <v>233</v>
      </c>
      <c r="D261" s="96">
        <v>69.0</v>
      </c>
      <c r="E261" s="95" t="s">
        <v>234</v>
      </c>
      <c r="F261" s="95" t="s">
        <v>209</v>
      </c>
      <c r="G261" s="95" t="s">
        <v>226</v>
      </c>
      <c r="H261" s="96">
        <v>49.0</v>
      </c>
      <c r="I261" s="97" t="b">
        <v>0</v>
      </c>
      <c r="J261" s="97" t="b">
        <v>0</v>
      </c>
      <c r="K261" s="95"/>
      <c r="L261" s="95"/>
    </row>
    <row r="262">
      <c r="A262" s="96">
        <v>236.0</v>
      </c>
      <c r="B262" s="96">
        <v>84.0</v>
      </c>
      <c r="C262" s="95" t="s">
        <v>233</v>
      </c>
      <c r="D262" s="96">
        <v>74.0</v>
      </c>
      <c r="E262" s="95" t="s">
        <v>235</v>
      </c>
      <c r="F262" s="95" t="s">
        <v>209</v>
      </c>
      <c r="G262" s="95" t="s">
        <v>226</v>
      </c>
      <c r="H262" s="96">
        <v>49.0</v>
      </c>
      <c r="I262" s="97" t="b">
        <v>0</v>
      </c>
      <c r="J262" s="97" t="b">
        <v>0</v>
      </c>
      <c r="K262" s="95"/>
      <c r="L262" s="95"/>
    </row>
    <row r="263">
      <c r="A263" s="96">
        <v>236.0</v>
      </c>
      <c r="B263" s="96">
        <v>84.0</v>
      </c>
      <c r="C263" s="95" t="s">
        <v>233</v>
      </c>
      <c r="D263" s="96">
        <v>76.0</v>
      </c>
      <c r="E263" s="95" t="s">
        <v>236</v>
      </c>
      <c r="F263" s="95" t="s">
        <v>209</v>
      </c>
      <c r="G263" s="95" t="s">
        <v>226</v>
      </c>
      <c r="H263" s="96">
        <v>49.0</v>
      </c>
      <c r="I263" s="97" t="b">
        <v>0</v>
      </c>
      <c r="J263" s="97" t="b">
        <v>0</v>
      </c>
      <c r="K263" s="95"/>
      <c r="L263" s="95"/>
    </row>
    <row r="264">
      <c r="A264" s="96">
        <v>236.0</v>
      </c>
      <c r="B264" s="96">
        <v>84.0</v>
      </c>
      <c r="C264" s="95" t="s">
        <v>233</v>
      </c>
      <c r="D264" s="96">
        <v>64.0</v>
      </c>
      <c r="E264" s="95" t="s">
        <v>237</v>
      </c>
      <c r="F264" s="95" t="s">
        <v>209</v>
      </c>
      <c r="G264" s="95" t="s">
        <v>226</v>
      </c>
      <c r="H264" s="96">
        <v>49.0</v>
      </c>
      <c r="I264" s="97" t="b">
        <v>0</v>
      </c>
      <c r="J264" s="97" t="b">
        <v>0</v>
      </c>
      <c r="K264" s="95"/>
      <c r="L264" s="95"/>
    </row>
    <row r="265">
      <c r="A265" s="96">
        <v>236.0</v>
      </c>
      <c r="B265" s="96">
        <v>84.0</v>
      </c>
      <c r="C265" s="95" t="s">
        <v>233</v>
      </c>
      <c r="D265" s="96">
        <v>60.0</v>
      </c>
      <c r="E265" s="95" t="s">
        <v>238</v>
      </c>
      <c r="F265" s="95" t="s">
        <v>209</v>
      </c>
      <c r="G265" s="95" t="s">
        <v>226</v>
      </c>
      <c r="H265" s="96">
        <v>49.0</v>
      </c>
      <c r="I265" s="97" t="b">
        <v>0</v>
      </c>
      <c r="J265" s="97" t="b">
        <v>0</v>
      </c>
      <c r="K265" s="95"/>
      <c r="L265" s="95"/>
    </row>
    <row r="266">
      <c r="A266" s="96">
        <v>237.0</v>
      </c>
      <c r="B266" s="96">
        <v>84.0</v>
      </c>
      <c r="C266" s="95" t="s">
        <v>233</v>
      </c>
      <c r="D266" s="96">
        <v>70.0</v>
      </c>
      <c r="E266" s="95" t="s">
        <v>227</v>
      </c>
      <c r="F266" s="95" t="s">
        <v>209</v>
      </c>
      <c r="G266" s="95" t="s">
        <v>226</v>
      </c>
      <c r="H266" s="96">
        <v>49.0</v>
      </c>
      <c r="I266" s="97" t="b">
        <v>0</v>
      </c>
      <c r="J266" s="97" t="b">
        <v>0</v>
      </c>
      <c r="K266" s="95"/>
      <c r="L266" s="95"/>
    </row>
    <row r="267">
      <c r="A267" s="96">
        <v>238.0</v>
      </c>
      <c r="B267" s="96">
        <v>84.0</v>
      </c>
      <c r="C267" s="95" t="s">
        <v>233</v>
      </c>
      <c r="D267" s="96">
        <v>73.0</v>
      </c>
      <c r="E267" s="95" t="s">
        <v>239</v>
      </c>
      <c r="F267" s="95" t="s">
        <v>153</v>
      </c>
      <c r="G267" s="95" t="s">
        <v>226</v>
      </c>
      <c r="H267" s="96">
        <v>49.0</v>
      </c>
      <c r="I267" s="97" t="b">
        <v>0</v>
      </c>
      <c r="J267" s="97" t="b">
        <v>0</v>
      </c>
      <c r="K267" s="95"/>
      <c r="L267" s="95"/>
    </row>
    <row r="268">
      <c r="A268" s="96">
        <v>239.0</v>
      </c>
      <c r="B268" s="96">
        <v>84.0</v>
      </c>
      <c r="C268" s="95" t="s">
        <v>233</v>
      </c>
      <c r="D268" s="96">
        <v>69.0</v>
      </c>
      <c r="E268" s="95" t="s">
        <v>234</v>
      </c>
      <c r="F268" s="95" t="s">
        <v>168</v>
      </c>
      <c r="G268" s="95" t="s">
        <v>226</v>
      </c>
      <c r="H268" s="96">
        <v>49.0</v>
      </c>
      <c r="I268" s="97" t="b">
        <v>0</v>
      </c>
      <c r="J268" s="97" t="b">
        <v>0</v>
      </c>
      <c r="K268" s="95"/>
      <c r="L268" s="95"/>
    </row>
    <row r="269">
      <c r="A269" s="96">
        <v>239.0</v>
      </c>
      <c r="B269" s="96">
        <v>84.0</v>
      </c>
      <c r="C269" s="95" t="s">
        <v>233</v>
      </c>
      <c r="D269" s="96">
        <v>65.0</v>
      </c>
      <c r="E269" s="95" t="s">
        <v>232</v>
      </c>
      <c r="F269" s="95" t="s">
        <v>168</v>
      </c>
      <c r="G269" s="95" t="s">
        <v>226</v>
      </c>
      <c r="H269" s="96">
        <v>49.0</v>
      </c>
      <c r="I269" s="97" t="b">
        <v>0</v>
      </c>
      <c r="J269" s="97" t="b">
        <v>0</v>
      </c>
      <c r="K269" s="95"/>
      <c r="L269" s="95"/>
    </row>
    <row r="270">
      <c r="A270" s="96">
        <v>239.0</v>
      </c>
      <c r="B270" s="96">
        <v>84.0</v>
      </c>
      <c r="C270" s="95" t="s">
        <v>233</v>
      </c>
      <c r="D270" s="96">
        <v>74.0</v>
      </c>
      <c r="E270" s="95" t="s">
        <v>235</v>
      </c>
      <c r="F270" s="95" t="s">
        <v>168</v>
      </c>
      <c r="G270" s="95" t="s">
        <v>226</v>
      </c>
      <c r="H270" s="96">
        <v>49.0</v>
      </c>
      <c r="I270" s="97" t="b">
        <v>0</v>
      </c>
      <c r="J270" s="97" t="b">
        <v>0</v>
      </c>
      <c r="K270" s="95"/>
      <c r="L270" s="95"/>
    </row>
    <row r="271" hidden="1">
      <c r="A271" s="96">
        <v>240.0</v>
      </c>
      <c r="B271" s="96">
        <v>84.0</v>
      </c>
      <c r="C271" s="95" t="s">
        <v>233</v>
      </c>
      <c r="D271" s="96">
        <v>76.0</v>
      </c>
      <c r="E271" s="95" t="s">
        <v>236</v>
      </c>
      <c r="F271" s="95" t="s">
        <v>168</v>
      </c>
      <c r="G271" s="95" t="s">
        <v>226</v>
      </c>
      <c r="H271" s="96">
        <v>49.0</v>
      </c>
      <c r="I271" s="97" t="b">
        <v>1</v>
      </c>
      <c r="J271" s="97" t="b">
        <v>1</v>
      </c>
      <c r="K271" s="95"/>
      <c r="L271" s="95"/>
    </row>
    <row r="272">
      <c r="A272" s="96">
        <v>241.0</v>
      </c>
      <c r="B272" s="96">
        <v>84.0</v>
      </c>
      <c r="C272" s="95" t="s">
        <v>233</v>
      </c>
      <c r="D272" s="96">
        <v>86.0</v>
      </c>
      <c r="E272" s="95" t="s">
        <v>240</v>
      </c>
      <c r="F272" s="95" t="s">
        <v>168</v>
      </c>
      <c r="G272" s="95" t="s">
        <v>226</v>
      </c>
      <c r="H272" s="96">
        <v>49.0</v>
      </c>
      <c r="I272" s="97" t="b">
        <v>0</v>
      </c>
      <c r="J272" s="97" t="b">
        <v>0</v>
      </c>
      <c r="K272" s="95"/>
      <c r="L272" s="95"/>
    </row>
    <row r="273">
      <c r="A273" s="96">
        <v>242.0</v>
      </c>
      <c r="B273" s="96">
        <v>84.0</v>
      </c>
      <c r="C273" s="95" t="s">
        <v>233</v>
      </c>
      <c r="D273" s="96">
        <v>76.0</v>
      </c>
      <c r="E273" s="95" t="s">
        <v>236</v>
      </c>
      <c r="F273" s="95" t="s">
        <v>172</v>
      </c>
      <c r="G273" s="95" t="s">
        <v>226</v>
      </c>
      <c r="H273" s="96">
        <v>49.0</v>
      </c>
      <c r="I273" s="97" t="b">
        <v>0</v>
      </c>
      <c r="J273" s="97" t="b">
        <v>0</v>
      </c>
      <c r="K273" s="95"/>
      <c r="L273" s="95"/>
    </row>
    <row r="274">
      <c r="A274" s="96">
        <v>242.0</v>
      </c>
      <c r="B274" s="96">
        <v>84.0</v>
      </c>
      <c r="C274" s="95" t="s">
        <v>233</v>
      </c>
      <c r="D274" s="96">
        <v>64.0</v>
      </c>
      <c r="E274" s="95" t="s">
        <v>237</v>
      </c>
      <c r="F274" s="95" t="s">
        <v>172</v>
      </c>
      <c r="G274" s="95" t="s">
        <v>226</v>
      </c>
      <c r="H274" s="96">
        <v>49.0</v>
      </c>
      <c r="I274" s="97" t="b">
        <v>0</v>
      </c>
      <c r="J274" s="97" t="b">
        <v>0</v>
      </c>
      <c r="K274" s="95"/>
      <c r="L274" s="95"/>
    </row>
    <row r="275">
      <c r="A275" s="96">
        <v>243.0</v>
      </c>
      <c r="B275" s="96">
        <v>83.0</v>
      </c>
      <c r="C275" s="95" t="s">
        <v>229</v>
      </c>
      <c r="D275" s="96">
        <v>60.0</v>
      </c>
      <c r="E275" s="95" t="s">
        <v>238</v>
      </c>
      <c r="F275" s="95" t="s">
        <v>168</v>
      </c>
      <c r="G275" s="95" t="s">
        <v>226</v>
      </c>
      <c r="H275" s="96">
        <v>49.0</v>
      </c>
      <c r="I275" s="97" t="b">
        <v>0</v>
      </c>
      <c r="J275" s="97" t="b">
        <v>0</v>
      </c>
      <c r="K275" s="95"/>
      <c r="L275" s="95"/>
    </row>
    <row r="276">
      <c r="A276" s="96">
        <v>244.0</v>
      </c>
      <c r="B276" s="96">
        <v>83.0</v>
      </c>
      <c r="C276" s="95" t="s">
        <v>229</v>
      </c>
      <c r="D276" s="96">
        <v>70.0</v>
      </c>
      <c r="E276" s="95" t="s">
        <v>227</v>
      </c>
      <c r="F276" s="95" t="s">
        <v>168</v>
      </c>
      <c r="G276" s="95" t="s">
        <v>226</v>
      </c>
      <c r="H276" s="96">
        <v>49.0</v>
      </c>
      <c r="I276" s="97" t="b">
        <v>0</v>
      </c>
      <c r="J276" s="97" t="b">
        <v>0</v>
      </c>
      <c r="K276" s="95"/>
      <c r="L276" s="95"/>
    </row>
    <row r="277">
      <c r="A277" s="96">
        <v>244.0</v>
      </c>
      <c r="B277" s="96">
        <v>83.0</v>
      </c>
      <c r="C277" s="95" t="s">
        <v>229</v>
      </c>
      <c r="D277" s="96">
        <v>69.0</v>
      </c>
      <c r="E277" s="95" t="s">
        <v>234</v>
      </c>
      <c r="F277" s="95" t="s">
        <v>168</v>
      </c>
      <c r="G277" s="95" t="s">
        <v>226</v>
      </c>
      <c r="H277" s="96">
        <v>49.0</v>
      </c>
      <c r="I277" s="97" t="b">
        <v>0</v>
      </c>
      <c r="J277" s="97" t="b">
        <v>0</v>
      </c>
      <c r="K277" s="95"/>
      <c r="L277" s="95"/>
    </row>
    <row r="278">
      <c r="A278" s="96">
        <v>245.0</v>
      </c>
      <c r="B278" s="96">
        <v>83.0</v>
      </c>
      <c r="C278" s="95" t="s">
        <v>229</v>
      </c>
      <c r="D278" s="96">
        <v>73.0</v>
      </c>
      <c r="E278" s="95" t="s">
        <v>239</v>
      </c>
      <c r="F278" s="95" t="s">
        <v>153</v>
      </c>
      <c r="G278" s="95" t="s">
        <v>226</v>
      </c>
      <c r="H278" s="96">
        <v>49.0</v>
      </c>
      <c r="I278" s="97" t="b">
        <v>0</v>
      </c>
      <c r="J278" s="97" t="b">
        <v>0</v>
      </c>
      <c r="K278" s="95"/>
      <c r="L278" s="95"/>
    </row>
    <row r="279">
      <c r="A279" s="96">
        <v>245.0</v>
      </c>
      <c r="B279" s="96">
        <v>83.0</v>
      </c>
      <c r="C279" s="95" t="s">
        <v>229</v>
      </c>
      <c r="D279" s="96">
        <v>75.0</v>
      </c>
      <c r="E279" s="95" t="s">
        <v>241</v>
      </c>
      <c r="F279" s="95" t="s">
        <v>153</v>
      </c>
      <c r="G279" s="95" t="s">
        <v>226</v>
      </c>
      <c r="H279" s="96">
        <v>49.0</v>
      </c>
      <c r="I279" s="97" t="b">
        <v>0</v>
      </c>
      <c r="J279" s="97" t="b">
        <v>0</v>
      </c>
      <c r="K279" s="95"/>
      <c r="L279" s="95"/>
    </row>
    <row r="280">
      <c r="A280" s="96">
        <v>245.0</v>
      </c>
      <c r="B280" s="96">
        <v>83.0</v>
      </c>
      <c r="C280" s="95" t="s">
        <v>229</v>
      </c>
      <c r="D280" s="96">
        <v>70.0</v>
      </c>
      <c r="E280" s="95" t="s">
        <v>227</v>
      </c>
      <c r="F280" s="95" t="s">
        <v>153</v>
      </c>
      <c r="G280" s="95" t="s">
        <v>226</v>
      </c>
      <c r="H280" s="96">
        <v>49.0</v>
      </c>
      <c r="I280" s="97" t="b">
        <v>0</v>
      </c>
      <c r="J280" s="97" t="b">
        <v>0</v>
      </c>
      <c r="K280" s="95"/>
      <c r="L280" s="95"/>
    </row>
    <row r="281">
      <c r="A281" s="96">
        <v>245.0</v>
      </c>
      <c r="B281" s="96">
        <v>83.0</v>
      </c>
      <c r="C281" s="95" t="s">
        <v>229</v>
      </c>
      <c r="D281" s="96">
        <v>74.0</v>
      </c>
      <c r="E281" s="95" t="s">
        <v>235</v>
      </c>
      <c r="F281" s="95" t="s">
        <v>153</v>
      </c>
      <c r="G281" s="95" t="s">
        <v>226</v>
      </c>
      <c r="H281" s="96">
        <v>49.0</v>
      </c>
      <c r="I281" s="97" t="b">
        <v>0</v>
      </c>
      <c r="J281" s="97" t="b">
        <v>0</v>
      </c>
      <c r="K281" s="95"/>
      <c r="L281" s="95"/>
    </row>
    <row r="282">
      <c r="A282" s="96">
        <v>246.0</v>
      </c>
      <c r="B282" s="96">
        <v>83.0</v>
      </c>
      <c r="C282" s="95" t="s">
        <v>229</v>
      </c>
      <c r="D282" s="96">
        <v>74.0</v>
      </c>
      <c r="E282" s="95" t="s">
        <v>235</v>
      </c>
      <c r="F282" s="95" t="s">
        <v>242</v>
      </c>
      <c r="G282" s="95" t="s">
        <v>226</v>
      </c>
      <c r="H282" s="96">
        <v>49.0</v>
      </c>
      <c r="I282" s="97" t="b">
        <v>0</v>
      </c>
      <c r="J282" s="97" t="b">
        <v>0</v>
      </c>
      <c r="K282" s="95"/>
      <c r="L282" s="95"/>
    </row>
    <row r="283">
      <c r="A283" s="96">
        <v>247.0</v>
      </c>
      <c r="B283" s="96">
        <v>83.0</v>
      </c>
      <c r="C283" s="95" t="s">
        <v>229</v>
      </c>
      <c r="D283" s="96">
        <v>74.0</v>
      </c>
      <c r="E283" s="95" t="s">
        <v>235</v>
      </c>
      <c r="F283" s="95" t="s">
        <v>157</v>
      </c>
      <c r="G283" s="95" t="s">
        <v>226</v>
      </c>
      <c r="H283" s="96">
        <v>49.0</v>
      </c>
      <c r="I283" s="97" t="b">
        <v>0</v>
      </c>
      <c r="J283" s="97" t="b">
        <v>0</v>
      </c>
      <c r="K283" s="95"/>
      <c r="L283" s="95"/>
    </row>
    <row r="284">
      <c r="A284" s="96">
        <v>248.0</v>
      </c>
      <c r="B284" s="96">
        <v>83.0</v>
      </c>
      <c r="C284" s="95" t="s">
        <v>229</v>
      </c>
      <c r="D284" s="96">
        <v>76.0</v>
      </c>
      <c r="E284" s="95" t="s">
        <v>236</v>
      </c>
      <c r="F284" s="95" t="s">
        <v>243</v>
      </c>
      <c r="G284" s="95" t="s">
        <v>226</v>
      </c>
      <c r="H284" s="96">
        <v>49.0</v>
      </c>
      <c r="I284" s="97" t="b">
        <v>0</v>
      </c>
      <c r="J284" s="97" t="b">
        <v>0</v>
      </c>
      <c r="K284" s="95"/>
      <c r="L284" s="95"/>
    </row>
    <row r="285">
      <c r="A285" s="96">
        <v>249.0</v>
      </c>
      <c r="B285" s="96">
        <v>83.0</v>
      </c>
      <c r="C285" s="95" t="s">
        <v>229</v>
      </c>
      <c r="D285" s="96">
        <v>73.0</v>
      </c>
      <c r="E285" s="95" t="s">
        <v>239</v>
      </c>
      <c r="F285" s="95" t="s">
        <v>244</v>
      </c>
      <c r="G285" s="95" t="s">
        <v>226</v>
      </c>
      <c r="H285" s="96">
        <v>49.0</v>
      </c>
      <c r="I285" s="97" t="b">
        <v>0</v>
      </c>
      <c r="J285" s="97" t="b">
        <v>0</v>
      </c>
      <c r="K285" s="95"/>
      <c r="L285" s="95"/>
    </row>
    <row r="286">
      <c r="A286" s="96">
        <v>249.0</v>
      </c>
      <c r="B286" s="96">
        <v>83.0</v>
      </c>
      <c r="C286" s="95" t="s">
        <v>229</v>
      </c>
      <c r="D286" s="96">
        <v>76.0</v>
      </c>
      <c r="E286" s="95" t="s">
        <v>236</v>
      </c>
      <c r="F286" s="95" t="s">
        <v>244</v>
      </c>
      <c r="G286" s="95" t="s">
        <v>226</v>
      </c>
      <c r="H286" s="96">
        <v>49.0</v>
      </c>
      <c r="I286" s="97" t="b">
        <v>0</v>
      </c>
      <c r="J286" s="97" t="b">
        <v>0</v>
      </c>
      <c r="K286" s="95"/>
      <c r="L286" s="95"/>
    </row>
    <row r="287">
      <c r="A287" s="96">
        <v>249.0</v>
      </c>
      <c r="B287" s="96">
        <v>83.0</v>
      </c>
      <c r="C287" s="95" t="s">
        <v>229</v>
      </c>
      <c r="D287" s="96">
        <v>60.0</v>
      </c>
      <c r="E287" s="95" t="s">
        <v>238</v>
      </c>
      <c r="F287" s="95" t="s">
        <v>244</v>
      </c>
      <c r="G287" s="95" t="s">
        <v>226</v>
      </c>
      <c r="H287" s="96">
        <v>49.0</v>
      </c>
      <c r="I287" s="97" t="b">
        <v>0</v>
      </c>
      <c r="J287" s="97" t="b">
        <v>0</v>
      </c>
      <c r="K287" s="95"/>
      <c r="L287" s="95"/>
    </row>
    <row r="288">
      <c r="A288" s="96">
        <v>249.0</v>
      </c>
      <c r="B288" s="96">
        <v>83.0</v>
      </c>
      <c r="C288" s="95" t="s">
        <v>229</v>
      </c>
      <c r="D288" s="96">
        <v>86.0</v>
      </c>
      <c r="E288" s="95" t="s">
        <v>240</v>
      </c>
      <c r="F288" s="95" t="s">
        <v>244</v>
      </c>
      <c r="G288" s="95" t="s">
        <v>226</v>
      </c>
      <c r="H288" s="96">
        <v>49.0</v>
      </c>
      <c r="I288" s="97" t="b">
        <v>0</v>
      </c>
      <c r="J288" s="97" t="b">
        <v>0</v>
      </c>
      <c r="K288" s="95"/>
      <c r="L288" s="95"/>
    </row>
    <row r="289">
      <c r="A289" s="96">
        <v>250.0</v>
      </c>
      <c r="B289" s="96">
        <v>83.0</v>
      </c>
      <c r="C289" s="95" t="s">
        <v>229</v>
      </c>
      <c r="D289" s="96">
        <v>76.0</v>
      </c>
      <c r="E289" s="95" t="s">
        <v>236</v>
      </c>
      <c r="F289" s="95" t="s">
        <v>245</v>
      </c>
      <c r="G289" s="95" t="s">
        <v>226</v>
      </c>
      <c r="H289" s="96">
        <v>49.0</v>
      </c>
      <c r="I289" s="97" t="b">
        <v>0</v>
      </c>
      <c r="J289" s="97" t="b">
        <v>0</v>
      </c>
      <c r="K289" s="95"/>
      <c r="L289" s="95"/>
    </row>
    <row r="290">
      <c r="A290" s="96">
        <v>250.0</v>
      </c>
      <c r="B290" s="96">
        <v>83.0</v>
      </c>
      <c r="C290" s="95" t="s">
        <v>229</v>
      </c>
      <c r="D290" s="96">
        <v>86.0</v>
      </c>
      <c r="E290" s="95" t="s">
        <v>240</v>
      </c>
      <c r="F290" s="95" t="s">
        <v>245</v>
      </c>
      <c r="G290" s="95" t="s">
        <v>226</v>
      </c>
      <c r="H290" s="96">
        <v>49.0</v>
      </c>
      <c r="I290" s="97" t="b">
        <v>0</v>
      </c>
      <c r="J290" s="97" t="b">
        <v>0</v>
      </c>
      <c r="K290" s="95"/>
      <c r="L290" s="95"/>
    </row>
    <row r="291">
      <c r="A291" s="96">
        <v>251.0</v>
      </c>
      <c r="B291" s="96">
        <v>83.0</v>
      </c>
      <c r="C291" s="95" t="s">
        <v>229</v>
      </c>
      <c r="D291" s="96">
        <v>76.0</v>
      </c>
      <c r="E291" s="95" t="s">
        <v>236</v>
      </c>
      <c r="F291" s="95" t="s">
        <v>153</v>
      </c>
      <c r="G291" s="95" t="s">
        <v>226</v>
      </c>
      <c r="H291" s="96">
        <v>49.0</v>
      </c>
      <c r="I291" s="97" t="b">
        <v>0</v>
      </c>
      <c r="J291" s="97" t="b">
        <v>0</v>
      </c>
      <c r="K291" s="95"/>
      <c r="L291" s="95"/>
    </row>
    <row r="292">
      <c r="A292" s="96">
        <v>251.0</v>
      </c>
      <c r="B292" s="96">
        <v>83.0</v>
      </c>
      <c r="C292" s="95" t="s">
        <v>229</v>
      </c>
      <c r="D292" s="96">
        <v>61.0</v>
      </c>
      <c r="E292" s="95" t="s">
        <v>246</v>
      </c>
      <c r="F292" s="95" t="s">
        <v>153</v>
      </c>
      <c r="G292" s="95" t="s">
        <v>226</v>
      </c>
      <c r="H292" s="96">
        <v>49.0</v>
      </c>
      <c r="I292" s="97" t="b">
        <v>0</v>
      </c>
      <c r="J292" s="97" t="b">
        <v>0</v>
      </c>
      <c r="K292" s="95"/>
      <c r="L292" s="95"/>
    </row>
    <row r="293">
      <c r="A293" s="96">
        <v>251.0</v>
      </c>
      <c r="B293" s="96">
        <v>83.0</v>
      </c>
      <c r="C293" s="95" t="s">
        <v>229</v>
      </c>
      <c r="D293" s="96">
        <v>64.0</v>
      </c>
      <c r="E293" s="95" t="s">
        <v>237</v>
      </c>
      <c r="F293" s="95" t="s">
        <v>153</v>
      </c>
      <c r="G293" s="95" t="s">
        <v>226</v>
      </c>
      <c r="H293" s="96">
        <v>49.0</v>
      </c>
      <c r="I293" s="97" t="b">
        <v>0</v>
      </c>
      <c r="J293" s="97" t="b">
        <v>0</v>
      </c>
      <c r="K293" s="95"/>
      <c r="L293" s="95"/>
    </row>
    <row r="294">
      <c r="A294" s="96">
        <v>252.0</v>
      </c>
      <c r="B294" s="96">
        <v>83.0</v>
      </c>
      <c r="C294" s="95" t="s">
        <v>229</v>
      </c>
      <c r="D294" s="96">
        <v>63.0</v>
      </c>
      <c r="E294" s="95" t="s">
        <v>247</v>
      </c>
      <c r="F294" s="95" t="s">
        <v>168</v>
      </c>
      <c r="G294" s="95" t="s">
        <v>226</v>
      </c>
      <c r="H294" s="96">
        <v>49.0</v>
      </c>
      <c r="I294" s="97" t="b">
        <v>0</v>
      </c>
      <c r="J294" s="97" t="b">
        <v>0</v>
      </c>
      <c r="K294" s="95"/>
      <c r="L294" s="95"/>
    </row>
    <row r="295" hidden="1">
      <c r="A295" s="96">
        <v>252.0</v>
      </c>
      <c r="B295" s="96">
        <v>83.0</v>
      </c>
      <c r="C295" s="95" t="s">
        <v>229</v>
      </c>
      <c r="D295" s="96">
        <v>64.0</v>
      </c>
      <c r="E295" s="95" t="s">
        <v>237</v>
      </c>
      <c r="F295" s="95" t="s">
        <v>168</v>
      </c>
      <c r="G295" s="95" t="s">
        <v>226</v>
      </c>
      <c r="H295" s="96">
        <v>49.0</v>
      </c>
      <c r="I295" s="97" t="b">
        <v>1</v>
      </c>
      <c r="J295" s="97" t="b">
        <v>1</v>
      </c>
      <c r="K295" s="95"/>
      <c r="L295" s="95"/>
    </row>
    <row r="296">
      <c r="A296" s="96">
        <v>253.0</v>
      </c>
      <c r="B296" s="96">
        <v>83.0</v>
      </c>
      <c r="C296" s="95" t="s">
        <v>229</v>
      </c>
      <c r="D296" s="96">
        <v>64.0</v>
      </c>
      <c r="E296" s="95" t="s">
        <v>237</v>
      </c>
      <c r="F296" s="95" t="s">
        <v>209</v>
      </c>
      <c r="G296" s="95" t="s">
        <v>226</v>
      </c>
      <c r="H296" s="96">
        <v>49.0</v>
      </c>
      <c r="I296" s="97" t="b">
        <v>0</v>
      </c>
      <c r="J296" s="97" t="b">
        <v>0</v>
      </c>
      <c r="K296" s="95"/>
      <c r="L296" s="95"/>
    </row>
    <row r="297">
      <c r="A297" s="96">
        <v>254.0</v>
      </c>
      <c r="B297" s="96">
        <v>74.0</v>
      </c>
      <c r="C297" s="95" t="s">
        <v>235</v>
      </c>
      <c r="D297" s="96">
        <v>82.0</v>
      </c>
      <c r="E297" s="95" t="s">
        <v>228</v>
      </c>
      <c r="F297" s="95" t="s">
        <v>157</v>
      </c>
      <c r="G297" s="95" t="s">
        <v>226</v>
      </c>
      <c r="H297" s="96">
        <v>49.0</v>
      </c>
      <c r="I297" s="97" t="b">
        <v>0</v>
      </c>
      <c r="J297" s="97" t="b">
        <v>0</v>
      </c>
      <c r="K297" s="95"/>
      <c r="L297" s="95"/>
    </row>
    <row r="298">
      <c r="A298" s="96">
        <v>254.0</v>
      </c>
      <c r="B298" s="96">
        <v>74.0</v>
      </c>
      <c r="C298" s="95" t="s">
        <v>235</v>
      </c>
      <c r="D298" s="96">
        <v>83.0</v>
      </c>
      <c r="E298" s="95" t="s">
        <v>229</v>
      </c>
      <c r="F298" s="95" t="s">
        <v>157</v>
      </c>
      <c r="G298" s="95" t="s">
        <v>226</v>
      </c>
      <c r="H298" s="96">
        <v>49.0</v>
      </c>
      <c r="I298" s="97" t="b">
        <v>0</v>
      </c>
      <c r="J298" s="97" t="b">
        <v>0</v>
      </c>
      <c r="K298" s="95"/>
      <c r="L298" s="95"/>
    </row>
    <row r="299">
      <c r="A299" s="96">
        <v>255.0</v>
      </c>
      <c r="B299" s="96">
        <v>74.0</v>
      </c>
      <c r="C299" s="95" t="s">
        <v>235</v>
      </c>
      <c r="D299" s="96">
        <v>82.0</v>
      </c>
      <c r="E299" s="95" t="s">
        <v>228</v>
      </c>
      <c r="F299" s="95" t="s">
        <v>168</v>
      </c>
      <c r="G299" s="95" t="s">
        <v>226</v>
      </c>
      <c r="H299" s="96">
        <v>49.0</v>
      </c>
      <c r="I299" s="97" t="b">
        <v>0</v>
      </c>
      <c r="J299" s="97" t="b">
        <v>0</v>
      </c>
      <c r="K299" s="95"/>
      <c r="L299" s="95"/>
    </row>
    <row r="300">
      <c r="A300" s="96">
        <v>255.0</v>
      </c>
      <c r="B300" s="96">
        <v>74.0</v>
      </c>
      <c r="C300" s="95" t="s">
        <v>235</v>
      </c>
      <c r="D300" s="96">
        <v>83.0</v>
      </c>
      <c r="E300" s="95" t="s">
        <v>229</v>
      </c>
      <c r="F300" s="95" t="s">
        <v>168</v>
      </c>
      <c r="G300" s="95" t="s">
        <v>226</v>
      </c>
      <c r="H300" s="96">
        <v>49.0</v>
      </c>
      <c r="I300" s="97" t="b">
        <v>0</v>
      </c>
      <c r="J300" s="97" t="b">
        <v>0</v>
      </c>
      <c r="K300" s="95"/>
      <c r="L300" s="95"/>
    </row>
    <row r="301">
      <c r="A301" s="96">
        <v>255.0</v>
      </c>
      <c r="B301" s="96">
        <v>74.0</v>
      </c>
      <c r="C301" s="95" t="s">
        <v>235</v>
      </c>
      <c r="D301" s="96">
        <v>79.0</v>
      </c>
      <c r="E301" s="95" t="s">
        <v>230</v>
      </c>
      <c r="F301" s="95" t="s">
        <v>168</v>
      </c>
      <c r="G301" s="95" t="s">
        <v>226</v>
      </c>
      <c r="H301" s="96">
        <v>49.0</v>
      </c>
      <c r="I301" s="97" t="b">
        <v>0</v>
      </c>
      <c r="J301" s="97" t="b">
        <v>0</v>
      </c>
      <c r="K301" s="95"/>
      <c r="L301" s="95"/>
    </row>
    <row r="302">
      <c r="A302" s="96">
        <v>256.0</v>
      </c>
      <c r="B302" s="96">
        <v>85.0</v>
      </c>
      <c r="C302" s="95" t="s">
        <v>248</v>
      </c>
      <c r="D302" s="96">
        <v>74.0</v>
      </c>
      <c r="E302" s="95" t="s">
        <v>235</v>
      </c>
      <c r="F302" s="95" t="s">
        <v>168</v>
      </c>
      <c r="G302" s="95" t="s">
        <v>226</v>
      </c>
      <c r="H302" s="96">
        <v>49.0</v>
      </c>
      <c r="I302" s="97" t="b">
        <v>0</v>
      </c>
      <c r="J302" s="97" t="b">
        <v>0</v>
      </c>
      <c r="K302" s="95"/>
      <c r="L302" s="95"/>
    </row>
    <row r="303">
      <c r="A303" s="96">
        <v>256.0</v>
      </c>
      <c r="B303" s="96">
        <v>85.0</v>
      </c>
      <c r="C303" s="95" t="s">
        <v>248</v>
      </c>
      <c r="D303" s="96">
        <v>76.0</v>
      </c>
      <c r="E303" s="95" t="s">
        <v>236</v>
      </c>
      <c r="F303" s="95" t="s">
        <v>168</v>
      </c>
      <c r="G303" s="95" t="s">
        <v>226</v>
      </c>
      <c r="H303" s="96">
        <v>49.0</v>
      </c>
      <c r="I303" s="97" t="b">
        <v>0</v>
      </c>
      <c r="J303" s="97" t="b">
        <v>0</v>
      </c>
      <c r="K303" s="95"/>
      <c r="L303" s="95"/>
    </row>
    <row r="304">
      <c r="A304" s="96">
        <v>256.0</v>
      </c>
      <c r="B304" s="96">
        <v>85.0</v>
      </c>
      <c r="C304" s="95" t="s">
        <v>248</v>
      </c>
      <c r="D304" s="96">
        <v>61.0</v>
      </c>
      <c r="E304" s="95" t="s">
        <v>246</v>
      </c>
      <c r="F304" s="95" t="s">
        <v>168</v>
      </c>
      <c r="G304" s="95" t="s">
        <v>226</v>
      </c>
      <c r="H304" s="96">
        <v>49.0</v>
      </c>
      <c r="I304" s="97" t="b">
        <v>0</v>
      </c>
      <c r="J304" s="97" t="b">
        <v>0</v>
      </c>
      <c r="K304" s="95"/>
      <c r="L304" s="95"/>
    </row>
    <row r="305">
      <c r="A305" s="96">
        <v>256.0</v>
      </c>
      <c r="B305" s="96">
        <v>85.0</v>
      </c>
      <c r="C305" s="95" t="s">
        <v>248</v>
      </c>
      <c r="D305" s="96">
        <v>60.0</v>
      </c>
      <c r="E305" s="95" t="s">
        <v>238</v>
      </c>
      <c r="F305" s="95" t="s">
        <v>168</v>
      </c>
      <c r="G305" s="95" t="s">
        <v>226</v>
      </c>
      <c r="H305" s="96">
        <v>49.0</v>
      </c>
      <c r="I305" s="97" t="b">
        <v>0</v>
      </c>
      <c r="J305" s="97" t="b">
        <v>0</v>
      </c>
      <c r="K305" s="95"/>
      <c r="L305" s="95"/>
    </row>
    <row r="306">
      <c r="A306" s="96">
        <v>257.0</v>
      </c>
      <c r="B306" s="96">
        <v>85.0</v>
      </c>
      <c r="C306" s="95" t="s">
        <v>248</v>
      </c>
      <c r="D306" s="96">
        <v>73.0</v>
      </c>
      <c r="E306" s="95" t="s">
        <v>239</v>
      </c>
      <c r="F306" s="95" t="s">
        <v>168</v>
      </c>
      <c r="G306" s="95" t="s">
        <v>226</v>
      </c>
      <c r="H306" s="96">
        <v>49.0</v>
      </c>
      <c r="I306" s="97" t="b">
        <v>0</v>
      </c>
      <c r="J306" s="97" t="b">
        <v>0</v>
      </c>
      <c r="K306" s="95"/>
      <c r="L306" s="95"/>
    </row>
    <row r="307">
      <c r="A307" s="96">
        <v>257.0</v>
      </c>
      <c r="B307" s="96">
        <v>85.0</v>
      </c>
      <c r="C307" s="95" t="s">
        <v>248</v>
      </c>
      <c r="D307" s="96">
        <v>70.0</v>
      </c>
      <c r="E307" s="95" t="s">
        <v>227</v>
      </c>
      <c r="F307" s="95" t="s">
        <v>168</v>
      </c>
      <c r="G307" s="95" t="s">
        <v>226</v>
      </c>
      <c r="H307" s="96">
        <v>49.0</v>
      </c>
      <c r="I307" s="97" t="b">
        <v>0</v>
      </c>
      <c r="J307" s="97" t="b">
        <v>0</v>
      </c>
      <c r="K307" s="95"/>
      <c r="L307" s="95"/>
    </row>
    <row r="308">
      <c r="A308" s="96">
        <v>257.0</v>
      </c>
      <c r="B308" s="96">
        <v>85.0</v>
      </c>
      <c r="C308" s="95" t="s">
        <v>248</v>
      </c>
      <c r="D308" s="96">
        <v>77.0</v>
      </c>
      <c r="E308" s="95" t="s">
        <v>249</v>
      </c>
      <c r="F308" s="95" t="s">
        <v>168</v>
      </c>
      <c r="G308" s="95" t="s">
        <v>226</v>
      </c>
      <c r="H308" s="96">
        <v>49.0</v>
      </c>
      <c r="I308" s="97" t="b">
        <v>0</v>
      </c>
      <c r="J308" s="97" t="b">
        <v>0</v>
      </c>
      <c r="K308" s="95"/>
      <c r="L308" s="95"/>
    </row>
    <row r="309">
      <c r="A309" s="96">
        <v>257.0</v>
      </c>
      <c r="B309" s="96">
        <v>85.0</v>
      </c>
      <c r="C309" s="95" t="s">
        <v>248</v>
      </c>
      <c r="D309" s="96">
        <v>64.0</v>
      </c>
      <c r="E309" s="95" t="s">
        <v>237</v>
      </c>
      <c r="F309" s="95" t="s">
        <v>168</v>
      </c>
      <c r="G309" s="95" t="s">
        <v>226</v>
      </c>
      <c r="H309" s="96">
        <v>49.0</v>
      </c>
      <c r="I309" s="97" t="b">
        <v>0</v>
      </c>
      <c r="J309" s="97" t="b">
        <v>0</v>
      </c>
      <c r="K309" s="95"/>
      <c r="L309" s="95"/>
    </row>
    <row r="310">
      <c r="A310" s="96">
        <v>258.0</v>
      </c>
      <c r="B310" s="96">
        <v>85.0</v>
      </c>
      <c r="C310" s="95" t="s">
        <v>248</v>
      </c>
      <c r="D310" s="96">
        <v>76.0</v>
      </c>
      <c r="E310" s="95" t="s">
        <v>236</v>
      </c>
      <c r="F310" s="95" t="s">
        <v>141</v>
      </c>
      <c r="G310" s="95" t="s">
        <v>226</v>
      </c>
      <c r="H310" s="96">
        <v>49.0</v>
      </c>
      <c r="I310" s="97" t="b">
        <v>0</v>
      </c>
      <c r="J310" s="97" t="b">
        <v>0</v>
      </c>
      <c r="K310" s="95"/>
      <c r="L310" s="95"/>
    </row>
    <row r="311">
      <c r="A311" s="96">
        <v>258.0</v>
      </c>
      <c r="B311" s="96">
        <v>85.0</v>
      </c>
      <c r="C311" s="95" t="s">
        <v>248</v>
      </c>
      <c r="D311" s="96">
        <v>64.0</v>
      </c>
      <c r="E311" s="95" t="s">
        <v>237</v>
      </c>
      <c r="F311" s="95" t="s">
        <v>141</v>
      </c>
      <c r="G311" s="95" t="s">
        <v>226</v>
      </c>
      <c r="H311" s="96">
        <v>49.0</v>
      </c>
      <c r="I311" s="97" t="b">
        <v>0</v>
      </c>
      <c r="J311" s="97" t="b">
        <v>0</v>
      </c>
      <c r="K311" s="95"/>
      <c r="L311" s="95"/>
    </row>
    <row r="312">
      <c r="A312" s="96">
        <v>259.0</v>
      </c>
      <c r="B312" s="96">
        <v>78.0</v>
      </c>
      <c r="C312" s="95" t="s">
        <v>230</v>
      </c>
      <c r="D312" s="96">
        <v>76.0</v>
      </c>
      <c r="E312" s="95" t="s">
        <v>236</v>
      </c>
      <c r="F312" s="95" t="s">
        <v>153</v>
      </c>
      <c r="G312" s="95" t="s">
        <v>226</v>
      </c>
      <c r="H312" s="96">
        <v>49.0</v>
      </c>
      <c r="I312" s="97" t="b">
        <v>0</v>
      </c>
      <c r="J312" s="97" t="b">
        <v>0</v>
      </c>
      <c r="K312" s="95"/>
      <c r="L312" s="95"/>
    </row>
    <row r="313">
      <c r="A313" s="96">
        <v>259.0</v>
      </c>
      <c r="B313" s="96">
        <v>78.0</v>
      </c>
      <c r="C313" s="95" t="s">
        <v>230</v>
      </c>
      <c r="D313" s="96">
        <v>60.0</v>
      </c>
      <c r="E313" s="95" t="s">
        <v>238</v>
      </c>
      <c r="F313" s="95" t="s">
        <v>153</v>
      </c>
      <c r="G313" s="95" t="s">
        <v>226</v>
      </c>
      <c r="H313" s="96">
        <v>49.0</v>
      </c>
      <c r="I313" s="97" t="b">
        <v>0</v>
      </c>
      <c r="J313" s="97" t="b">
        <v>0</v>
      </c>
      <c r="K313" s="95"/>
      <c r="L313" s="95"/>
    </row>
    <row r="314">
      <c r="A314" s="96">
        <v>260.0</v>
      </c>
      <c r="B314" s="96">
        <v>78.0</v>
      </c>
      <c r="C314" s="95" t="s">
        <v>230</v>
      </c>
      <c r="D314" s="96">
        <v>70.0</v>
      </c>
      <c r="E314" s="95" t="s">
        <v>227</v>
      </c>
      <c r="F314" s="95" t="s">
        <v>168</v>
      </c>
      <c r="G314" s="95" t="s">
        <v>226</v>
      </c>
      <c r="H314" s="96">
        <v>49.0</v>
      </c>
      <c r="I314" s="97" t="b">
        <v>0</v>
      </c>
      <c r="J314" s="97" t="b">
        <v>0</v>
      </c>
      <c r="K314" s="95"/>
      <c r="L314" s="95"/>
    </row>
    <row r="315">
      <c r="A315" s="96">
        <v>260.0</v>
      </c>
      <c r="B315" s="96">
        <v>78.0</v>
      </c>
      <c r="C315" s="95" t="s">
        <v>230</v>
      </c>
      <c r="D315" s="96">
        <v>74.0</v>
      </c>
      <c r="E315" s="95" t="s">
        <v>235</v>
      </c>
      <c r="F315" s="95" t="s">
        <v>168</v>
      </c>
      <c r="G315" s="95" t="s">
        <v>226</v>
      </c>
      <c r="H315" s="96">
        <v>49.0</v>
      </c>
      <c r="I315" s="97" t="b">
        <v>0</v>
      </c>
      <c r="J315" s="97" t="b">
        <v>0</v>
      </c>
      <c r="K315" s="95"/>
      <c r="L315" s="95"/>
    </row>
    <row r="316">
      <c r="A316" s="96">
        <v>260.0</v>
      </c>
      <c r="B316" s="96">
        <v>78.0</v>
      </c>
      <c r="C316" s="95" t="s">
        <v>230</v>
      </c>
      <c r="D316" s="96">
        <v>60.0</v>
      </c>
      <c r="E316" s="95" t="s">
        <v>238</v>
      </c>
      <c r="F316" s="95" t="s">
        <v>168</v>
      </c>
      <c r="G316" s="95" t="s">
        <v>226</v>
      </c>
      <c r="H316" s="96">
        <v>49.0</v>
      </c>
      <c r="I316" s="97" t="b">
        <v>0</v>
      </c>
      <c r="J316" s="97" t="b">
        <v>0</v>
      </c>
      <c r="K316" s="95"/>
      <c r="L316" s="95"/>
    </row>
    <row r="317">
      <c r="A317" s="96">
        <v>261.0</v>
      </c>
      <c r="B317" s="96">
        <v>78.0</v>
      </c>
      <c r="C317" s="95" t="s">
        <v>230</v>
      </c>
      <c r="D317" s="96">
        <v>72.0</v>
      </c>
      <c r="E317" s="95" t="s">
        <v>250</v>
      </c>
      <c r="F317" s="95" t="s">
        <v>157</v>
      </c>
      <c r="G317" s="95" t="s">
        <v>226</v>
      </c>
      <c r="H317" s="96">
        <v>49.0</v>
      </c>
      <c r="I317" s="97" t="b">
        <v>0</v>
      </c>
      <c r="J317" s="97" t="b">
        <v>0</v>
      </c>
      <c r="K317" s="95"/>
      <c r="L317" s="95"/>
    </row>
    <row r="318">
      <c r="A318" s="96">
        <v>261.0</v>
      </c>
      <c r="B318" s="96">
        <v>78.0</v>
      </c>
      <c r="C318" s="95" t="s">
        <v>230</v>
      </c>
      <c r="D318" s="96">
        <v>69.0</v>
      </c>
      <c r="E318" s="95" t="s">
        <v>234</v>
      </c>
      <c r="F318" s="95" t="s">
        <v>157</v>
      </c>
      <c r="G318" s="95" t="s">
        <v>226</v>
      </c>
      <c r="H318" s="96">
        <v>49.0</v>
      </c>
      <c r="I318" s="97" t="b">
        <v>0</v>
      </c>
      <c r="J318" s="97" t="b">
        <v>0</v>
      </c>
      <c r="K318" s="95"/>
      <c r="L318" s="95"/>
    </row>
    <row r="319">
      <c r="A319" s="96">
        <v>262.0</v>
      </c>
      <c r="B319" s="96">
        <v>78.0</v>
      </c>
      <c r="C319" s="95" t="s">
        <v>230</v>
      </c>
      <c r="D319" s="96">
        <v>70.0</v>
      </c>
      <c r="E319" s="95" t="s">
        <v>227</v>
      </c>
      <c r="F319" s="95" t="s">
        <v>153</v>
      </c>
      <c r="G319" s="95" t="s">
        <v>226</v>
      </c>
      <c r="H319" s="96">
        <v>49.0</v>
      </c>
      <c r="I319" s="97" t="b">
        <v>0</v>
      </c>
      <c r="J319" s="97" t="b">
        <v>0</v>
      </c>
      <c r="K319" s="95"/>
      <c r="L319" s="95"/>
    </row>
    <row r="320" hidden="1">
      <c r="A320" s="96">
        <v>262.0</v>
      </c>
      <c r="B320" s="96">
        <v>78.0</v>
      </c>
      <c r="C320" s="95" t="s">
        <v>230</v>
      </c>
      <c r="D320" s="96">
        <v>75.0</v>
      </c>
      <c r="E320" s="95" t="s">
        <v>241</v>
      </c>
      <c r="F320" s="95" t="s">
        <v>153</v>
      </c>
      <c r="G320" s="95" t="s">
        <v>226</v>
      </c>
      <c r="H320" s="96">
        <v>49.0</v>
      </c>
      <c r="I320" s="97" t="b">
        <v>1</v>
      </c>
      <c r="J320" s="97" t="b">
        <v>1</v>
      </c>
      <c r="K320" s="95"/>
      <c r="L320" s="95"/>
    </row>
    <row r="321">
      <c r="A321" s="96">
        <v>262.0</v>
      </c>
      <c r="B321" s="96">
        <v>78.0</v>
      </c>
      <c r="C321" s="95" t="s">
        <v>230</v>
      </c>
      <c r="D321" s="96">
        <v>65.0</v>
      </c>
      <c r="E321" s="95" t="s">
        <v>232</v>
      </c>
      <c r="F321" s="95" t="s">
        <v>153</v>
      </c>
      <c r="G321" s="95" t="s">
        <v>226</v>
      </c>
      <c r="H321" s="96">
        <v>49.0</v>
      </c>
      <c r="I321" s="97" t="b">
        <v>0</v>
      </c>
      <c r="J321" s="97" t="b">
        <v>0</v>
      </c>
      <c r="K321" s="95"/>
      <c r="L321" s="95"/>
    </row>
    <row r="322">
      <c r="A322" s="96">
        <v>262.0</v>
      </c>
      <c r="B322" s="96">
        <v>78.0</v>
      </c>
      <c r="C322" s="95" t="s">
        <v>230</v>
      </c>
      <c r="D322" s="96">
        <v>74.0</v>
      </c>
      <c r="E322" s="95" t="s">
        <v>235</v>
      </c>
      <c r="F322" s="95" t="s">
        <v>153</v>
      </c>
      <c r="G322" s="95" t="s">
        <v>226</v>
      </c>
      <c r="H322" s="96">
        <v>49.0</v>
      </c>
      <c r="I322" s="97" t="b">
        <v>0</v>
      </c>
      <c r="J322" s="97" t="b">
        <v>0</v>
      </c>
      <c r="K322" s="95"/>
      <c r="L322" s="95"/>
    </row>
    <row r="323">
      <c r="A323" s="96">
        <v>263.0</v>
      </c>
      <c r="B323" s="96">
        <v>78.0</v>
      </c>
      <c r="C323" s="95" t="s">
        <v>230</v>
      </c>
      <c r="D323" s="96">
        <v>86.0</v>
      </c>
      <c r="E323" s="95" t="s">
        <v>240</v>
      </c>
      <c r="F323" s="95" t="s">
        <v>151</v>
      </c>
      <c r="G323" s="95" t="s">
        <v>226</v>
      </c>
      <c r="H323" s="96">
        <v>49.0</v>
      </c>
      <c r="I323" s="97" t="b">
        <v>0</v>
      </c>
      <c r="J323" s="97" t="b">
        <v>0</v>
      </c>
      <c r="K323" s="95"/>
      <c r="L323" s="95"/>
    </row>
    <row r="324">
      <c r="A324" s="96">
        <v>264.0</v>
      </c>
      <c r="B324" s="96">
        <v>78.0</v>
      </c>
      <c r="C324" s="95" t="s">
        <v>230</v>
      </c>
      <c r="D324" s="96">
        <v>71.0</v>
      </c>
      <c r="E324" s="95" t="s">
        <v>251</v>
      </c>
      <c r="F324" s="95" t="s">
        <v>168</v>
      </c>
      <c r="G324" s="95" t="s">
        <v>226</v>
      </c>
      <c r="H324" s="96">
        <v>49.0</v>
      </c>
      <c r="I324" s="97" t="b">
        <v>0</v>
      </c>
      <c r="J324" s="97" t="b">
        <v>0</v>
      </c>
      <c r="K324" s="95"/>
      <c r="L324" s="95"/>
    </row>
    <row r="325">
      <c r="A325" s="96">
        <v>264.0</v>
      </c>
      <c r="B325" s="96">
        <v>78.0</v>
      </c>
      <c r="C325" s="95" t="s">
        <v>230</v>
      </c>
      <c r="D325" s="96">
        <v>86.0</v>
      </c>
      <c r="E325" s="95" t="s">
        <v>240</v>
      </c>
      <c r="F325" s="95" t="s">
        <v>168</v>
      </c>
      <c r="G325" s="95" t="s">
        <v>226</v>
      </c>
      <c r="H325" s="96">
        <v>49.0</v>
      </c>
      <c r="I325" s="97" t="b">
        <v>0</v>
      </c>
      <c r="J325" s="97" t="b">
        <v>0</v>
      </c>
      <c r="K325" s="95"/>
      <c r="L325" s="95"/>
    </row>
    <row r="326">
      <c r="A326" s="96">
        <v>265.0</v>
      </c>
      <c r="B326" s="96">
        <v>78.0</v>
      </c>
      <c r="C326" s="95" t="s">
        <v>230</v>
      </c>
      <c r="D326" s="96">
        <v>72.0</v>
      </c>
      <c r="E326" s="95" t="s">
        <v>250</v>
      </c>
      <c r="F326" s="95" t="s">
        <v>151</v>
      </c>
      <c r="G326" s="95" t="s">
        <v>226</v>
      </c>
      <c r="H326" s="96">
        <v>49.0</v>
      </c>
      <c r="I326" s="97" t="b">
        <v>0</v>
      </c>
      <c r="J326" s="97" t="b">
        <v>0</v>
      </c>
      <c r="K326" s="95"/>
      <c r="L326" s="95"/>
    </row>
    <row r="327">
      <c r="A327" s="96">
        <v>265.0</v>
      </c>
      <c r="B327" s="96">
        <v>78.0</v>
      </c>
      <c r="C327" s="95" t="s">
        <v>230</v>
      </c>
      <c r="D327" s="96">
        <v>71.0</v>
      </c>
      <c r="E327" s="95" t="s">
        <v>251</v>
      </c>
      <c r="F327" s="95" t="s">
        <v>151</v>
      </c>
      <c r="G327" s="95" t="s">
        <v>226</v>
      </c>
      <c r="H327" s="96">
        <v>49.0</v>
      </c>
      <c r="I327" s="97" t="b">
        <v>0</v>
      </c>
      <c r="J327" s="97" t="b">
        <v>0</v>
      </c>
      <c r="K327" s="95"/>
      <c r="L327" s="95"/>
    </row>
    <row r="328">
      <c r="A328" s="96">
        <v>265.0</v>
      </c>
      <c r="B328" s="96">
        <v>78.0</v>
      </c>
      <c r="C328" s="95" t="s">
        <v>230</v>
      </c>
      <c r="D328" s="96">
        <v>72.0</v>
      </c>
      <c r="E328" s="95" t="s">
        <v>250</v>
      </c>
      <c r="F328" s="95" t="s">
        <v>151</v>
      </c>
      <c r="G328" s="95" t="s">
        <v>226</v>
      </c>
      <c r="H328" s="96">
        <v>49.0</v>
      </c>
      <c r="I328" s="97" t="b">
        <v>0</v>
      </c>
      <c r="J328" s="97" t="b">
        <v>0</v>
      </c>
      <c r="K328" s="95"/>
      <c r="L328" s="95"/>
    </row>
    <row r="329" hidden="1">
      <c r="A329" s="96">
        <v>266.0</v>
      </c>
      <c r="B329" s="96">
        <v>78.0</v>
      </c>
      <c r="C329" s="95" t="s">
        <v>230</v>
      </c>
      <c r="D329" s="96">
        <v>63.0</v>
      </c>
      <c r="E329" s="95" t="s">
        <v>247</v>
      </c>
      <c r="F329" s="95" t="s">
        <v>153</v>
      </c>
      <c r="G329" s="95" t="s">
        <v>226</v>
      </c>
      <c r="H329" s="96">
        <v>49.0</v>
      </c>
      <c r="I329" s="97" t="b">
        <v>1</v>
      </c>
      <c r="J329" s="97" t="b">
        <v>1</v>
      </c>
      <c r="K329" s="95"/>
      <c r="L329" s="95"/>
    </row>
    <row r="330" hidden="1">
      <c r="A330" s="96">
        <v>266.0</v>
      </c>
      <c r="B330" s="96">
        <v>78.0</v>
      </c>
      <c r="C330" s="95" t="s">
        <v>230</v>
      </c>
      <c r="D330" s="96">
        <v>64.0</v>
      </c>
      <c r="E330" s="95" t="s">
        <v>237</v>
      </c>
      <c r="F330" s="95" t="s">
        <v>153</v>
      </c>
      <c r="G330" s="95" t="s">
        <v>226</v>
      </c>
      <c r="H330" s="96">
        <v>49.0</v>
      </c>
      <c r="I330" s="97" t="b">
        <v>1</v>
      </c>
      <c r="J330" s="97" t="b">
        <v>1</v>
      </c>
      <c r="K330" s="95"/>
      <c r="L330" s="95"/>
    </row>
    <row r="331" hidden="1">
      <c r="A331" s="96">
        <v>267.0</v>
      </c>
      <c r="B331" s="96">
        <v>78.0</v>
      </c>
      <c r="C331" s="95" t="s">
        <v>230</v>
      </c>
      <c r="D331" s="96">
        <v>71.0</v>
      </c>
      <c r="E331" s="95" t="s">
        <v>251</v>
      </c>
      <c r="F331" s="95" t="s">
        <v>153</v>
      </c>
      <c r="G331" s="95" t="s">
        <v>226</v>
      </c>
      <c r="H331" s="96">
        <v>49.0</v>
      </c>
      <c r="I331" s="97" t="b">
        <v>1</v>
      </c>
      <c r="J331" s="97" t="b">
        <v>1</v>
      </c>
      <c r="K331" s="95"/>
      <c r="L331" s="95"/>
    </row>
    <row r="332" hidden="1">
      <c r="A332" s="96">
        <v>268.0</v>
      </c>
      <c r="B332" s="96">
        <v>79.0</v>
      </c>
      <c r="C332" s="95" t="s">
        <v>230</v>
      </c>
      <c r="D332" s="96">
        <v>71.0</v>
      </c>
      <c r="E332" s="95" t="s">
        <v>251</v>
      </c>
      <c r="F332" s="95" t="s">
        <v>153</v>
      </c>
      <c r="G332" s="95" t="s">
        <v>226</v>
      </c>
      <c r="H332" s="96">
        <v>49.0</v>
      </c>
      <c r="I332" s="97" t="b">
        <v>1</v>
      </c>
      <c r="J332" s="97" t="b">
        <v>1</v>
      </c>
      <c r="K332" s="95"/>
      <c r="L332" s="95"/>
    </row>
    <row r="333" hidden="1">
      <c r="A333" s="96">
        <v>269.0</v>
      </c>
      <c r="B333" s="96">
        <v>79.0</v>
      </c>
      <c r="C333" s="95" t="s">
        <v>230</v>
      </c>
      <c r="D333" s="96">
        <v>69.0</v>
      </c>
      <c r="E333" s="95" t="s">
        <v>234</v>
      </c>
      <c r="F333" s="95" t="s">
        <v>153</v>
      </c>
      <c r="G333" s="95" t="s">
        <v>226</v>
      </c>
      <c r="H333" s="96">
        <v>49.0</v>
      </c>
      <c r="I333" s="97" t="b">
        <v>1</v>
      </c>
      <c r="J333" s="97" t="b">
        <v>1</v>
      </c>
      <c r="K333" s="95"/>
      <c r="L333" s="95"/>
    </row>
    <row r="334" hidden="1">
      <c r="A334" s="96">
        <v>270.0</v>
      </c>
      <c r="B334" s="96">
        <v>79.0</v>
      </c>
      <c r="C334" s="95" t="s">
        <v>230</v>
      </c>
      <c r="D334" s="96">
        <v>70.0</v>
      </c>
      <c r="E334" s="95" t="s">
        <v>227</v>
      </c>
      <c r="F334" s="95" t="s">
        <v>153</v>
      </c>
      <c r="G334" s="95" t="s">
        <v>226</v>
      </c>
      <c r="H334" s="96">
        <v>49.0</v>
      </c>
      <c r="I334" s="97" t="b">
        <v>1</v>
      </c>
      <c r="J334" s="97" t="b">
        <v>1</v>
      </c>
      <c r="K334" s="95"/>
      <c r="L334" s="95"/>
    </row>
    <row r="335" hidden="1">
      <c r="A335" s="96">
        <v>270.0</v>
      </c>
      <c r="B335" s="96">
        <v>79.0</v>
      </c>
      <c r="C335" s="95" t="s">
        <v>230</v>
      </c>
      <c r="D335" s="96">
        <v>65.0</v>
      </c>
      <c r="E335" s="95" t="s">
        <v>232</v>
      </c>
      <c r="F335" s="95" t="s">
        <v>153</v>
      </c>
      <c r="G335" s="95" t="s">
        <v>226</v>
      </c>
      <c r="H335" s="96">
        <v>49.0</v>
      </c>
      <c r="I335" s="97" t="b">
        <v>1</v>
      </c>
      <c r="J335" s="97" t="b">
        <v>1</v>
      </c>
      <c r="K335" s="95"/>
      <c r="L335" s="95"/>
    </row>
    <row r="336" hidden="1">
      <c r="A336" s="96">
        <v>270.0</v>
      </c>
      <c r="B336" s="96">
        <v>79.0</v>
      </c>
      <c r="C336" s="95" t="s">
        <v>230</v>
      </c>
      <c r="D336" s="96">
        <v>74.0</v>
      </c>
      <c r="E336" s="95" t="s">
        <v>235</v>
      </c>
      <c r="F336" s="95" t="s">
        <v>153</v>
      </c>
      <c r="G336" s="95" t="s">
        <v>226</v>
      </c>
      <c r="H336" s="96">
        <v>49.0</v>
      </c>
      <c r="I336" s="97" t="b">
        <v>1</v>
      </c>
      <c r="J336" s="97" t="b">
        <v>1</v>
      </c>
      <c r="K336" s="95"/>
      <c r="L336" s="95"/>
    </row>
    <row r="337" hidden="1">
      <c r="A337" s="96">
        <v>271.0</v>
      </c>
      <c r="B337" s="96">
        <v>79.0</v>
      </c>
      <c r="C337" s="95" t="s">
        <v>230</v>
      </c>
      <c r="D337" s="96">
        <v>61.0</v>
      </c>
      <c r="E337" s="95" t="s">
        <v>246</v>
      </c>
      <c r="F337" s="95" t="s">
        <v>168</v>
      </c>
      <c r="G337" s="95" t="s">
        <v>226</v>
      </c>
      <c r="H337" s="96">
        <v>49.0</v>
      </c>
      <c r="I337" s="97" t="b">
        <v>1</v>
      </c>
      <c r="J337" s="97" t="b">
        <v>1</v>
      </c>
      <c r="K337" s="95"/>
      <c r="L337" s="95"/>
    </row>
    <row r="338" hidden="1">
      <c r="A338" s="96">
        <v>272.0</v>
      </c>
      <c r="B338" s="96">
        <v>79.0</v>
      </c>
      <c r="C338" s="95" t="s">
        <v>230</v>
      </c>
      <c r="D338" s="96">
        <v>73.0</v>
      </c>
      <c r="E338" s="95" t="s">
        <v>239</v>
      </c>
      <c r="F338" s="95" t="s">
        <v>153</v>
      </c>
      <c r="G338" s="95" t="s">
        <v>226</v>
      </c>
      <c r="H338" s="96">
        <v>49.0</v>
      </c>
      <c r="I338" s="97" t="b">
        <v>1</v>
      </c>
      <c r="J338" s="97" t="b">
        <v>1</v>
      </c>
      <c r="K338" s="95"/>
      <c r="L338" s="95"/>
    </row>
    <row r="339" hidden="1">
      <c r="A339" s="96">
        <v>272.0</v>
      </c>
      <c r="B339" s="96">
        <v>79.0</v>
      </c>
      <c r="C339" s="95" t="s">
        <v>230</v>
      </c>
      <c r="D339" s="96">
        <v>71.0</v>
      </c>
      <c r="E339" s="95" t="s">
        <v>251</v>
      </c>
      <c r="F339" s="95" t="s">
        <v>153</v>
      </c>
      <c r="G339" s="95" t="s">
        <v>226</v>
      </c>
      <c r="H339" s="96">
        <v>49.0</v>
      </c>
      <c r="I339" s="97" t="b">
        <v>1</v>
      </c>
      <c r="J339" s="97" t="b">
        <v>1</v>
      </c>
      <c r="K339" s="95"/>
      <c r="L339" s="95"/>
    </row>
    <row r="340" hidden="1">
      <c r="A340" s="96">
        <v>272.0</v>
      </c>
      <c r="B340" s="96">
        <v>79.0</v>
      </c>
      <c r="C340" s="95" t="s">
        <v>230</v>
      </c>
      <c r="D340" s="96">
        <v>67.0</v>
      </c>
      <c r="E340" s="95" t="s">
        <v>252</v>
      </c>
      <c r="F340" s="95" t="s">
        <v>153</v>
      </c>
      <c r="G340" s="95" t="s">
        <v>226</v>
      </c>
      <c r="H340" s="96">
        <v>49.0</v>
      </c>
      <c r="I340" s="97" t="b">
        <v>1</v>
      </c>
      <c r="J340" s="97" t="b">
        <v>1</v>
      </c>
      <c r="K340" s="95"/>
      <c r="L340" s="95"/>
    </row>
    <row r="341" hidden="1">
      <c r="A341" s="96">
        <v>272.0</v>
      </c>
      <c r="B341" s="96">
        <v>79.0</v>
      </c>
      <c r="C341" s="95" t="s">
        <v>230</v>
      </c>
      <c r="D341" s="96">
        <v>76.0</v>
      </c>
      <c r="E341" s="95" t="s">
        <v>236</v>
      </c>
      <c r="F341" s="95" t="s">
        <v>153</v>
      </c>
      <c r="G341" s="95" t="s">
        <v>226</v>
      </c>
      <c r="H341" s="96">
        <v>49.0</v>
      </c>
      <c r="I341" s="97" t="b">
        <v>1</v>
      </c>
      <c r="J341" s="97" t="b">
        <v>1</v>
      </c>
      <c r="K341" s="95"/>
      <c r="L341" s="95"/>
    </row>
    <row r="342" hidden="1">
      <c r="A342" s="96">
        <v>272.0</v>
      </c>
      <c r="B342" s="96">
        <v>79.0</v>
      </c>
      <c r="C342" s="95" t="s">
        <v>230</v>
      </c>
      <c r="D342" s="96">
        <v>60.0</v>
      </c>
      <c r="E342" s="95" t="s">
        <v>238</v>
      </c>
      <c r="F342" s="95" t="s">
        <v>153</v>
      </c>
      <c r="G342" s="95" t="s">
        <v>226</v>
      </c>
      <c r="H342" s="96">
        <v>49.0</v>
      </c>
      <c r="I342" s="97" t="b">
        <v>1</v>
      </c>
      <c r="J342" s="97" t="b">
        <v>1</v>
      </c>
      <c r="K342" s="95"/>
      <c r="L342" s="95"/>
    </row>
    <row r="343" hidden="1">
      <c r="A343" s="96">
        <v>272.0</v>
      </c>
      <c r="B343" s="96">
        <v>79.0</v>
      </c>
      <c r="C343" s="95" t="s">
        <v>230</v>
      </c>
      <c r="D343" s="96">
        <v>86.0</v>
      </c>
      <c r="E343" s="95" t="s">
        <v>240</v>
      </c>
      <c r="F343" s="95" t="s">
        <v>153</v>
      </c>
      <c r="G343" s="95" t="s">
        <v>226</v>
      </c>
      <c r="H343" s="96">
        <v>49.0</v>
      </c>
      <c r="I343" s="97" t="b">
        <v>1</v>
      </c>
      <c r="J343" s="97" t="b">
        <v>1</v>
      </c>
      <c r="K343" s="95"/>
      <c r="L343" s="95"/>
    </row>
    <row r="344" hidden="1">
      <c r="A344" s="96">
        <v>273.0</v>
      </c>
      <c r="B344" s="96">
        <v>79.0</v>
      </c>
      <c r="C344" s="95" t="s">
        <v>230</v>
      </c>
      <c r="D344" s="96">
        <v>71.0</v>
      </c>
      <c r="E344" s="95" t="s">
        <v>251</v>
      </c>
      <c r="F344" s="95" t="s">
        <v>156</v>
      </c>
      <c r="G344" s="95" t="s">
        <v>226</v>
      </c>
      <c r="H344" s="96">
        <v>49.0</v>
      </c>
      <c r="I344" s="97" t="b">
        <v>1</v>
      </c>
      <c r="J344" s="97" t="b">
        <v>1</v>
      </c>
      <c r="K344" s="95"/>
      <c r="L344" s="95"/>
    </row>
    <row r="345" hidden="1">
      <c r="A345" s="96">
        <v>273.0</v>
      </c>
      <c r="B345" s="96">
        <v>79.0</v>
      </c>
      <c r="C345" s="95" t="s">
        <v>230</v>
      </c>
      <c r="D345" s="96">
        <v>76.0</v>
      </c>
      <c r="E345" s="95" t="s">
        <v>236</v>
      </c>
      <c r="F345" s="95" t="s">
        <v>156</v>
      </c>
      <c r="G345" s="95" t="s">
        <v>226</v>
      </c>
      <c r="H345" s="96">
        <v>49.0</v>
      </c>
      <c r="I345" s="97" t="b">
        <v>1</v>
      </c>
      <c r="J345" s="97" t="b">
        <v>1</v>
      </c>
      <c r="K345" s="95"/>
      <c r="L345" s="95"/>
    </row>
    <row r="346" hidden="1">
      <c r="A346" s="96">
        <v>273.0</v>
      </c>
      <c r="B346" s="96">
        <v>79.0</v>
      </c>
      <c r="C346" s="95" t="s">
        <v>230</v>
      </c>
      <c r="D346" s="96">
        <v>60.0</v>
      </c>
      <c r="E346" s="95" t="s">
        <v>238</v>
      </c>
      <c r="F346" s="95" t="s">
        <v>156</v>
      </c>
      <c r="G346" s="95" t="s">
        <v>226</v>
      </c>
      <c r="H346" s="96">
        <v>49.0</v>
      </c>
      <c r="I346" s="97" t="b">
        <v>1</v>
      </c>
      <c r="J346" s="97" t="b">
        <v>1</v>
      </c>
      <c r="K346" s="95"/>
      <c r="L346" s="95"/>
    </row>
    <row r="347" hidden="1">
      <c r="A347" s="96">
        <v>273.0</v>
      </c>
      <c r="B347" s="96">
        <v>79.0</v>
      </c>
      <c r="C347" s="95" t="s">
        <v>230</v>
      </c>
      <c r="D347" s="96">
        <v>86.0</v>
      </c>
      <c r="E347" s="95" t="s">
        <v>240</v>
      </c>
      <c r="F347" s="95" t="s">
        <v>156</v>
      </c>
      <c r="G347" s="95" t="s">
        <v>226</v>
      </c>
      <c r="H347" s="96">
        <v>49.0</v>
      </c>
      <c r="I347" s="97" t="b">
        <v>1</v>
      </c>
      <c r="J347" s="97" t="b">
        <v>1</v>
      </c>
      <c r="K347" s="95"/>
      <c r="L347" s="95"/>
    </row>
    <row r="348" hidden="1">
      <c r="A348" s="96">
        <v>274.0</v>
      </c>
      <c r="B348" s="96">
        <v>79.0</v>
      </c>
      <c r="C348" s="95" t="s">
        <v>230</v>
      </c>
      <c r="D348" s="96">
        <v>61.0</v>
      </c>
      <c r="E348" s="95" t="s">
        <v>246</v>
      </c>
      <c r="F348" s="95" t="s">
        <v>153</v>
      </c>
      <c r="G348" s="95" t="s">
        <v>226</v>
      </c>
      <c r="H348" s="96">
        <v>49.0</v>
      </c>
      <c r="I348" s="97" t="b">
        <v>1</v>
      </c>
      <c r="J348" s="97" t="b">
        <v>1</v>
      </c>
      <c r="K348" s="95"/>
      <c r="L348" s="95"/>
    </row>
    <row r="349" hidden="1">
      <c r="A349" s="96">
        <v>274.0</v>
      </c>
      <c r="B349" s="96">
        <v>79.0</v>
      </c>
      <c r="C349" s="95" t="s">
        <v>230</v>
      </c>
      <c r="D349" s="96">
        <v>64.0</v>
      </c>
      <c r="E349" s="95" t="s">
        <v>237</v>
      </c>
      <c r="F349" s="95" t="s">
        <v>153</v>
      </c>
      <c r="G349" s="95" t="s">
        <v>226</v>
      </c>
      <c r="H349" s="96">
        <v>49.0</v>
      </c>
      <c r="I349" s="97" t="b">
        <v>1</v>
      </c>
      <c r="J349" s="97" t="b">
        <v>1</v>
      </c>
      <c r="K349" s="95"/>
      <c r="L349" s="95"/>
    </row>
    <row r="350" hidden="1">
      <c r="A350" s="96">
        <v>275.0</v>
      </c>
      <c r="B350" s="96">
        <v>79.0</v>
      </c>
      <c r="C350" s="95" t="s">
        <v>230</v>
      </c>
      <c r="D350" s="96">
        <v>65.0</v>
      </c>
      <c r="E350" s="95" t="s">
        <v>232</v>
      </c>
      <c r="F350" s="95" t="s">
        <v>168</v>
      </c>
      <c r="G350" s="95" t="s">
        <v>226</v>
      </c>
      <c r="H350" s="96">
        <v>49.0</v>
      </c>
      <c r="I350" s="97" t="b">
        <v>1</v>
      </c>
      <c r="J350" s="97" t="b">
        <v>1</v>
      </c>
      <c r="K350" s="95"/>
      <c r="L350" s="95"/>
    </row>
    <row r="351" hidden="1">
      <c r="A351" s="96">
        <v>275.0</v>
      </c>
      <c r="B351" s="96">
        <v>79.0</v>
      </c>
      <c r="C351" s="95" t="s">
        <v>230</v>
      </c>
      <c r="D351" s="96">
        <v>74.0</v>
      </c>
      <c r="E351" s="95" t="s">
        <v>235</v>
      </c>
      <c r="F351" s="95" t="s">
        <v>168</v>
      </c>
      <c r="G351" s="95" t="s">
        <v>226</v>
      </c>
      <c r="H351" s="96">
        <v>49.0</v>
      </c>
      <c r="I351" s="97" t="b">
        <v>1</v>
      </c>
      <c r="J351" s="97" t="b">
        <v>1</v>
      </c>
      <c r="K351" s="95"/>
      <c r="L351" s="95"/>
    </row>
    <row r="352" hidden="1">
      <c r="A352" s="96">
        <v>275.0</v>
      </c>
      <c r="B352" s="96">
        <v>79.0</v>
      </c>
      <c r="C352" s="95" t="s">
        <v>230</v>
      </c>
      <c r="D352" s="96">
        <v>64.0</v>
      </c>
      <c r="E352" s="95" t="s">
        <v>237</v>
      </c>
      <c r="F352" s="95" t="s">
        <v>168</v>
      </c>
      <c r="G352" s="95" t="s">
        <v>226</v>
      </c>
      <c r="H352" s="96">
        <v>49.0</v>
      </c>
      <c r="I352" s="97" t="b">
        <v>1</v>
      </c>
      <c r="J352" s="97" t="b">
        <v>1</v>
      </c>
      <c r="K352" s="95"/>
      <c r="L352" s="95"/>
    </row>
    <row r="353" hidden="1">
      <c r="A353" s="96">
        <v>276.0</v>
      </c>
      <c r="B353" s="96">
        <v>61.0</v>
      </c>
      <c r="C353" s="95" t="s">
        <v>246</v>
      </c>
      <c r="D353" s="96">
        <v>82.0</v>
      </c>
      <c r="E353" s="95" t="s">
        <v>228</v>
      </c>
      <c r="F353" s="95" t="s">
        <v>165</v>
      </c>
      <c r="G353" s="95" t="s">
        <v>226</v>
      </c>
      <c r="H353" s="96">
        <v>49.0</v>
      </c>
      <c r="I353" s="97" t="b">
        <v>1</v>
      </c>
      <c r="J353" s="97" t="b">
        <v>1</v>
      </c>
      <c r="K353" s="95"/>
      <c r="L353" s="95"/>
    </row>
    <row r="354" hidden="1">
      <c r="A354" s="96">
        <v>276.0</v>
      </c>
      <c r="B354" s="96">
        <v>61.0</v>
      </c>
      <c r="C354" s="95" t="s">
        <v>246</v>
      </c>
      <c r="D354" s="96">
        <v>83.0</v>
      </c>
      <c r="E354" s="95" t="s">
        <v>229</v>
      </c>
      <c r="F354" s="95" t="s">
        <v>165</v>
      </c>
      <c r="G354" s="95" t="s">
        <v>226</v>
      </c>
      <c r="H354" s="96">
        <v>49.0</v>
      </c>
      <c r="I354" s="97" t="b">
        <v>1</v>
      </c>
      <c r="J354" s="97" t="b">
        <v>1</v>
      </c>
      <c r="K354" s="95"/>
      <c r="L354" s="95"/>
    </row>
    <row r="355" hidden="1">
      <c r="A355" s="96">
        <v>277.0</v>
      </c>
      <c r="B355" s="96">
        <v>61.0</v>
      </c>
      <c r="C355" s="95" t="s">
        <v>246</v>
      </c>
      <c r="D355" s="96">
        <v>78.0</v>
      </c>
      <c r="E355" s="95" t="s">
        <v>230</v>
      </c>
      <c r="F355" s="95" t="s">
        <v>209</v>
      </c>
      <c r="G355" s="95" t="s">
        <v>226</v>
      </c>
      <c r="H355" s="96">
        <v>49.0</v>
      </c>
      <c r="I355" s="97" t="b">
        <v>1</v>
      </c>
      <c r="J355" s="97" t="b">
        <v>1</v>
      </c>
      <c r="K355" s="95"/>
      <c r="L355" s="95"/>
    </row>
    <row r="356" hidden="1">
      <c r="A356" s="96">
        <v>277.0</v>
      </c>
      <c r="B356" s="96">
        <v>61.0</v>
      </c>
      <c r="C356" s="95" t="s">
        <v>246</v>
      </c>
      <c r="D356" s="96">
        <v>83.0</v>
      </c>
      <c r="E356" s="95" t="s">
        <v>229</v>
      </c>
      <c r="F356" s="95" t="s">
        <v>209</v>
      </c>
      <c r="G356" s="95" t="s">
        <v>226</v>
      </c>
      <c r="H356" s="96">
        <v>49.0</v>
      </c>
      <c r="I356" s="97" t="b">
        <v>1</v>
      </c>
      <c r="J356" s="97" t="b">
        <v>1</v>
      </c>
      <c r="K356" s="95"/>
      <c r="L356" s="95"/>
    </row>
    <row r="357" hidden="1">
      <c r="A357" s="96">
        <v>278.0</v>
      </c>
      <c r="B357" s="96">
        <v>61.0</v>
      </c>
      <c r="C357" s="95" t="s">
        <v>246</v>
      </c>
      <c r="D357" s="96">
        <v>83.0</v>
      </c>
      <c r="E357" s="95" t="s">
        <v>229</v>
      </c>
      <c r="F357" s="95" t="s">
        <v>141</v>
      </c>
      <c r="G357" s="95" t="s">
        <v>226</v>
      </c>
      <c r="H357" s="96">
        <v>49.0</v>
      </c>
      <c r="I357" s="97" t="b">
        <v>1</v>
      </c>
      <c r="J357" s="97" t="b">
        <v>1</v>
      </c>
      <c r="K357" s="95"/>
      <c r="L357" s="95"/>
    </row>
    <row r="358" hidden="1">
      <c r="A358" s="96">
        <v>279.0</v>
      </c>
      <c r="B358" s="96">
        <v>61.0</v>
      </c>
      <c r="C358" s="95" t="s">
        <v>246</v>
      </c>
      <c r="D358" s="96">
        <v>83.0</v>
      </c>
      <c r="E358" s="95" t="s">
        <v>229</v>
      </c>
      <c r="F358" s="95" t="s">
        <v>211</v>
      </c>
      <c r="G358" s="95" t="s">
        <v>226</v>
      </c>
      <c r="H358" s="96">
        <v>49.0</v>
      </c>
      <c r="I358" s="97" t="b">
        <v>1</v>
      </c>
      <c r="J358" s="97" t="b">
        <v>1</v>
      </c>
      <c r="K358" s="95"/>
      <c r="L358" s="95"/>
    </row>
    <row r="359" hidden="1">
      <c r="A359" s="96">
        <v>280.0</v>
      </c>
      <c r="B359" s="96">
        <v>61.0</v>
      </c>
      <c r="C359" s="95" t="s">
        <v>246</v>
      </c>
      <c r="D359" s="96">
        <v>78.0</v>
      </c>
      <c r="E359" s="95" t="s">
        <v>230</v>
      </c>
      <c r="F359" s="95" t="s">
        <v>253</v>
      </c>
      <c r="G359" s="95" t="s">
        <v>226</v>
      </c>
      <c r="H359" s="96">
        <v>49.0</v>
      </c>
      <c r="I359" s="97" t="b">
        <v>1</v>
      </c>
      <c r="J359" s="97" t="b">
        <v>1</v>
      </c>
      <c r="K359" s="95"/>
      <c r="L359" s="95"/>
    </row>
    <row r="360" hidden="1">
      <c r="A360" s="96">
        <v>281.0</v>
      </c>
      <c r="B360" s="96">
        <v>61.0</v>
      </c>
      <c r="C360" s="95" t="s">
        <v>246</v>
      </c>
      <c r="D360" s="96">
        <v>79.0</v>
      </c>
      <c r="E360" s="95" t="s">
        <v>230</v>
      </c>
      <c r="F360" s="95" t="s">
        <v>254</v>
      </c>
      <c r="G360" s="95" t="s">
        <v>226</v>
      </c>
      <c r="H360" s="96">
        <v>49.0</v>
      </c>
      <c r="I360" s="97" t="b">
        <v>1</v>
      </c>
      <c r="J360" s="97" t="b">
        <v>1</v>
      </c>
      <c r="K360" s="95"/>
      <c r="L360" s="95"/>
    </row>
    <row r="361" hidden="1">
      <c r="A361" s="96">
        <v>282.0</v>
      </c>
      <c r="B361" s="96">
        <v>61.0</v>
      </c>
      <c r="C361" s="95" t="s">
        <v>246</v>
      </c>
      <c r="D361" s="96">
        <v>79.0</v>
      </c>
      <c r="E361" s="95" t="s">
        <v>230</v>
      </c>
      <c r="F361" s="95" t="s">
        <v>255</v>
      </c>
      <c r="G361" s="95" t="s">
        <v>226</v>
      </c>
      <c r="H361" s="96">
        <v>49.0</v>
      </c>
      <c r="I361" s="97" t="b">
        <v>1</v>
      </c>
      <c r="J361" s="97" t="b">
        <v>1</v>
      </c>
      <c r="K361" s="95"/>
      <c r="L361" s="95"/>
    </row>
    <row r="362" hidden="1">
      <c r="A362" s="96">
        <v>283.0</v>
      </c>
      <c r="B362" s="96">
        <v>81.0</v>
      </c>
      <c r="C362" s="95" t="s">
        <v>231</v>
      </c>
      <c r="D362" s="96">
        <v>71.0</v>
      </c>
      <c r="E362" s="95" t="s">
        <v>251</v>
      </c>
      <c r="F362" s="95" t="s">
        <v>157</v>
      </c>
      <c r="G362" s="95" t="s">
        <v>226</v>
      </c>
      <c r="H362" s="96">
        <v>49.0</v>
      </c>
      <c r="I362" s="97" t="b">
        <v>1</v>
      </c>
      <c r="J362" s="97" t="b">
        <v>1</v>
      </c>
      <c r="K362" s="95"/>
      <c r="L362" s="95"/>
    </row>
    <row r="363" hidden="1">
      <c r="A363" s="96">
        <v>284.0</v>
      </c>
      <c r="B363" s="96">
        <v>81.0</v>
      </c>
      <c r="C363" s="95" t="s">
        <v>231</v>
      </c>
      <c r="D363" s="96">
        <v>71.0</v>
      </c>
      <c r="E363" s="95" t="s">
        <v>251</v>
      </c>
      <c r="F363" s="95" t="s">
        <v>256</v>
      </c>
      <c r="G363" s="95" t="s">
        <v>226</v>
      </c>
      <c r="H363" s="96">
        <v>49.0</v>
      </c>
      <c r="I363" s="97" t="b">
        <v>1</v>
      </c>
      <c r="J363" s="97" t="b">
        <v>1</v>
      </c>
      <c r="K363" s="95"/>
      <c r="L363" s="95"/>
    </row>
    <row r="364" hidden="1">
      <c r="A364" s="96">
        <v>285.0</v>
      </c>
      <c r="B364" s="96">
        <v>82.0</v>
      </c>
      <c r="C364" s="95" t="s">
        <v>228</v>
      </c>
      <c r="D364" s="96">
        <v>70.0</v>
      </c>
      <c r="E364" s="95" t="s">
        <v>227</v>
      </c>
      <c r="F364" s="95" t="s">
        <v>162</v>
      </c>
      <c r="G364" s="95" t="s">
        <v>226</v>
      </c>
      <c r="H364" s="96">
        <v>49.0</v>
      </c>
      <c r="I364" s="97" t="b">
        <v>1</v>
      </c>
      <c r="J364" s="97" t="b">
        <v>1</v>
      </c>
      <c r="K364" s="95"/>
      <c r="L364" s="95"/>
    </row>
    <row r="365" hidden="1">
      <c r="A365" s="96">
        <v>285.0</v>
      </c>
      <c r="B365" s="96">
        <v>82.0</v>
      </c>
      <c r="C365" s="95" t="s">
        <v>228</v>
      </c>
      <c r="D365" s="96">
        <v>75.0</v>
      </c>
      <c r="E365" s="95" t="s">
        <v>241</v>
      </c>
      <c r="F365" s="95" t="s">
        <v>162</v>
      </c>
      <c r="G365" s="95" t="s">
        <v>226</v>
      </c>
      <c r="H365" s="96">
        <v>49.0</v>
      </c>
      <c r="I365" s="97" t="b">
        <v>1</v>
      </c>
      <c r="J365" s="97" t="b">
        <v>1</v>
      </c>
      <c r="K365" s="95"/>
      <c r="L365" s="95"/>
    </row>
    <row r="366" hidden="1">
      <c r="A366" s="96">
        <v>285.0</v>
      </c>
      <c r="B366" s="96">
        <v>82.0</v>
      </c>
      <c r="C366" s="95" t="s">
        <v>228</v>
      </c>
      <c r="D366" s="96">
        <v>76.0</v>
      </c>
      <c r="E366" s="95" t="s">
        <v>236</v>
      </c>
      <c r="F366" s="95" t="s">
        <v>162</v>
      </c>
      <c r="G366" s="95" t="s">
        <v>226</v>
      </c>
      <c r="H366" s="96">
        <v>49.0</v>
      </c>
      <c r="I366" s="97" t="b">
        <v>1</v>
      </c>
      <c r="J366" s="97" t="b">
        <v>1</v>
      </c>
      <c r="K366" s="95"/>
      <c r="L366" s="95"/>
    </row>
    <row r="367" hidden="1">
      <c r="A367" s="96">
        <v>285.0</v>
      </c>
      <c r="B367" s="96">
        <v>82.0</v>
      </c>
      <c r="C367" s="95" t="s">
        <v>228</v>
      </c>
      <c r="D367" s="96">
        <v>74.0</v>
      </c>
      <c r="E367" s="95" t="s">
        <v>235</v>
      </c>
      <c r="F367" s="95" t="s">
        <v>162</v>
      </c>
      <c r="G367" s="95" t="s">
        <v>226</v>
      </c>
      <c r="H367" s="96">
        <v>49.0</v>
      </c>
      <c r="I367" s="97" t="b">
        <v>1</v>
      </c>
      <c r="J367" s="97" t="b">
        <v>1</v>
      </c>
      <c r="K367" s="95"/>
      <c r="L367" s="95"/>
    </row>
    <row r="368" hidden="1">
      <c r="A368" s="96">
        <v>285.0</v>
      </c>
      <c r="B368" s="96">
        <v>82.0</v>
      </c>
      <c r="C368" s="95" t="s">
        <v>228</v>
      </c>
      <c r="D368" s="96">
        <v>60.0</v>
      </c>
      <c r="E368" s="95" t="s">
        <v>238</v>
      </c>
      <c r="F368" s="95" t="s">
        <v>162</v>
      </c>
      <c r="G368" s="95" t="s">
        <v>226</v>
      </c>
      <c r="H368" s="96">
        <v>49.0</v>
      </c>
      <c r="I368" s="97" t="b">
        <v>1</v>
      </c>
      <c r="J368" s="97" t="b">
        <v>1</v>
      </c>
      <c r="K368" s="95"/>
      <c r="L368" s="95"/>
    </row>
    <row r="369" hidden="1">
      <c r="A369" s="96">
        <v>286.0</v>
      </c>
      <c r="B369" s="96">
        <v>82.0</v>
      </c>
      <c r="C369" s="95" t="s">
        <v>228</v>
      </c>
      <c r="D369" s="96">
        <v>69.0</v>
      </c>
      <c r="E369" s="95" t="s">
        <v>234</v>
      </c>
      <c r="F369" s="95" t="s">
        <v>141</v>
      </c>
      <c r="G369" s="95" t="s">
        <v>226</v>
      </c>
      <c r="H369" s="96">
        <v>49.0</v>
      </c>
      <c r="I369" s="97" t="b">
        <v>1</v>
      </c>
      <c r="J369" s="97" t="b">
        <v>1</v>
      </c>
      <c r="K369" s="95"/>
      <c r="L369" s="95"/>
    </row>
    <row r="370" hidden="1">
      <c r="A370" s="96">
        <v>286.0</v>
      </c>
      <c r="B370" s="96">
        <v>82.0</v>
      </c>
      <c r="C370" s="95" t="s">
        <v>228</v>
      </c>
      <c r="D370" s="96">
        <v>60.0</v>
      </c>
      <c r="E370" s="95" t="s">
        <v>238</v>
      </c>
      <c r="F370" s="95" t="s">
        <v>141</v>
      </c>
      <c r="G370" s="95" t="s">
        <v>226</v>
      </c>
      <c r="H370" s="96">
        <v>49.0</v>
      </c>
      <c r="I370" s="97" t="b">
        <v>1</v>
      </c>
      <c r="J370" s="97" t="b">
        <v>1</v>
      </c>
      <c r="K370" s="95"/>
      <c r="L370" s="95"/>
    </row>
    <row r="371" hidden="1">
      <c r="A371" s="96">
        <v>287.0</v>
      </c>
      <c r="B371" s="96">
        <v>82.0</v>
      </c>
      <c r="C371" s="95" t="s">
        <v>228</v>
      </c>
      <c r="D371" s="96">
        <v>70.0</v>
      </c>
      <c r="E371" s="95" t="s">
        <v>227</v>
      </c>
      <c r="F371" s="95" t="s">
        <v>163</v>
      </c>
      <c r="G371" s="95" t="s">
        <v>226</v>
      </c>
      <c r="H371" s="96">
        <v>49.0</v>
      </c>
      <c r="I371" s="97" t="b">
        <v>1</v>
      </c>
      <c r="J371" s="97" t="b">
        <v>1</v>
      </c>
      <c r="K371" s="95"/>
      <c r="L371" s="95"/>
    </row>
    <row r="372" hidden="1">
      <c r="A372" s="96">
        <v>287.0</v>
      </c>
      <c r="B372" s="96">
        <v>82.0</v>
      </c>
      <c r="C372" s="95" t="s">
        <v>228</v>
      </c>
      <c r="D372" s="96">
        <v>69.0</v>
      </c>
      <c r="E372" s="95" t="s">
        <v>234</v>
      </c>
      <c r="F372" s="95" t="s">
        <v>163</v>
      </c>
      <c r="G372" s="95" t="s">
        <v>226</v>
      </c>
      <c r="H372" s="96">
        <v>49.0</v>
      </c>
      <c r="I372" s="97" t="b">
        <v>1</v>
      </c>
      <c r="J372" s="97" t="b">
        <v>1</v>
      </c>
      <c r="K372" s="95"/>
      <c r="L372" s="95"/>
    </row>
    <row r="373" hidden="1">
      <c r="A373" s="96">
        <v>288.0</v>
      </c>
      <c r="B373" s="96">
        <v>82.0</v>
      </c>
      <c r="C373" s="95" t="s">
        <v>228</v>
      </c>
      <c r="D373" s="96">
        <v>73.0</v>
      </c>
      <c r="E373" s="95" t="s">
        <v>239</v>
      </c>
      <c r="F373" s="95" t="s">
        <v>157</v>
      </c>
      <c r="G373" s="95" t="s">
        <v>226</v>
      </c>
      <c r="H373" s="96">
        <v>49.0</v>
      </c>
      <c r="I373" s="97" t="b">
        <v>1</v>
      </c>
      <c r="J373" s="97" t="b">
        <v>1</v>
      </c>
      <c r="K373" s="95"/>
      <c r="L373" s="95"/>
    </row>
    <row r="374" hidden="1">
      <c r="A374" s="96">
        <v>288.0</v>
      </c>
      <c r="B374" s="96">
        <v>82.0</v>
      </c>
      <c r="C374" s="95" t="s">
        <v>228</v>
      </c>
      <c r="D374" s="96">
        <v>71.0</v>
      </c>
      <c r="E374" s="95" t="s">
        <v>251</v>
      </c>
      <c r="F374" s="95" t="s">
        <v>157</v>
      </c>
      <c r="G374" s="95" t="s">
        <v>226</v>
      </c>
      <c r="H374" s="96">
        <v>49.0</v>
      </c>
      <c r="I374" s="97" t="b">
        <v>1</v>
      </c>
      <c r="J374" s="97" t="b">
        <v>1</v>
      </c>
      <c r="K374" s="95"/>
      <c r="L374" s="95"/>
    </row>
    <row r="375" hidden="1">
      <c r="A375" s="96">
        <v>288.0</v>
      </c>
      <c r="B375" s="96">
        <v>82.0</v>
      </c>
      <c r="C375" s="95" t="s">
        <v>228</v>
      </c>
      <c r="D375" s="96">
        <v>69.0</v>
      </c>
      <c r="E375" s="95" t="s">
        <v>234</v>
      </c>
      <c r="F375" s="95" t="s">
        <v>157</v>
      </c>
      <c r="G375" s="95" t="s">
        <v>226</v>
      </c>
      <c r="H375" s="96">
        <v>49.0</v>
      </c>
      <c r="I375" s="97" t="b">
        <v>1</v>
      </c>
      <c r="J375" s="97" t="b">
        <v>1</v>
      </c>
      <c r="K375" s="95"/>
      <c r="L375" s="95"/>
    </row>
    <row r="376" hidden="1">
      <c r="A376" s="96">
        <v>288.0</v>
      </c>
      <c r="B376" s="96">
        <v>82.0</v>
      </c>
      <c r="C376" s="95" t="s">
        <v>228</v>
      </c>
      <c r="D376" s="96">
        <v>61.0</v>
      </c>
      <c r="E376" s="95" t="s">
        <v>246</v>
      </c>
      <c r="F376" s="95" t="s">
        <v>157</v>
      </c>
      <c r="G376" s="95" t="s">
        <v>226</v>
      </c>
      <c r="H376" s="96">
        <v>49.0</v>
      </c>
      <c r="I376" s="97" t="b">
        <v>1</v>
      </c>
      <c r="J376" s="97" t="b">
        <v>1</v>
      </c>
      <c r="K376" s="95"/>
      <c r="L376" s="95"/>
    </row>
    <row r="377" hidden="1">
      <c r="A377" s="96">
        <v>289.0</v>
      </c>
      <c r="B377" s="96">
        <v>82.0</v>
      </c>
      <c r="C377" s="95" t="s">
        <v>228</v>
      </c>
      <c r="D377" s="96">
        <v>70.0</v>
      </c>
      <c r="E377" s="95" t="s">
        <v>227</v>
      </c>
      <c r="F377" s="95" t="s">
        <v>255</v>
      </c>
      <c r="G377" s="95" t="s">
        <v>226</v>
      </c>
      <c r="H377" s="96">
        <v>49.0</v>
      </c>
      <c r="I377" s="97" t="b">
        <v>1</v>
      </c>
      <c r="J377" s="97" t="b">
        <v>1</v>
      </c>
      <c r="K377" s="95"/>
      <c r="L377" s="95"/>
    </row>
    <row r="378" hidden="1">
      <c r="A378" s="96">
        <v>289.0</v>
      </c>
      <c r="B378" s="96">
        <v>82.0</v>
      </c>
      <c r="C378" s="95" t="s">
        <v>228</v>
      </c>
      <c r="D378" s="96">
        <v>74.0</v>
      </c>
      <c r="E378" s="95" t="s">
        <v>235</v>
      </c>
      <c r="F378" s="95" t="s">
        <v>255</v>
      </c>
      <c r="G378" s="95" t="s">
        <v>226</v>
      </c>
      <c r="H378" s="96">
        <v>49.0</v>
      </c>
      <c r="I378" s="97" t="b">
        <v>1</v>
      </c>
      <c r="J378" s="97" t="b">
        <v>1</v>
      </c>
      <c r="K378" s="95"/>
      <c r="L378" s="95"/>
    </row>
    <row r="379" hidden="1">
      <c r="A379" s="96">
        <v>290.0</v>
      </c>
      <c r="B379" s="96">
        <v>82.0</v>
      </c>
      <c r="C379" s="95" t="s">
        <v>228</v>
      </c>
      <c r="D379" s="96">
        <v>74.0</v>
      </c>
      <c r="E379" s="95" t="s">
        <v>235</v>
      </c>
      <c r="F379" s="95" t="s">
        <v>141</v>
      </c>
      <c r="G379" s="95" t="s">
        <v>226</v>
      </c>
      <c r="H379" s="96">
        <v>49.0</v>
      </c>
      <c r="I379" s="97" t="b">
        <v>1</v>
      </c>
      <c r="J379" s="97" t="b">
        <v>1</v>
      </c>
      <c r="K379" s="95"/>
      <c r="L379" s="95"/>
    </row>
    <row r="380" hidden="1">
      <c r="A380" s="96">
        <v>291.0</v>
      </c>
      <c r="B380" s="96">
        <v>82.0</v>
      </c>
      <c r="C380" s="95" t="s">
        <v>228</v>
      </c>
      <c r="D380" s="96">
        <v>70.0</v>
      </c>
      <c r="E380" s="95" t="s">
        <v>227</v>
      </c>
      <c r="F380" s="95" t="s">
        <v>192</v>
      </c>
      <c r="G380" s="95" t="s">
        <v>226</v>
      </c>
      <c r="H380" s="96">
        <v>49.0</v>
      </c>
      <c r="I380" s="97" t="b">
        <v>1</v>
      </c>
      <c r="J380" s="97" t="b">
        <v>1</v>
      </c>
      <c r="K380" s="95"/>
      <c r="L380" s="95"/>
    </row>
    <row r="381" hidden="1">
      <c r="A381" s="96">
        <v>291.0</v>
      </c>
      <c r="B381" s="96">
        <v>82.0</v>
      </c>
      <c r="C381" s="95" t="s">
        <v>228</v>
      </c>
      <c r="D381" s="96">
        <v>74.0</v>
      </c>
      <c r="E381" s="95" t="s">
        <v>235</v>
      </c>
      <c r="F381" s="95" t="s">
        <v>192</v>
      </c>
      <c r="G381" s="95" t="s">
        <v>226</v>
      </c>
      <c r="H381" s="96">
        <v>49.0</v>
      </c>
      <c r="I381" s="97" t="b">
        <v>1</v>
      </c>
      <c r="J381" s="97" t="b">
        <v>1</v>
      </c>
      <c r="K381" s="95"/>
      <c r="L381" s="95"/>
    </row>
    <row r="382" hidden="1">
      <c r="A382" s="96">
        <v>292.0</v>
      </c>
      <c r="B382" s="96">
        <v>82.0</v>
      </c>
      <c r="C382" s="95" t="s">
        <v>228</v>
      </c>
      <c r="D382" s="96">
        <v>76.0</v>
      </c>
      <c r="E382" s="95" t="s">
        <v>236</v>
      </c>
      <c r="F382" s="95" t="s">
        <v>157</v>
      </c>
      <c r="G382" s="95" t="s">
        <v>226</v>
      </c>
      <c r="H382" s="96">
        <v>49.0</v>
      </c>
      <c r="I382" s="97" t="b">
        <v>1</v>
      </c>
      <c r="J382" s="97" t="b">
        <v>1</v>
      </c>
      <c r="K382" s="95"/>
      <c r="L382" s="95"/>
    </row>
    <row r="383" hidden="1">
      <c r="A383" s="96">
        <v>292.0</v>
      </c>
      <c r="B383" s="96">
        <v>82.0</v>
      </c>
      <c r="C383" s="95" t="s">
        <v>228</v>
      </c>
      <c r="D383" s="96">
        <v>60.0</v>
      </c>
      <c r="E383" s="95" t="s">
        <v>238</v>
      </c>
      <c r="F383" s="95" t="s">
        <v>157</v>
      </c>
      <c r="G383" s="95" t="s">
        <v>226</v>
      </c>
      <c r="H383" s="96">
        <v>49.0</v>
      </c>
      <c r="I383" s="97" t="b">
        <v>1</v>
      </c>
      <c r="J383" s="97" t="b">
        <v>1</v>
      </c>
      <c r="K383" s="95"/>
      <c r="L383" s="95"/>
    </row>
    <row r="384" hidden="1">
      <c r="A384" s="96">
        <v>292.0</v>
      </c>
      <c r="B384" s="96">
        <v>82.0</v>
      </c>
      <c r="C384" s="95" t="s">
        <v>228</v>
      </c>
      <c r="D384" s="96">
        <v>64.0</v>
      </c>
      <c r="E384" s="95" t="s">
        <v>237</v>
      </c>
      <c r="F384" s="95" t="s">
        <v>157</v>
      </c>
      <c r="G384" s="95" t="s">
        <v>226</v>
      </c>
      <c r="H384" s="96">
        <v>49.0</v>
      </c>
      <c r="I384" s="97" t="b">
        <v>1</v>
      </c>
      <c r="J384" s="97" t="b">
        <v>1</v>
      </c>
      <c r="K384" s="95"/>
      <c r="L384" s="95"/>
    </row>
    <row r="385" hidden="1">
      <c r="A385" s="96">
        <v>293.0</v>
      </c>
      <c r="B385" s="96">
        <v>82.0</v>
      </c>
      <c r="C385" s="95" t="s">
        <v>228</v>
      </c>
      <c r="D385" s="96">
        <v>73.0</v>
      </c>
      <c r="E385" s="95" t="s">
        <v>239</v>
      </c>
      <c r="F385" s="95" t="s">
        <v>209</v>
      </c>
      <c r="G385" s="95" t="s">
        <v>226</v>
      </c>
      <c r="H385" s="96">
        <v>49.0</v>
      </c>
      <c r="I385" s="97" t="b">
        <v>1</v>
      </c>
      <c r="J385" s="97" t="b">
        <v>1</v>
      </c>
      <c r="K385" s="95"/>
      <c r="L385" s="95"/>
    </row>
    <row r="386" hidden="1">
      <c r="A386" s="96">
        <v>293.0</v>
      </c>
      <c r="B386" s="96">
        <v>82.0</v>
      </c>
      <c r="C386" s="95" t="s">
        <v>228</v>
      </c>
      <c r="D386" s="96">
        <v>71.0</v>
      </c>
      <c r="E386" s="95" t="s">
        <v>251</v>
      </c>
      <c r="F386" s="95" t="s">
        <v>209</v>
      </c>
      <c r="G386" s="95" t="s">
        <v>226</v>
      </c>
      <c r="H386" s="96">
        <v>49.0</v>
      </c>
      <c r="I386" s="97" t="b">
        <v>1</v>
      </c>
      <c r="J386" s="97" t="b">
        <v>1</v>
      </c>
      <c r="K386" s="95"/>
      <c r="L386" s="95"/>
    </row>
    <row r="387" hidden="1">
      <c r="A387" s="96">
        <v>293.0</v>
      </c>
      <c r="B387" s="96">
        <v>82.0</v>
      </c>
      <c r="C387" s="95" t="s">
        <v>228</v>
      </c>
      <c r="D387" s="96">
        <v>69.0</v>
      </c>
      <c r="E387" s="95" t="s">
        <v>234</v>
      </c>
      <c r="F387" s="95" t="s">
        <v>209</v>
      </c>
      <c r="G387" s="95" t="s">
        <v>226</v>
      </c>
      <c r="H387" s="96">
        <v>49.0</v>
      </c>
      <c r="I387" s="97" t="b">
        <v>1</v>
      </c>
      <c r="J387" s="97" t="b">
        <v>1</v>
      </c>
      <c r="K387" s="95"/>
      <c r="L387" s="95"/>
    </row>
    <row r="388" hidden="1">
      <c r="A388" s="96">
        <v>293.0</v>
      </c>
      <c r="B388" s="96">
        <v>82.0</v>
      </c>
      <c r="C388" s="95" t="s">
        <v>228</v>
      </c>
      <c r="D388" s="96">
        <v>61.0</v>
      </c>
      <c r="E388" s="95" t="s">
        <v>246</v>
      </c>
      <c r="F388" s="95" t="s">
        <v>209</v>
      </c>
      <c r="G388" s="95" t="s">
        <v>226</v>
      </c>
      <c r="H388" s="96">
        <v>49.0</v>
      </c>
      <c r="I388" s="97" t="b">
        <v>1</v>
      </c>
      <c r="J388" s="97" t="b">
        <v>1</v>
      </c>
      <c r="K388" s="95"/>
      <c r="L388" s="95"/>
    </row>
    <row r="389" hidden="1">
      <c r="A389" s="96">
        <v>293.0</v>
      </c>
      <c r="B389" s="96">
        <v>82.0</v>
      </c>
      <c r="C389" s="95" t="s">
        <v>228</v>
      </c>
      <c r="D389" s="96">
        <v>64.0</v>
      </c>
      <c r="E389" s="95" t="s">
        <v>237</v>
      </c>
      <c r="F389" s="95" t="s">
        <v>209</v>
      </c>
      <c r="G389" s="95" t="s">
        <v>226</v>
      </c>
      <c r="H389" s="96">
        <v>49.0</v>
      </c>
      <c r="I389" s="97" t="b">
        <v>1</v>
      </c>
      <c r="J389" s="97" t="b">
        <v>1</v>
      </c>
      <c r="K389" s="95"/>
      <c r="L389" s="95"/>
    </row>
    <row r="390" hidden="1">
      <c r="A390" s="96">
        <v>294.0</v>
      </c>
      <c r="B390" s="96">
        <v>76.0</v>
      </c>
      <c r="C390" s="95" t="s">
        <v>236</v>
      </c>
      <c r="D390" s="96">
        <v>83.0</v>
      </c>
      <c r="E390" s="95" t="s">
        <v>229</v>
      </c>
      <c r="F390" s="95" t="s">
        <v>157</v>
      </c>
      <c r="G390" s="95" t="s">
        <v>226</v>
      </c>
      <c r="H390" s="96">
        <v>49.0</v>
      </c>
      <c r="I390" s="97" t="b">
        <v>1</v>
      </c>
      <c r="J390" s="97" t="b">
        <v>1</v>
      </c>
      <c r="K390" s="95"/>
      <c r="L390" s="95"/>
    </row>
    <row r="391" hidden="1">
      <c r="A391" s="96">
        <v>295.0</v>
      </c>
      <c r="B391" s="96">
        <v>76.0</v>
      </c>
      <c r="C391" s="95" t="s">
        <v>236</v>
      </c>
      <c r="D391" s="96">
        <v>82.0</v>
      </c>
      <c r="E391" s="95" t="s">
        <v>228</v>
      </c>
      <c r="F391" s="95" t="s">
        <v>168</v>
      </c>
      <c r="G391" s="95" t="s">
        <v>226</v>
      </c>
      <c r="H391" s="96">
        <v>49.0</v>
      </c>
      <c r="I391" s="97" t="b">
        <v>1</v>
      </c>
      <c r="J391" s="97" t="b">
        <v>1</v>
      </c>
      <c r="K391" s="95"/>
      <c r="L391" s="95"/>
    </row>
    <row r="392" hidden="1">
      <c r="A392" s="96">
        <v>295.0</v>
      </c>
      <c r="B392" s="96">
        <v>76.0</v>
      </c>
      <c r="C392" s="95" t="s">
        <v>236</v>
      </c>
      <c r="D392" s="96">
        <v>83.0</v>
      </c>
      <c r="E392" s="95" t="s">
        <v>229</v>
      </c>
      <c r="F392" s="95" t="s">
        <v>168</v>
      </c>
      <c r="G392" s="95" t="s">
        <v>226</v>
      </c>
      <c r="H392" s="96">
        <v>49.0</v>
      </c>
      <c r="I392" s="97" t="b">
        <v>1</v>
      </c>
      <c r="J392" s="97" t="b">
        <v>1</v>
      </c>
      <c r="K392" s="95"/>
      <c r="L392" s="95"/>
    </row>
    <row r="393" hidden="1">
      <c r="A393" s="96">
        <v>296.0</v>
      </c>
      <c r="B393" s="96">
        <v>76.0</v>
      </c>
      <c r="C393" s="95" t="s">
        <v>236</v>
      </c>
      <c r="D393" s="96">
        <v>82.0</v>
      </c>
      <c r="E393" s="95" t="s">
        <v>228</v>
      </c>
      <c r="F393" s="95" t="s">
        <v>209</v>
      </c>
      <c r="G393" s="95" t="s">
        <v>226</v>
      </c>
      <c r="H393" s="96">
        <v>49.0</v>
      </c>
      <c r="I393" s="97" t="b">
        <v>1</v>
      </c>
      <c r="J393" s="97" t="b">
        <v>1</v>
      </c>
      <c r="K393" s="95"/>
      <c r="L393" s="95"/>
    </row>
    <row r="394" hidden="1">
      <c r="A394" s="96">
        <v>297.0</v>
      </c>
      <c r="B394" s="96">
        <v>76.0</v>
      </c>
      <c r="C394" s="95" t="s">
        <v>236</v>
      </c>
      <c r="D394" s="96">
        <v>82.0</v>
      </c>
      <c r="E394" s="95" t="s">
        <v>228</v>
      </c>
      <c r="F394" s="95" t="s">
        <v>141</v>
      </c>
      <c r="G394" s="95" t="s">
        <v>226</v>
      </c>
      <c r="H394" s="96">
        <v>49.0</v>
      </c>
      <c r="I394" s="97" t="b">
        <v>1</v>
      </c>
      <c r="J394" s="97" t="b">
        <v>1</v>
      </c>
      <c r="K394" s="95"/>
      <c r="L394" s="95"/>
    </row>
    <row r="395" hidden="1">
      <c r="A395" s="96">
        <v>298.0</v>
      </c>
      <c r="B395" s="96">
        <v>76.0</v>
      </c>
      <c r="C395" s="95" t="s">
        <v>236</v>
      </c>
      <c r="D395" s="96">
        <v>82.0</v>
      </c>
      <c r="E395" s="95" t="s">
        <v>228</v>
      </c>
      <c r="F395" s="95" t="s">
        <v>157</v>
      </c>
      <c r="G395" s="95" t="s">
        <v>226</v>
      </c>
      <c r="H395" s="96">
        <v>49.0</v>
      </c>
      <c r="I395" s="97" t="b">
        <v>1</v>
      </c>
      <c r="J395" s="97" t="b">
        <v>1</v>
      </c>
      <c r="K395" s="95"/>
      <c r="L395" s="95"/>
    </row>
    <row r="396" hidden="1">
      <c r="A396" s="96">
        <v>299.0</v>
      </c>
      <c r="B396" s="96">
        <v>76.0</v>
      </c>
      <c r="C396" s="95" t="s">
        <v>236</v>
      </c>
      <c r="D396" s="96">
        <v>82.0</v>
      </c>
      <c r="E396" s="95" t="s">
        <v>228</v>
      </c>
      <c r="F396" s="95" t="s">
        <v>257</v>
      </c>
      <c r="G396" s="95" t="s">
        <v>226</v>
      </c>
      <c r="H396" s="96">
        <v>49.0</v>
      </c>
      <c r="I396" s="97" t="b">
        <v>1</v>
      </c>
      <c r="J396" s="97" t="b">
        <v>1</v>
      </c>
      <c r="K396" s="95"/>
      <c r="L396" s="95"/>
    </row>
    <row r="397" hidden="1">
      <c r="A397" s="96">
        <v>300.0</v>
      </c>
      <c r="B397" s="96">
        <v>86.0</v>
      </c>
      <c r="C397" s="95" t="s">
        <v>240</v>
      </c>
      <c r="D397" s="96">
        <v>83.0</v>
      </c>
      <c r="E397" s="95" t="s">
        <v>229</v>
      </c>
      <c r="F397" s="95" t="s">
        <v>153</v>
      </c>
      <c r="G397" s="95" t="s">
        <v>226</v>
      </c>
      <c r="H397" s="96">
        <v>49.0</v>
      </c>
      <c r="I397" s="97" t="b">
        <v>1</v>
      </c>
      <c r="J397" s="97" t="b">
        <v>1</v>
      </c>
      <c r="K397" s="95"/>
      <c r="L397" s="95"/>
    </row>
    <row r="398" hidden="1">
      <c r="A398" s="96">
        <v>301.0</v>
      </c>
      <c r="B398" s="96">
        <v>86.0</v>
      </c>
      <c r="C398" s="95" t="s">
        <v>240</v>
      </c>
      <c r="D398" s="96">
        <v>78.0</v>
      </c>
      <c r="E398" s="95" t="s">
        <v>230</v>
      </c>
      <c r="F398" s="95" t="s">
        <v>157</v>
      </c>
      <c r="G398" s="95" t="s">
        <v>226</v>
      </c>
      <c r="H398" s="96">
        <v>49.0</v>
      </c>
      <c r="I398" s="97" t="b">
        <v>1</v>
      </c>
      <c r="J398" s="97" t="b">
        <v>1</v>
      </c>
      <c r="K398" s="95"/>
      <c r="L398" s="95"/>
    </row>
    <row r="399" hidden="1">
      <c r="A399" s="96">
        <v>302.0</v>
      </c>
      <c r="B399" s="96">
        <v>86.0</v>
      </c>
      <c r="C399" s="95" t="s">
        <v>240</v>
      </c>
      <c r="D399" s="96">
        <v>83.0</v>
      </c>
      <c r="E399" s="95" t="s">
        <v>229</v>
      </c>
      <c r="F399" s="95" t="s">
        <v>157</v>
      </c>
      <c r="G399" s="95" t="s">
        <v>226</v>
      </c>
      <c r="H399" s="96">
        <v>49.0</v>
      </c>
      <c r="I399" s="97" t="b">
        <v>1</v>
      </c>
      <c r="J399" s="97" t="b">
        <v>1</v>
      </c>
      <c r="K399" s="95"/>
      <c r="L399" s="95"/>
    </row>
    <row r="400" hidden="1">
      <c r="A400" s="96">
        <v>302.0</v>
      </c>
      <c r="B400" s="96">
        <v>86.0</v>
      </c>
      <c r="C400" s="95" t="s">
        <v>240</v>
      </c>
      <c r="D400" s="96">
        <v>82.0</v>
      </c>
      <c r="E400" s="95" t="s">
        <v>228</v>
      </c>
      <c r="F400" s="95" t="s">
        <v>157</v>
      </c>
      <c r="G400" s="95" t="s">
        <v>226</v>
      </c>
      <c r="H400" s="96">
        <v>49.0</v>
      </c>
      <c r="I400" s="97" t="b">
        <v>1</v>
      </c>
      <c r="J400" s="97" t="b">
        <v>1</v>
      </c>
      <c r="K400" s="95"/>
      <c r="L400" s="95"/>
    </row>
    <row r="401" hidden="1">
      <c r="A401" s="96">
        <v>303.0</v>
      </c>
      <c r="B401" s="96">
        <v>64.0</v>
      </c>
      <c r="C401" s="95" t="s">
        <v>237</v>
      </c>
      <c r="D401" s="96">
        <v>78.0</v>
      </c>
      <c r="E401" s="95" t="s">
        <v>230</v>
      </c>
      <c r="F401" s="95" t="s">
        <v>168</v>
      </c>
      <c r="G401" s="95" t="s">
        <v>226</v>
      </c>
      <c r="H401" s="96">
        <v>49.0</v>
      </c>
      <c r="I401" s="97" t="b">
        <v>1</v>
      </c>
      <c r="J401" s="97" t="b">
        <v>1</v>
      </c>
      <c r="K401" s="95"/>
      <c r="L401" s="95"/>
    </row>
    <row r="402" hidden="1">
      <c r="A402" s="96">
        <v>304.0</v>
      </c>
      <c r="B402" s="96">
        <v>64.0</v>
      </c>
      <c r="C402" s="95" t="s">
        <v>237</v>
      </c>
      <c r="D402" s="96">
        <v>78.0</v>
      </c>
      <c r="E402" s="95" t="s">
        <v>230</v>
      </c>
      <c r="F402" s="95" t="s">
        <v>211</v>
      </c>
      <c r="G402" s="95" t="s">
        <v>226</v>
      </c>
      <c r="H402" s="96">
        <v>49.0</v>
      </c>
      <c r="I402" s="97" t="b">
        <v>1</v>
      </c>
      <c r="J402" s="97" t="b">
        <v>1</v>
      </c>
      <c r="K402" s="95"/>
      <c r="L402" s="95"/>
    </row>
    <row r="403" hidden="1">
      <c r="A403" s="96">
        <v>305.0</v>
      </c>
      <c r="B403" s="96">
        <v>64.0</v>
      </c>
      <c r="C403" s="95" t="s">
        <v>237</v>
      </c>
      <c r="D403" s="96">
        <v>83.0</v>
      </c>
      <c r="E403" s="95" t="s">
        <v>229</v>
      </c>
      <c r="F403" s="95" t="s">
        <v>168</v>
      </c>
      <c r="G403" s="95" t="s">
        <v>226</v>
      </c>
      <c r="H403" s="96">
        <v>49.0</v>
      </c>
      <c r="I403" s="97" t="b">
        <v>1</v>
      </c>
      <c r="J403" s="97" t="b">
        <v>1</v>
      </c>
      <c r="K403" s="95"/>
      <c r="L403" s="95"/>
    </row>
    <row r="404" hidden="1">
      <c r="A404" s="96">
        <v>305.0</v>
      </c>
      <c r="B404" s="96">
        <v>64.0</v>
      </c>
      <c r="C404" s="95" t="s">
        <v>237</v>
      </c>
      <c r="D404" s="96">
        <v>82.0</v>
      </c>
      <c r="E404" s="95" t="s">
        <v>228</v>
      </c>
      <c r="F404" s="95" t="s">
        <v>168</v>
      </c>
      <c r="G404" s="95" t="s">
        <v>226</v>
      </c>
      <c r="H404" s="96">
        <v>49.0</v>
      </c>
      <c r="I404" s="97" t="b">
        <v>1</v>
      </c>
      <c r="J404" s="97" t="b">
        <v>1</v>
      </c>
      <c r="K404" s="95"/>
      <c r="L404" s="95"/>
    </row>
    <row r="405" hidden="1">
      <c r="A405" s="96">
        <v>306.0</v>
      </c>
      <c r="B405" s="96">
        <v>64.0</v>
      </c>
      <c r="C405" s="95" t="s">
        <v>237</v>
      </c>
      <c r="D405" s="96">
        <v>83.0</v>
      </c>
      <c r="E405" s="95" t="s">
        <v>229</v>
      </c>
      <c r="F405" s="95" t="s">
        <v>141</v>
      </c>
      <c r="G405" s="95" t="s">
        <v>226</v>
      </c>
      <c r="H405" s="96">
        <v>49.0</v>
      </c>
      <c r="I405" s="97" t="b">
        <v>1</v>
      </c>
      <c r="J405" s="97" t="b">
        <v>1</v>
      </c>
      <c r="K405" s="95"/>
      <c r="L405" s="95"/>
    </row>
    <row r="406" hidden="1">
      <c r="A406" s="96">
        <v>306.0</v>
      </c>
      <c r="B406" s="96">
        <v>64.0</v>
      </c>
      <c r="C406" s="95" t="s">
        <v>237</v>
      </c>
      <c r="D406" s="96">
        <v>82.0</v>
      </c>
      <c r="E406" s="95" t="s">
        <v>228</v>
      </c>
      <c r="F406" s="95" t="s">
        <v>141</v>
      </c>
      <c r="G406" s="95" t="s">
        <v>226</v>
      </c>
      <c r="H406" s="96">
        <v>49.0</v>
      </c>
      <c r="I406" s="97" t="b">
        <v>1</v>
      </c>
      <c r="J406" s="97" t="b">
        <v>1</v>
      </c>
      <c r="K406" s="95"/>
      <c r="L406" s="95"/>
    </row>
    <row r="407" hidden="1">
      <c r="A407" s="96">
        <v>307.0</v>
      </c>
      <c r="B407" s="96">
        <v>71.0</v>
      </c>
      <c r="C407" s="95" t="s">
        <v>251</v>
      </c>
      <c r="D407" s="96">
        <v>78.0</v>
      </c>
      <c r="E407" s="95" t="s">
        <v>230</v>
      </c>
      <c r="F407" s="95" t="s">
        <v>153</v>
      </c>
      <c r="G407" s="95" t="s">
        <v>226</v>
      </c>
      <c r="H407" s="96">
        <v>49.0</v>
      </c>
      <c r="I407" s="97" t="b">
        <v>1</v>
      </c>
      <c r="J407" s="97" t="b">
        <v>1</v>
      </c>
      <c r="K407" s="95"/>
      <c r="L407" s="95"/>
    </row>
    <row r="408" hidden="1">
      <c r="A408" s="96">
        <v>308.0</v>
      </c>
      <c r="B408" s="96">
        <v>71.0</v>
      </c>
      <c r="C408" s="95" t="s">
        <v>251</v>
      </c>
      <c r="D408" s="96">
        <v>78.0</v>
      </c>
      <c r="E408" s="95" t="s">
        <v>230</v>
      </c>
      <c r="F408" s="95" t="s">
        <v>141</v>
      </c>
      <c r="G408" s="95" t="s">
        <v>226</v>
      </c>
      <c r="H408" s="96">
        <v>49.0</v>
      </c>
      <c r="I408" s="97" t="b">
        <v>1</v>
      </c>
      <c r="J408" s="97" t="b">
        <v>1</v>
      </c>
      <c r="K408" s="95"/>
      <c r="L408" s="95"/>
    </row>
    <row r="409" hidden="1">
      <c r="A409" s="96">
        <v>309.0</v>
      </c>
      <c r="B409" s="96">
        <v>71.0</v>
      </c>
      <c r="C409" s="95" t="s">
        <v>251</v>
      </c>
      <c r="D409" s="96">
        <v>81.0</v>
      </c>
      <c r="E409" s="95" t="s">
        <v>231</v>
      </c>
      <c r="F409" s="95" t="s">
        <v>153</v>
      </c>
      <c r="G409" s="95" t="s">
        <v>226</v>
      </c>
      <c r="H409" s="96">
        <v>49.0</v>
      </c>
      <c r="I409" s="97" t="b">
        <v>1</v>
      </c>
      <c r="J409" s="97" t="b">
        <v>1</v>
      </c>
      <c r="K409" s="95"/>
      <c r="L409" s="95"/>
    </row>
    <row r="410" hidden="1">
      <c r="A410" s="96">
        <v>310.0</v>
      </c>
      <c r="B410" s="96">
        <v>71.0</v>
      </c>
      <c r="C410" s="95" t="s">
        <v>251</v>
      </c>
      <c r="D410" s="96">
        <v>81.0</v>
      </c>
      <c r="E410" s="95" t="s">
        <v>231</v>
      </c>
      <c r="F410" s="95" t="s">
        <v>141</v>
      </c>
      <c r="G410" s="95" t="s">
        <v>258</v>
      </c>
      <c r="H410" s="96">
        <v>81.0</v>
      </c>
      <c r="I410" s="97" t="b">
        <v>1</v>
      </c>
      <c r="J410" s="97" t="b">
        <v>1</v>
      </c>
      <c r="K410" s="95"/>
      <c r="L410" s="95"/>
    </row>
    <row r="411">
      <c r="A411" s="96">
        <v>311.0</v>
      </c>
      <c r="B411" s="96">
        <v>87.0</v>
      </c>
      <c r="C411" s="95" t="s">
        <v>259</v>
      </c>
      <c r="D411" s="96">
        <v>95.0</v>
      </c>
      <c r="E411" s="95" t="s">
        <v>260</v>
      </c>
      <c r="F411" s="95" t="s">
        <v>168</v>
      </c>
      <c r="G411" s="95" t="s">
        <v>261</v>
      </c>
      <c r="H411" s="96">
        <v>77.0</v>
      </c>
      <c r="I411" s="97" t="b">
        <v>0</v>
      </c>
      <c r="J411" s="97" t="b">
        <v>0</v>
      </c>
      <c r="K411" s="95"/>
      <c r="L411" s="95"/>
    </row>
    <row r="412" hidden="1">
      <c r="A412" s="96">
        <v>312.0</v>
      </c>
      <c r="B412" s="96">
        <v>87.0</v>
      </c>
      <c r="C412" s="95" t="s">
        <v>259</v>
      </c>
      <c r="D412" s="96">
        <v>106.0</v>
      </c>
      <c r="E412" s="95" t="s">
        <v>262</v>
      </c>
      <c r="F412" s="95" t="s">
        <v>165</v>
      </c>
      <c r="G412" s="95" t="s">
        <v>258</v>
      </c>
      <c r="H412" s="96">
        <v>81.0</v>
      </c>
      <c r="I412" s="97" t="b">
        <v>1</v>
      </c>
      <c r="J412" s="97" t="b">
        <v>1</v>
      </c>
      <c r="K412" s="95"/>
      <c r="L412" s="95"/>
    </row>
    <row r="413">
      <c r="A413" s="96">
        <v>313.0</v>
      </c>
      <c r="B413" s="96">
        <v>87.0</v>
      </c>
      <c r="C413" s="95" t="s">
        <v>259</v>
      </c>
      <c r="D413" s="96">
        <v>105.0</v>
      </c>
      <c r="E413" s="95" t="s">
        <v>263</v>
      </c>
      <c r="F413" s="95" t="s">
        <v>188</v>
      </c>
      <c r="G413" s="95" t="s">
        <v>264</v>
      </c>
      <c r="H413" s="96">
        <v>74.0</v>
      </c>
      <c r="I413" s="97" t="b">
        <v>0</v>
      </c>
      <c r="J413" s="97" t="b">
        <v>0</v>
      </c>
      <c r="K413" s="95"/>
      <c r="L413" s="95"/>
    </row>
    <row r="414">
      <c r="A414" s="96">
        <v>314.0</v>
      </c>
      <c r="B414" s="96">
        <v>87.0</v>
      </c>
      <c r="C414" s="95" t="s">
        <v>259</v>
      </c>
      <c r="D414" s="96">
        <v>107.0</v>
      </c>
      <c r="E414" s="95" t="s">
        <v>265</v>
      </c>
      <c r="F414" s="95" t="s">
        <v>188</v>
      </c>
      <c r="G414" s="95" t="s">
        <v>261</v>
      </c>
      <c r="H414" s="96">
        <v>77.0</v>
      </c>
      <c r="I414" s="97" t="b">
        <v>0</v>
      </c>
      <c r="J414" s="97" t="b">
        <v>0</v>
      </c>
      <c r="K414" s="95"/>
      <c r="L414" s="95"/>
    </row>
    <row r="415">
      <c r="A415" s="96">
        <v>315.0</v>
      </c>
      <c r="B415" s="96">
        <v>87.0</v>
      </c>
      <c r="C415" s="95" t="s">
        <v>259</v>
      </c>
      <c r="D415" s="96">
        <v>117.0</v>
      </c>
      <c r="E415" s="95" t="s">
        <v>266</v>
      </c>
      <c r="F415" s="95" t="s">
        <v>168</v>
      </c>
      <c r="G415" s="95" t="s">
        <v>264</v>
      </c>
      <c r="H415" s="96">
        <v>74.0</v>
      </c>
      <c r="I415" s="97" t="b">
        <v>0</v>
      </c>
      <c r="J415" s="97" t="b">
        <v>0</v>
      </c>
      <c r="K415" s="95"/>
      <c r="L415" s="95"/>
    </row>
    <row r="416">
      <c r="A416" s="96">
        <v>316.0</v>
      </c>
      <c r="B416" s="96">
        <v>87.0</v>
      </c>
      <c r="C416" s="95" t="s">
        <v>259</v>
      </c>
      <c r="D416" s="96">
        <v>119.0</v>
      </c>
      <c r="E416" s="95" t="s">
        <v>267</v>
      </c>
      <c r="F416" s="95" t="s">
        <v>188</v>
      </c>
      <c r="G416" s="95" t="s">
        <v>264</v>
      </c>
      <c r="H416" s="96">
        <v>74.0</v>
      </c>
      <c r="I416" s="97" t="b">
        <v>0</v>
      </c>
      <c r="J416" s="97" t="b">
        <v>0</v>
      </c>
      <c r="K416" s="95"/>
      <c r="L416" s="95"/>
    </row>
    <row r="417" hidden="1">
      <c r="A417" s="96">
        <v>317.0</v>
      </c>
      <c r="B417" s="96">
        <v>87.0</v>
      </c>
      <c r="C417" s="95" t="s">
        <v>259</v>
      </c>
      <c r="D417" s="96">
        <v>111.0</v>
      </c>
      <c r="E417" s="95" t="s">
        <v>268</v>
      </c>
      <c r="F417" s="95" t="s">
        <v>141</v>
      </c>
      <c r="G417" s="95" t="s">
        <v>258</v>
      </c>
      <c r="H417" s="96">
        <v>81.0</v>
      </c>
      <c r="I417" s="97" t="b">
        <v>1</v>
      </c>
      <c r="J417" s="97" t="b">
        <v>1</v>
      </c>
      <c r="K417" s="95"/>
      <c r="L417" s="95"/>
    </row>
    <row r="418">
      <c r="A418" s="96">
        <v>318.0</v>
      </c>
      <c r="B418" s="96">
        <v>87.0</v>
      </c>
      <c r="C418" s="95" t="s">
        <v>259</v>
      </c>
      <c r="D418" s="96">
        <v>118.0</v>
      </c>
      <c r="E418" s="95" t="s">
        <v>269</v>
      </c>
      <c r="F418" s="95" t="s">
        <v>157</v>
      </c>
      <c r="G418" s="95" t="s">
        <v>264</v>
      </c>
      <c r="H418" s="96">
        <v>74.0</v>
      </c>
      <c r="I418" s="97" t="b">
        <v>0</v>
      </c>
      <c r="J418" s="97" t="b">
        <v>0</v>
      </c>
      <c r="K418" s="95"/>
      <c r="L418" s="95"/>
    </row>
    <row r="419" hidden="1">
      <c r="A419" s="96">
        <v>319.0</v>
      </c>
      <c r="B419" s="96">
        <v>87.0</v>
      </c>
      <c r="C419" s="95" t="s">
        <v>259</v>
      </c>
      <c r="D419" s="96">
        <v>112.0</v>
      </c>
      <c r="E419" s="95" t="s">
        <v>270</v>
      </c>
      <c r="F419" s="95" t="s">
        <v>209</v>
      </c>
      <c r="G419" s="95" t="s">
        <v>258</v>
      </c>
      <c r="H419" s="96">
        <v>81.0</v>
      </c>
      <c r="I419" s="97" t="b">
        <v>1</v>
      </c>
      <c r="J419" s="97" t="b">
        <v>1</v>
      </c>
      <c r="K419" s="95"/>
      <c r="L419" s="95"/>
    </row>
    <row r="420" hidden="1">
      <c r="A420" s="96">
        <v>320.0</v>
      </c>
      <c r="B420" s="96">
        <v>87.0</v>
      </c>
      <c r="C420" s="95" t="s">
        <v>259</v>
      </c>
      <c r="D420" s="96">
        <v>102.0</v>
      </c>
      <c r="E420" s="95" t="s">
        <v>271</v>
      </c>
      <c r="F420" s="95" t="s">
        <v>157</v>
      </c>
      <c r="G420" s="95" t="s">
        <v>272</v>
      </c>
      <c r="H420" s="96">
        <v>87.0</v>
      </c>
      <c r="I420" s="97" t="b">
        <v>1</v>
      </c>
      <c r="J420" s="97" t="b">
        <v>1</v>
      </c>
      <c r="K420" s="95"/>
      <c r="L420" s="95"/>
    </row>
    <row r="421" hidden="1">
      <c r="A421" s="96">
        <v>321.0</v>
      </c>
      <c r="B421" s="96">
        <v>102.0</v>
      </c>
      <c r="C421" s="95" t="s">
        <v>271</v>
      </c>
      <c r="D421" s="96">
        <v>87.0</v>
      </c>
      <c r="E421" s="95" t="s">
        <v>259</v>
      </c>
      <c r="F421" s="95" t="s">
        <v>156</v>
      </c>
      <c r="G421" s="95" t="s">
        <v>258</v>
      </c>
      <c r="H421" s="96">
        <v>81.0</v>
      </c>
      <c r="I421" s="97" t="b">
        <v>1</v>
      </c>
      <c r="J421" s="97" t="b">
        <v>1</v>
      </c>
      <c r="K421" s="95"/>
      <c r="L421" s="95"/>
    </row>
    <row r="422">
      <c r="A422" s="96">
        <v>322.0</v>
      </c>
      <c r="B422" s="96">
        <v>102.0</v>
      </c>
      <c r="C422" s="95" t="s">
        <v>271</v>
      </c>
      <c r="D422" s="96">
        <v>87.0</v>
      </c>
      <c r="E422" s="95" t="s">
        <v>259</v>
      </c>
      <c r="F422" s="95" t="s">
        <v>157</v>
      </c>
      <c r="G422" s="95" t="s">
        <v>261</v>
      </c>
      <c r="H422" s="96">
        <v>77.0</v>
      </c>
      <c r="I422" s="97" t="b">
        <v>0</v>
      </c>
      <c r="J422" s="97" t="b">
        <v>0</v>
      </c>
      <c r="K422" s="95"/>
      <c r="L422" s="95"/>
    </row>
    <row r="423" hidden="1">
      <c r="A423" s="96">
        <v>323.0</v>
      </c>
      <c r="B423" s="96">
        <v>102.0</v>
      </c>
      <c r="C423" s="95" t="s">
        <v>271</v>
      </c>
      <c r="D423" s="96">
        <v>95.0</v>
      </c>
      <c r="E423" s="95" t="s">
        <v>260</v>
      </c>
      <c r="F423" s="95" t="s">
        <v>141</v>
      </c>
      <c r="G423" s="95" t="s">
        <v>258</v>
      </c>
      <c r="H423" s="96">
        <v>81.0</v>
      </c>
      <c r="I423" s="97" t="b">
        <v>1</v>
      </c>
      <c r="J423" s="97" t="b">
        <v>1</v>
      </c>
      <c r="K423" s="95"/>
      <c r="L423" s="95"/>
    </row>
    <row r="424" hidden="1">
      <c r="A424" s="96">
        <v>324.0</v>
      </c>
      <c r="B424" s="96">
        <v>102.0</v>
      </c>
      <c r="C424" s="95" t="s">
        <v>271</v>
      </c>
      <c r="D424" s="96">
        <v>92.0</v>
      </c>
      <c r="E424" s="95" t="s">
        <v>273</v>
      </c>
      <c r="F424" s="95" t="s">
        <v>223</v>
      </c>
      <c r="G424" s="95" t="s">
        <v>258</v>
      </c>
      <c r="H424" s="96">
        <v>81.0</v>
      </c>
      <c r="I424" s="97" t="b">
        <v>1</v>
      </c>
      <c r="J424" s="97" t="b">
        <v>1</v>
      </c>
      <c r="K424" s="95"/>
      <c r="L424" s="95"/>
    </row>
    <row r="425">
      <c r="A425" s="96">
        <v>325.0</v>
      </c>
      <c r="B425" s="96">
        <v>102.0</v>
      </c>
      <c r="C425" s="95" t="s">
        <v>271</v>
      </c>
      <c r="D425" s="96">
        <v>90.0</v>
      </c>
      <c r="E425" s="95" t="s">
        <v>274</v>
      </c>
      <c r="F425" s="95" t="s">
        <v>153</v>
      </c>
      <c r="G425" s="95" t="s">
        <v>261</v>
      </c>
      <c r="H425" s="96">
        <v>77.0</v>
      </c>
      <c r="I425" s="97" t="b">
        <v>0</v>
      </c>
      <c r="J425" s="97" t="b">
        <v>0</v>
      </c>
      <c r="K425" s="95"/>
      <c r="L425" s="95"/>
    </row>
    <row r="426" hidden="1">
      <c r="A426" s="96">
        <v>326.0</v>
      </c>
      <c r="B426" s="96">
        <v>102.0</v>
      </c>
      <c r="C426" s="95" t="s">
        <v>271</v>
      </c>
      <c r="D426" s="96">
        <v>90.0</v>
      </c>
      <c r="E426" s="95" t="s">
        <v>274</v>
      </c>
      <c r="F426" s="95" t="s">
        <v>165</v>
      </c>
      <c r="G426" s="95" t="s">
        <v>258</v>
      </c>
      <c r="H426" s="96">
        <v>81.0</v>
      </c>
      <c r="I426" s="97" t="b">
        <v>1</v>
      </c>
      <c r="J426" s="97" t="b">
        <v>1</v>
      </c>
      <c r="K426" s="95"/>
      <c r="L426" s="95"/>
    </row>
    <row r="427" hidden="1">
      <c r="A427" s="96">
        <v>327.0</v>
      </c>
      <c r="B427" s="96">
        <v>102.0</v>
      </c>
      <c r="C427" s="95" t="s">
        <v>271</v>
      </c>
      <c r="D427" s="96">
        <v>95.0</v>
      </c>
      <c r="E427" s="95" t="s">
        <v>260</v>
      </c>
      <c r="F427" s="95" t="s">
        <v>206</v>
      </c>
      <c r="G427" s="95" t="s">
        <v>258</v>
      </c>
      <c r="H427" s="96">
        <v>81.0</v>
      </c>
      <c r="I427" s="97" t="b">
        <v>1</v>
      </c>
      <c r="J427" s="97" t="b">
        <v>1</v>
      </c>
      <c r="K427" s="95"/>
      <c r="L427" s="95"/>
    </row>
    <row r="428">
      <c r="A428" s="96">
        <v>328.0</v>
      </c>
      <c r="B428" s="96">
        <v>102.0</v>
      </c>
      <c r="C428" s="95" t="s">
        <v>271</v>
      </c>
      <c r="D428" s="96">
        <v>95.0</v>
      </c>
      <c r="E428" s="95" t="s">
        <v>260</v>
      </c>
      <c r="F428" s="95" t="s">
        <v>275</v>
      </c>
      <c r="G428" s="95" t="s">
        <v>276</v>
      </c>
      <c r="H428" s="96">
        <v>70.0</v>
      </c>
      <c r="I428" s="97" t="b">
        <v>0</v>
      </c>
      <c r="J428" s="97" t="b">
        <v>0</v>
      </c>
      <c r="K428" s="95"/>
      <c r="L428" s="95"/>
    </row>
    <row r="429">
      <c r="A429" s="96">
        <v>329.0</v>
      </c>
      <c r="B429" s="96">
        <v>102.0</v>
      </c>
      <c r="C429" s="95" t="s">
        <v>271</v>
      </c>
      <c r="D429" s="96">
        <v>95.0</v>
      </c>
      <c r="E429" s="95" t="s">
        <v>260</v>
      </c>
      <c r="F429" s="95" t="s">
        <v>277</v>
      </c>
      <c r="G429" s="95" t="s">
        <v>276</v>
      </c>
      <c r="H429" s="96">
        <v>70.0</v>
      </c>
      <c r="I429" s="97" t="b">
        <v>0</v>
      </c>
      <c r="J429" s="97" t="b">
        <v>0</v>
      </c>
      <c r="K429" s="95"/>
      <c r="L429" s="95"/>
    </row>
    <row r="430">
      <c r="A430" s="96">
        <v>330.0</v>
      </c>
      <c r="B430" s="96">
        <v>102.0</v>
      </c>
      <c r="C430" s="95" t="s">
        <v>271</v>
      </c>
      <c r="D430" s="96">
        <v>95.0</v>
      </c>
      <c r="E430" s="95" t="s">
        <v>260</v>
      </c>
      <c r="F430" s="95" t="s">
        <v>143</v>
      </c>
      <c r="G430" s="95" t="s">
        <v>261</v>
      </c>
      <c r="H430" s="96">
        <v>77.0</v>
      </c>
      <c r="I430" s="97" t="b">
        <v>0</v>
      </c>
      <c r="J430" s="97" t="b">
        <v>0</v>
      </c>
      <c r="K430" s="95"/>
      <c r="L430" s="95"/>
    </row>
    <row r="431">
      <c r="A431" s="96">
        <v>331.0</v>
      </c>
      <c r="B431" s="96">
        <v>102.0</v>
      </c>
      <c r="C431" s="95" t="s">
        <v>271</v>
      </c>
      <c r="D431" s="96">
        <v>95.0</v>
      </c>
      <c r="E431" s="95" t="s">
        <v>260</v>
      </c>
      <c r="F431" s="95" t="s">
        <v>168</v>
      </c>
      <c r="G431" s="95" t="s">
        <v>261</v>
      </c>
      <c r="H431" s="96">
        <v>77.0</v>
      </c>
      <c r="I431" s="97" t="b">
        <v>0</v>
      </c>
      <c r="J431" s="97" t="b">
        <v>0</v>
      </c>
      <c r="K431" s="95"/>
      <c r="L431" s="95"/>
    </row>
    <row r="432" hidden="1">
      <c r="A432" s="96">
        <v>332.0</v>
      </c>
      <c r="B432" s="96">
        <v>102.0</v>
      </c>
      <c r="C432" s="95" t="s">
        <v>271</v>
      </c>
      <c r="D432" s="96">
        <v>95.0</v>
      </c>
      <c r="E432" s="95" t="s">
        <v>260</v>
      </c>
      <c r="F432" s="95" t="s">
        <v>156</v>
      </c>
      <c r="G432" s="95" t="s">
        <v>258</v>
      </c>
      <c r="H432" s="96">
        <v>81.0</v>
      </c>
      <c r="I432" s="97" t="b">
        <v>1</v>
      </c>
      <c r="J432" s="97" t="b">
        <v>1</v>
      </c>
      <c r="K432" s="95"/>
      <c r="L432" s="95"/>
    </row>
    <row r="433" hidden="1">
      <c r="A433" s="96">
        <v>333.0</v>
      </c>
      <c r="B433" s="96">
        <v>102.0</v>
      </c>
      <c r="C433" s="95" t="s">
        <v>271</v>
      </c>
      <c r="D433" s="96">
        <v>96.0</v>
      </c>
      <c r="E433" s="95" t="s">
        <v>278</v>
      </c>
      <c r="F433" s="95" t="s">
        <v>209</v>
      </c>
      <c r="G433" s="95" t="s">
        <v>258</v>
      </c>
      <c r="H433" s="96">
        <v>81.0</v>
      </c>
      <c r="I433" s="97" t="b">
        <v>1</v>
      </c>
      <c r="J433" s="97" t="b">
        <v>1</v>
      </c>
      <c r="K433" s="95"/>
      <c r="L433" s="95"/>
    </row>
    <row r="434" hidden="1">
      <c r="A434" s="96">
        <v>334.0</v>
      </c>
      <c r="B434" s="96">
        <v>102.0</v>
      </c>
      <c r="C434" s="95" t="s">
        <v>271</v>
      </c>
      <c r="D434" s="96">
        <v>98.0</v>
      </c>
      <c r="E434" s="95" t="s">
        <v>279</v>
      </c>
      <c r="F434" s="95" t="s">
        <v>157</v>
      </c>
      <c r="G434" s="95" t="s">
        <v>258</v>
      </c>
      <c r="H434" s="96">
        <v>81.0</v>
      </c>
      <c r="I434" s="97" t="b">
        <v>1</v>
      </c>
      <c r="J434" s="97" t="b">
        <v>1</v>
      </c>
      <c r="K434" s="95"/>
      <c r="L434" s="95"/>
    </row>
    <row r="435">
      <c r="A435" s="96">
        <v>335.0</v>
      </c>
      <c r="B435" s="96">
        <v>102.0</v>
      </c>
      <c r="C435" s="95" t="s">
        <v>271</v>
      </c>
      <c r="D435" s="96">
        <v>98.0</v>
      </c>
      <c r="E435" s="95" t="s">
        <v>279</v>
      </c>
      <c r="F435" s="95" t="s">
        <v>168</v>
      </c>
      <c r="G435" s="95" t="s">
        <v>261</v>
      </c>
      <c r="H435" s="96">
        <v>77.0</v>
      </c>
      <c r="I435" s="97" t="b">
        <v>0</v>
      </c>
      <c r="J435" s="97" t="b">
        <v>0</v>
      </c>
      <c r="K435" s="95"/>
      <c r="L435" s="95"/>
    </row>
    <row r="436" hidden="1">
      <c r="A436" s="96">
        <v>336.0</v>
      </c>
      <c r="B436" s="96">
        <v>102.0</v>
      </c>
      <c r="C436" s="95" t="s">
        <v>271</v>
      </c>
      <c r="D436" s="96">
        <v>98.0</v>
      </c>
      <c r="E436" s="95" t="s">
        <v>279</v>
      </c>
      <c r="F436" s="95" t="s">
        <v>165</v>
      </c>
      <c r="G436" s="95" t="s">
        <v>272</v>
      </c>
      <c r="H436" s="96">
        <v>87.0</v>
      </c>
      <c r="I436" s="97" t="b">
        <v>1</v>
      </c>
      <c r="J436" s="97" t="b">
        <v>1</v>
      </c>
      <c r="K436" s="95"/>
      <c r="L436" s="95"/>
    </row>
    <row r="437" hidden="1">
      <c r="A437" s="96">
        <v>337.0</v>
      </c>
      <c r="B437" s="96">
        <v>102.0</v>
      </c>
      <c r="C437" s="95" t="s">
        <v>271</v>
      </c>
      <c r="D437" s="96">
        <v>99.0</v>
      </c>
      <c r="E437" s="95" t="s">
        <v>280</v>
      </c>
      <c r="F437" s="95" t="s">
        <v>165</v>
      </c>
      <c r="G437" s="95" t="s">
        <v>258</v>
      </c>
      <c r="H437" s="96">
        <v>81.0</v>
      </c>
      <c r="I437" s="97" t="b">
        <v>1</v>
      </c>
      <c r="J437" s="97" t="b">
        <v>1</v>
      </c>
      <c r="K437" s="95"/>
      <c r="L437" s="95"/>
    </row>
    <row r="438" hidden="1">
      <c r="A438" s="96">
        <v>338.0</v>
      </c>
      <c r="B438" s="96">
        <v>102.0</v>
      </c>
      <c r="C438" s="95" t="s">
        <v>271</v>
      </c>
      <c r="D438" s="96">
        <v>99.0</v>
      </c>
      <c r="E438" s="95" t="s">
        <v>280</v>
      </c>
      <c r="F438" s="95" t="s">
        <v>153</v>
      </c>
      <c r="G438" s="95" t="s">
        <v>258</v>
      </c>
      <c r="H438" s="96">
        <v>81.0</v>
      </c>
      <c r="I438" s="97" t="b">
        <v>1</v>
      </c>
      <c r="J438" s="97" t="b">
        <v>1</v>
      </c>
      <c r="K438" s="95"/>
      <c r="L438" s="95"/>
    </row>
    <row r="439" hidden="1">
      <c r="A439" s="96">
        <v>339.0</v>
      </c>
      <c r="B439" s="96">
        <v>102.0</v>
      </c>
      <c r="C439" s="95" t="s">
        <v>271</v>
      </c>
      <c r="D439" s="96">
        <v>116.0</v>
      </c>
      <c r="E439" s="95" t="s">
        <v>281</v>
      </c>
      <c r="F439" s="95" t="s">
        <v>223</v>
      </c>
      <c r="G439" s="95" t="s">
        <v>258</v>
      </c>
      <c r="H439" s="96">
        <v>81.0</v>
      </c>
      <c r="I439" s="97" t="b">
        <v>1</v>
      </c>
      <c r="J439" s="97" t="b">
        <v>1</v>
      </c>
      <c r="K439" s="95"/>
      <c r="L439" s="95"/>
    </row>
    <row r="440" hidden="1">
      <c r="A440" s="96">
        <v>340.0</v>
      </c>
      <c r="B440" s="96">
        <v>102.0</v>
      </c>
      <c r="C440" s="95" t="s">
        <v>271</v>
      </c>
      <c r="D440" s="96">
        <v>116.0</v>
      </c>
      <c r="E440" s="95" t="s">
        <v>281</v>
      </c>
      <c r="F440" s="95" t="s">
        <v>282</v>
      </c>
      <c r="G440" s="95" t="s">
        <v>272</v>
      </c>
      <c r="H440" s="96">
        <v>87.0</v>
      </c>
      <c r="I440" s="97" t="b">
        <v>1</v>
      </c>
      <c r="J440" s="97" t="b">
        <v>1</v>
      </c>
      <c r="K440" s="95"/>
      <c r="L440" s="95"/>
    </row>
    <row r="441">
      <c r="A441" s="96">
        <v>341.0</v>
      </c>
      <c r="B441" s="96">
        <v>102.0</v>
      </c>
      <c r="C441" s="95" t="s">
        <v>271</v>
      </c>
      <c r="D441" s="96">
        <v>116.0</v>
      </c>
      <c r="E441" s="95" t="s">
        <v>281</v>
      </c>
      <c r="F441" s="95" t="s">
        <v>245</v>
      </c>
      <c r="G441" s="95" t="s">
        <v>261</v>
      </c>
      <c r="H441" s="96">
        <v>77.0</v>
      </c>
      <c r="I441" s="97" t="b">
        <v>0</v>
      </c>
      <c r="J441" s="97" t="b">
        <v>0</v>
      </c>
      <c r="K441" s="95"/>
      <c r="L441" s="95"/>
    </row>
    <row r="442" hidden="1">
      <c r="A442" s="96">
        <v>342.0</v>
      </c>
      <c r="B442" s="96">
        <v>102.0</v>
      </c>
      <c r="C442" s="95" t="s">
        <v>271</v>
      </c>
      <c r="D442" s="96">
        <v>116.0</v>
      </c>
      <c r="E442" s="95" t="s">
        <v>281</v>
      </c>
      <c r="F442" s="95" t="s">
        <v>165</v>
      </c>
      <c r="G442" s="95" t="s">
        <v>272</v>
      </c>
      <c r="H442" s="96">
        <v>87.0</v>
      </c>
      <c r="I442" s="97" t="b">
        <v>1</v>
      </c>
      <c r="J442" s="97" t="b">
        <v>1</v>
      </c>
      <c r="K442" s="95"/>
      <c r="L442" s="95"/>
    </row>
    <row r="443">
      <c r="A443" s="96">
        <v>343.0</v>
      </c>
      <c r="B443" s="96">
        <v>102.0</v>
      </c>
      <c r="C443" s="95" t="s">
        <v>271</v>
      </c>
      <c r="D443" s="96">
        <v>88.0</v>
      </c>
      <c r="E443" s="95" t="s">
        <v>283</v>
      </c>
      <c r="F443" s="95" t="s">
        <v>156</v>
      </c>
      <c r="G443" s="95" t="s">
        <v>264</v>
      </c>
      <c r="H443" s="96">
        <v>74.0</v>
      </c>
      <c r="I443" s="97" t="b">
        <v>0</v>
      </c>
      <c r="J443" s="97" t="b">
        <v>0</v>
      </c>
      <c r="K443" s="95"/>
      <c r="L443" s="95"/>
    </row>
    <row r="444" hidden="1">
      <c r="A444" s="96">
        <v>344.0</v>
      </c>
      <c r="B444" s="96">
        <v>102.0</v>
      </c>
      <c r="C444" s="95" t="s">
        <v>271</v>
      </c>
      <c r="D444" s="96">
        <v>88.0</v>
      </c>
      <c r="E444" s="95" t="s">
        <v>283</v>
      </c>
      <c r="F444" s="95" t="s">
        <v>157</v>
      </c>
      <c r="G444" s="95" t="s">
        <v>258</v>
      </c>
      <c r="H444" s="96">
        <v>81.0</v>
      </c>
      <c r="I444" s="97" t="b">
        <v>1</v>
      </c>
      <c r="J444" s="97" t="b">
        <v>1</v>
      </c>
      <c r="K444" s="95"/>
      <c r="L444" s="95"/>
    </row>
    <row r="445">
      <c r="A445" s="96">
        <v>345.0</v>
      </c>
      <c r="B445" s="96">
        <v>102.0</v>
      </c>
      <c r="C445" s="95" t="s">
        <v>271</v>
      </c>
      <c r="D445" s="96">
        <v>118.0</v>
      </c>
      <c r="E445" s="95" t="s">
        <v>269</v>
      </c>
      <c r="F445" s="95" t="s">
        <v>153</v>
      </c>
      <c r="G445" s="95" t="s">
        <v>264</v>
      </c>
      <c r="H445" s="96">
        <v>74.0</v>
      </c>
      <c r="I445" s="97" t="b">
        <v>0</v>
      </c>
      <c r="J445" s="97" t="b">
        <v>0</v>
      </c>
      <c r="K445" s="95"/>
      <c r="L445" s="95"/>
    </row>
    <row r="446">
      <c r="A446" s="96">
        <v>346.0</v>
      </c>
      <c r="B446" s="96">
        <v>102.0</v>
      </c>
      <c r="C446" s="95" t="s">
        <v>271</v>
      </c>
      <c r="D446" s="96">
        <v>118.0</v>
      </c>
      <c r="E446" s="95" t="s">
        <v>269</v>
      </c>
      <c r="F446" s="95" t="s">
        <v>223</v>
      </c>
      <c r="G446" s="95" t="s">
        <v>264</v>
      </c>
      <c r="H446" s="96">
        <v>74.0</v>
      </c>
      <c r="I446" s="97" t="b">
        <v>0</v>
      </c>
      <c r="J446" s="97" t="b">
        <v>0</v>
      </c>
      <c r="K446" s="95"/>
      <c r="L446" s="95"/>
    </row>
    <row r="447" hidden="1">
      <c r="A447" s="96">
        <v>347.0</v>
      </c>
      <c r="B447" s="96">
        <v>102.0</v>
      </c>
      <c r="C447" s="95" t="s">
        <v>271</v>
      </c>
      <c r="D447" s="96">
        <v>89.0</v>
      </c>
      <c r="E447" s="95" t="s">
        <v>284</v>
      </c>
      <c r="F447" s="95" t="s">
        <v>157</v>
      </c>
      <c r="G447" s="95" t="s">
        <v>258</v>
      </c>
      <c r="H447" s="96">
        <v>81.0</v>
      </c>
      <c r="I447" s="97" t="b">
        <v>1</v>
      </c>
      <c r="J447" s="97" t="b">
        <v>1</v>
      </c>
      <c r="K447" s="95"/>
      <c r="L447" s="95"/>
    </row>
    <row r="448" hidden="1">
      <c r="A448" s="96">
        <v>348.0</v>
      </c>
      <c r="B448" s="96">
        <v>102.0</v>
      </c>
      <c r="C448" s="95" t="s">
        <v>271</v>
      </c>
      <c r="D448" s="96">
        <v>93.0</v>
      </c>
      <c r="E448" s="95" t="s">
        <v>285</v>
      </c>
      <c r="F448" s="95" t="s">
        <v>153</v>
      </c>
      <c r="G448" s="95" t="s">
        <v>258</v>
      </c>
      <c r="H448" s="96">
        <v>81.0</v>
      </c>
      <c r="I448" s="97" t="b">
        <v>1</v>
      </c>
      <c r="J448" s="97" t="b">
        <v>1</v>
      </c>
      <c r="K448" s="95"/>
      <c r="L448" s="95"/>
    </row>
    <row r="449" hidden="1">
      <c r="A449" s="96">
        <v>349.0</v>
      </c>
      <c r="B449" s="96">
        <v>102.0</v>
      </c>
      <c r="C449" s="95" t="s">
        <v>271</v>
      </c>
      <c r="D449" s="96">
        <v>93.0</v>
      </c>
      <c r="E449" s="95" t="s">
        <v>285</v>
      </c>
      <c r="F449" s="95" t="s">
        <v>165</v>
      </c>
      <c r="G449" s="95" t="s">
        <v>272</v>
      </c>
      <c r="H449" s="96">
        <v>87.0</v>
      </c>
      <c r="I449" s="97" t="b">
        <v>1</v>
      </c>
      <c r="J449" s="97" t="b">
        <v>1</v>
      </c>
      <c r="K449" s="95"/>
      <c r="L449" s="95"/>
    </row>
    <row r="450" hidden="1">
      <c r="A450" s="96">
        <v>350.0</v>
      </c>
      <c r="B450" s="96">
        <v>102.0</v>
      </c>
      <c r="C450" s="95" t="s">
        <v>271</v>
      </c>
      <c r="D450" s="96">
        <v>93.0</v>
      </c>
      <c r="E450" s="95" t="s">
        <v>285</v>
      </c>
      <c r="F450" s="95" t="s">
        <v>165</v>
      </c>
      <c r="G450" s="95" t="s">
        <v>258</v>
      </c>
      <c r="H450" s="96">
        <v>81.0</v>
      </c>
      <c r="I450" s="97" t="b">
        <v>1</v>
      </c>
      <c r="J450" s="97" t="b">
        <v>1</v>
      </c>
      <c r="K450" s="95"/>
      <c r="L450" s="95"/>
    </row>
    <row r="451">
      <c r="A451" s="96">
        <v>351.0</v>
      </c>
      <c r="B451" s="96">
        <v>102.0</v>
      </c>
      <c r="C451" s="95" t="s">
        <v>271</v>
      </c>
      <c r="D451" s="96">
        <v>91.0</v>
      </c>
      <c r="E451" s="95" t="s">
        <v>286</v>
      </c>
      <c r="F451" s="95" t="s">
        <v>156</v>
      </c>
      <c r="G451" s="95" t="s">
        <v>261</v>
      </c>
      <c r="H451" s="96">
        <v>77.0</v>
      </c>
      <c r="I451" s="97" t="b">
        <v>0</v>
      </c>
      <c r="J451" s="97" t="b">
        <v>0</v>
      </c>
      <c r="K451" s="95"/>
      <c r="L451" s="95"/>
    </row>
    <row r="452" hidden="1">
      <c r="A452" s="96">
        <v>352.0</v>
      </c>
      <c r="B452" s="96">
        <v>95.0</v>
      </c>
      <c r="C452" s="95" t="s">
        <v>260</v>
      </c>
      <c r="D452" s="96">
        <v>88.0</v>
      </c>
      <c r="E452" s="95" t="s">
        <v>283</v>
      </c>
      <c r="F452" s="95" t="s">
        <v>172</v>
      </c>
      <c r="G452" s="95" t="s">
        <v>258</v>
      </c>
      <c r="H452" s="96">
        <v>81.0</v>
      </c>
      <c r="I452" s="97" t="b">
        <v>1</v>
      </c>
      <c r="J452" s="97" t="b">
        <v>1</v>
      </c>
      <c r="K452" s="95"/>
      <c r="L452" s="95"/>
    </row>
    <row r="453">
      <c r="A453" s="96">
        <v>353.0</v>
      </c>
      <c r="B453" s="96">
        <v>95.0</v>
      </c>
      <c r="C453" s="95" t="s">
        <v>260</v>
      </c>
      <c r="D453" s="96">
        <v>102.0</v>
      </c>
      <c r="E453" s="95" t="s">
        <v>271</v>
      </c>
      <c r="F453" s="95" t="s">
        <v>172</v>
      </c>
      <c r="G453" s="95" t="s">
        <v>261</v>
      </c>
      <c r="H453" s="96">
        <v>77.0</v>
      </c>
      <c r="I453" s="97" t="b">
        <v>0</v>
      </c>
      <c r="J453" s="97" t="b">
        <v>0</v>
      </c>
      <c r="K453" s="95"/>
      <c r="L453" s="95"/>
    </row>
    <row r="454">
      <c r="A454" s="96">
        <v>354.0</v>
      </c>
      <c r="B454" s="96">
        <v>95.0</v>
      </c>
      <c r="C454" s="95" t="s">
        <v>260</v>
      </c>
      <c r="D454" s="96">
        <v>98.0</v>
      </c>
      <c r="E454" s="95" t="s">
        <v>279</v>
      </c>
      <c r="F454" s="95" t="s">
        <v>172</v>
      </c>
      <c r="G454" s="95" t="s">
        <v>264</v>
      </c>
      <c r="H454" s="96">
        <v>74.0</v>
      </c>
      <c r="I454" s="97" t="b">
        <v>0</v>
      </c>
      <c r="J454" s="97" t="b">
        <v>0</v>
      </c>
      <c r="K454" s="95"/>
      <c r="L454" s="95"/>
    </row>
    <row r="455">
      <c r="A455" s="96">
        <v>354.0</v>
      </c>
      <c r="B455" s="96">
        <v>95.0</v>
      </c>
      <c r="C455" s="95" t="s">
        <v>260</v>
      </c>
      <c r="D455" s="96">
        <v>98.0</v>
      </c>
      <c r="E455" s="95" t="s">
        <v>279</v>
      </c>
      <c r="F455" s="95" t="s">
        <v>172</v>
      </c>
      <c r="G455" s="95" t="s">
        <v>264</v>
      </c>
      <c r="H455" s="96">
        <v>74.0</v>
      </c>
      <c r="I455" s="97" t="b">
        <v>0</v>
      </c>
      <c r="J455" s="97" t="b">
        <v>0</v>
      </c>
      <c r="K455" s="95"/>
      <c r="L455" s="95"/>
    </row>
    <row r="456">
      <c r="A456" s="96">
        <v>355.0</v>
      </c>
      <c r="B456" s="96">
        <v>95.0</v>
      </c>
      <c r="C456" s="95" t="s">
        <v>260</v>
      </c>
      <c r="D456" s="96">
        <v>105.0</v>
      </c>
      <c r="E456" s="95" t="s">
        <v>263</v>
      </c>
      <c r="F456" s="95" t="s">
        <v>172</v>
      </c>
      <c r="G456" s="95" t="s">
        <v>261</v>
      </c>
      <c r="H456" s="96">
        <v>77.0</v>
      </c>
      <c r="I456" s="97" t="b">
        <v>0</v>
      </c>
      <c r="J456" s="97" t="b">
        <v>0</v>
      </c>
      <c r="K456" s="95"/>
      <c r="L456" s="95"/>
    </row>
    <row r="457">
      <c r="A457" s="96">
        <v>356.0</v>
      </c>
      <c r="B457" s="96">
        <v>95.0</v>
      </c>
      <c r="C457" s="95" t="s">
        <v>260</v>
      </c>
      <c r="D457" s="96">
        <v>98.0</v>
      </c>
      <c r="E457" s="95" t="s">
        <v>279</v>
      </c>
      <c r="F457" s="95" t="s">
        <v>172</v>
      </c>
      <c r="G457" s="95" t="s">
        <v>261</v>
      </c>
      <c r="H457" s="96">
        <v>77.0</v>
      </c>
      <c r="I457" s="97" t="b">
        <v>0</v>
      </c>
      <c r="J457" s="97" t="b">
        <v>0</v>
      </c>
      <c r="K457" s="95"/>
      <c r="L457" s="95"/>
    </row>
    <row r="458">
      <c r="A458" s="96">
        <v>357.0</v>
      </c>
      <c r="B458" s="96">
        <v>95.0</v>
      </c>
      <c r="C458" s="95" t="s">
        <v>260</v>
      </c>
      <c r="D458" s="96">
        <v>98.0</v>
      </c>
      <c r="E458" s="95" t="s">
        <v>279</v>
      </c>
      <c r="F458" s="95" t="s">
        <v>181</v>
      </c>
      <c r="G458" s="95" t="s">
        <v>261</v>
      </c>
      <c r="H458" s="96">
        <v>77.0</v>
      </c>
      <c r="I458" s="97" t="b">
        <v>0</v>
      </c>
      <c r="J458" s="97" t="b">
        <v>0</v>
      </c>
      <c r="K458" s="95"/>
      <c r="L458" s="95"/>
    </row>
    <row r="459" hidden="1">
      <c r="A459" s="96">
        <v>358.0</v>
      </c>
      <c r="B459" s="96">
        <v>95.0</v>
      </c>
      <c r="C459" s="95" t="s">
        <v>260</v>
      </c>
      <c r="D459" s="96">
        <v>116.0</v>
      </c>
      <c r="E459" s="95" t="s">
        <v>281</v>
      </c>
      <c r="F459" s="95" t="s">
        <v>172</v>
      </c>
      <c r="G459" s="95" t="s">
        <v>258</v>
      </c>
      <c r="H459" s="96">
        <v>81.0</v>
      </c>
      <c r="I459" s="97" t="b">
        <v>1</v>
      </c>
      <c r="J459" s="97" t="b">
        <v>1</v>
      </c>
      <c r="K459" s="95"/>
      <c r="L459" s="95"/>
    </row>
    <row r="460" hidden="1">
      <c r="A460" s="96">
        <v>359.0</v>
      </c>
      <c r="B460" s="96">
        <v>95.0</v>
      </c>
      <c r="C460" s="95" t="s">
        <v>260</v>
      </c>
      <c r="D460" s="96">
        <v>118.0</v>
      </c>
      <c r="E460" s="95" t="s">
        <v>269</v>
      </c>
      <c r="F460" s="95" t="s">
        <v>165</v>
      </c>
      <c r="G460" s="95" t="s">
        <v>258</v>
      </c>
      <c r="H460" s="96">
        <v>81.0</v>
      </c>
      <c r="I460" s="97" t="b">
        <v>1</v>
      </c>
      <c r="J460" s="97" t="b">
        <v>1</v>
      </c>
      <c r="K460" s="95"/>
      <c r="L460" s="95"/>
    </row>
    <row r="461">
      <c r="A461" s="96">
        <v>360.0</v>
      </c>
      <c r="B461" s="96">
        <v>95.0</v>
      </c>
      <c r="C461" s="95" t="s">
        <v>260</v>
      </c>
      <c r="D461" s="96">
        <v>118.0</v>
      </c>
      <c r="E461" s="95" t="s">
        <v>269</v>
      </c>
      <c r="F461" s="95" t="s">
        <v>211</v>
      </c>
      <c r="G461" s="95" t="s">
        <v>261</v>
      </c>
      <c r="H461" s="96">
        <v>77.0</v>
      </c>
      <c r="I461" s="97" t="b">
        <v>0</v>
      </c>
      <c r="J461" s="97" t="b">
        <v>0</v>
      </c>
      <c r="K461" s="95"/>
      <c r="L461" s="95"/>
    </row>
    <row r="462">
      <c r="A462" s="96">
        <v>361.0</v>
      </c>
      <c r="B462" s="96">
        <v>95.0</v>
      </c>
      <c r="C462" s="95" t="s">
        <v>260</v>
      </c>
      <c r="D462" s="96">
        <v>89.0</v>
      </c>
      <c r="E462" s="95" t="s">
        <v>284</v>
      </c>
      <c r="F462" s="95" t="s">
        <v>172</v>
      </c>
      <c r="G462" s="95" t="s">
        <v>261</v>
      </c>
      <c r="H462" s="96">
        <v>77.0</v>
      </c>
      <c r="I462" s="97" t="b">
        <v>0</v>
      </c>
      <c r="J462" s="97" t="b">
        <v>0</v>
      </c>
      <c r="K462" s="95"/>
      <c r="L462" s="95"/>
    </row>
    <row r="463">
      <c r="A463" s="96">
        <v>362.0</v>
      </c>
      <c r="B463" s="96">
        <v>95.0</v>
      </c>
      <c r="C463" s="95" t="s">
        <v>260</v>
      </c>
      <c r="D463" s="96">
        <v>112.0</v>
      </c>
      <c r="E463" s="95" t="s">
        <v>270</v>
      </c>
      <c r="F463" s="95" t="s">
        <v>156</v>
      </c>
      <c r="G463" s="95" t="s">
        <v>261</v>
      </c>
      <c r="H463" s="96">
        <v>77.0</v>
      </c>
      <c r="I463" s="97" t="b">
        <v>0</v>
      </c>
      <c r="J463" s="97" t="b">
        <v>0</v>
      </c>
      <c r="K463" s="95"/>
      <c r="L463" s="95"/>
    </row>
    <row r="464" hidden="1">
      <c r="A464" s="96">
        <v>363.0</v>
      </c>
      <c r="B464" s="96">
        <v>95.0</v>
      </c>
      <c r="C464" s="95" t="s">
        <v>260</v>
      </c>
      <c r="D464" s="96">
        <v>112.0</v>
      </c>
      <c r="E464" s="95" t="s">
        <v>270</v>
      </c>
      <c r="F464" s="95" t="s">
        <v>201</v>
      </c>
      <c r="G464" s="95" t="s">
        <v>258</v>
      </c>
      <c r="H464" s="96">
        <v>81.0</v>
      </c>
      <c r="I464" s="97" t="b">
        <v>1</v>
      </c>
      <c r="J464" s="97" t="b">
        <v>1</v>
      </c>
      <c r="K464" s="95"/>
      <c r="L464" s="95"/>
    </row>
    <row r="465">
      <c r="A465" s="96">
        <v>364.0</v>
      </c>
      <c r="B465" s="96">
        <v>95.0</v>
      </c>
      <c r="C465" s="95" t="s">
        <v>260</v>
      </c>
      <c r="D465" s="96">
        <v>114.0</v>
      </c>
      <c r="E465" s="95" t="s">
        <v>287</v>
      </c>
      <c r="F465" s="95" t="s">
        <v>172</v>
      </c>
      <c r="G465" s="95" t="s">
        <v>261</v>
      </c>
      <c r="H465" s="96">
        <v>77.0</v>
      </c>
      <c r="I465" s="97" t="b">
        <v>0</v>
      </c>
      <c r="J465" s="97" t="b">
        <v>0</v>
      </c>
      <c r="K465" s="95"/>
      <c r="L465" s="95"/>
    </row>
    <row r="466" hidden="1">
      <c r="A466" s="96">
        <v>365.0</v>
      </c>
      <c r="B466" s="96">
        <v>95.0</v>
      </c>
      <c r="C466" s="95" t="s">
        <v>260</v>
      </c>
      <c r="D466" s="96">
        <v>98.0</v>
      </c>
      <c r="E466" s="95" t="s">
        <v>279</v>
      </c>
      <c r="F466" s="95" t="s">
        <v>168</v>
      </c>
      <c r="G466" s="95" t="s">
        <v>258</v>
      </c>
      <c r="H466" s="96">
        <v>81.0</v>
      </c>
      <c r="I466" s="97" t="b">
        <v>1</v>
      </c>
      <c r="J466" s="97" t="b">
        <v>1</v>
      </c>
      <c r="K466" s="95"/>
      <c r="L466" s="95"/>
    </row>
    <row r="467" hidden="1">
      <c r="A467" s="96">
        <v>366.0</v>
      </c>
      <c r="B467" s="96">
        <v>92.0</v>
      </c>
      <c r="C467" s="95" t="s">
        <v>273</v>
      </c>
      <c r="D467" s="96">
        <v>102.0</v>
      </c>
      <c r="E467" s="95" t="s">
        <v>271</v>
      </c>
      <c r="F467" s="95" t="s">
        <v>157</v>
      </c>
      <c r="G467" s="95" t="s">
        <v>272</v>
      </c>
      <c r="H467" s="96">
        <v>87.0</v>
      </c>
      <c r="I467" s="97" t="b">
        <v>1</v>
      </c>
      <c r="J467" s="97" t="b">
        <v>1</v>
      </c>
      <c r="K467" s="95"/>
      <c r="L467" s="95"/>
    </row>
    <row r="468">
      <c r="A468" s="96">
        <v>367.0</v>
      </c>
      <c r="B468" s="96">
        <v>92.0</v>
      </c>
      <c r="C468" s="95" t="s">
        <v>273</v>
      </c>
      <c r="D468" s="96">
        <v>102.0</v>
      </c>
      <c r="E468" s="95" t="s">
        <v>271</v>
      </c>
      <c r="F468" s="95" t="s">
        <v>172</v>
      </c>
      <c r="G468" s="95" t="s">
        <v>261</v>
      </c>
      <c r="H468" s="96">
        <v>77.0</v>
      </c>
      <c r="I468" s="97" t="b">
        <v>0</v>
      </c>
      <c r="J468" s="97" t="b">
        <v>0</v>
      </c>
      <c r="K468" s="95"/>
      <c r="L468" s="95"/>
    </row>
    <row r="469">
      <c r="A469" s="96">
        <v>368.0</v>
      </c>
      <c r="B469" s="96">
        <v>92.0</v>
      </c>
      <c r="C469" s="95" t="s">
        <v>273</v>
      </c>
      <c r="D469" s="96">
        <v>102.0</v>
      </c>
      <c r="E469" s="95" t="s">
        <v>271</v>
      </c>
      <c r="F469" s="95" t="s">
        <v>156</v>
      </c>
      <c r="G469" s="95" t="s">
        <v>261</v>
      </c>
      <c r="H469" s="96">
        <v>77.0</v>
      </c>
      <c r="I469" s="97" t="b">
        <v>0</v>
      </c>
      <c r="J469" s="97" t="b">
        <v>0</v>
      </c>
      <c r="K469" s="95"/>
      <c r="L469" s="95"/>
    </row>
    <row r="470" hidden="1">
      <c r="A470" s="96">
        <v>369.0</v>
      </c>
      <c r="B470" s="96">
        <v>92.0</v>
      </c>
      <c r="C470" s="95" t="s">
        <v>273</v>
      </c>
      <c r="D470" s="96">
        <v>102.0</v>
      </c>
      <c r="E470" s="95" t="s">
        <v>271</v>
      </c>
      <c r="F470" s="95" t="s">
        <v>141</v>
      </c>
      <c r="G470" s="95" t="s">
        <v>258</v>
      </c>
      <c r="H470" s="96">
        <v>81.0</v>
      </c>
      <c r="I470" s="97" t="b">
        <v>1</v>
      </c>
      <c r="J470" s="97" t="b">
        <v>1</v>
      </c>
      <c r="K470" s="95"/>
      <c r="L470" s="95"/>
    </row>
    <row r="471">
      <c r="A471" s="96">
        <v>370.0</v>
      </c>
      <c r="B471" s="96">
        <v>92.0</v>
      </c>
      <c r="C471" s="95" t="s">
        <v>273</v>
      </c>
      <c r="D471" s="96">
        <v>106.0</v>
      </c>
      <c r="E471" s="95" t="s">
        <v>262</v>
      </c>
      <c r="F471" s="95" t="s">
        <v>141</v>
      </c>
      <c r="G471" s="95" t="s">
        <v>261</v>
      </c>
      <c r="H471" s="96">
        <v>77.0</v>
      </c>
      <c r="I471" s="97" t="b">
        <v>0</v>
      </c>
      <c r="J471" s="97" t="b">
        <v>0</v>
      </c>
      <c r="K471" s="95"/>
      <c r="L471" s="95"/>
    </row>
    <row r="472">
      <c r="A472" s="96">
        <v>371.0</v>
      </c>
      <c r="B472" s="96">
        <v>92.0</v>
      </c>
      <c r="C472" s="95" t="s">
        <v>273</v>
      </c>
      <c r="D472" s="96">
        <v>104.0</v>
      </c>
      <c r="E472" s="95" t="s">
        <v>288</v>
      </c>
      <c r="F472" s="95" t="s">
        <v>156</v>
      </c>
      <c r="G472" s="95" t="s">
        <v>276</v>
      </c>
      <c r="H472" s="96">
        <v>70.0</v>
      </c>
      <c r="I472" s="97" t="b">
        <v>0</v>
      </c>
      <c r="J472" s="97" t="b">
        <v>0</v>
      </c>
      <c r="K472" s="95"/>
      <c r="L472" s="95"/>
    </row>
    <row r="473">
      <c r="A473" s="96">
        <v>372.0</v>
      </c>
      <c r="B473" s="96">
        <v>92.0</v>
      </c>
      <c r="C473" s="95" t="s">
        <v>273</v>
      </c>
      <c r="D473" s="96">
        <v>105.0</v>
      </c>
      <c r="E473" s="95" t="s">
        <v>263</v>
      </c>
      <c r="F473" s="95" t="s">
        <v>157</v>
      </c>
      <c r="G473" s="95" t="s">
        <v>276</v>
      </c>
      <c r="H473" s="96">
        <v>70.0</v>
      </c>
      <c r="I473" s="97" t="b">
        <v>0</v>
      </c>
      <c r="J473" s="97" t="b">
        <v>0</v>
      </c>
      <c r="K473" s="95"/>
      <c r="L473" s="95"/>
    </row>
    <row r="474">
      <c r="A474" s="96">
        <v>373.0</v>
      </c>
      <c r="B474" s="96">
        <v>92.0</v>
      </c>
      <c r="C474" s="95" t="s">
        <v>273</v>
      </c>
      <c r="D474" s="96">
        <v>105.0</v>
      </c>
      <c r="E474" s="95" t="s">
        <v>263</v>
      </c>
      <c r="F474" s="95" t="s">
        <v>141</v>
      </c>
      <c r="G474" s="95" t="s">
        <v>276</v>
      </c>
      <c r="H474" s="96">
        <v>70.0</v>
      </c>
      <c r="I474" s="97" t="b">
        <v>0</v>
      </c>
      <c r="J474" s="97" t="b">
        <v>0</v>
      </c>
      <c r="K474" s="95"/>
      <c r="L474" s="95"/>
    </row>
    <row r="475">
      <c r="A475" s="96">
        <v>374.0</v>
      </c>
      <c r="B475" s="96">
        <v>92.0</v>
      </c>
      <c r="C475" s="95" t="s">
        <v>273</v>
      </c>
      <c r="D475" s="96">
        <v>105.0</v>
      </c>
      <c r="E475" s="95" t="s">
        <v>263</v>
      </c>
      <c r="F475" s="95" t="s">
        <v>172</v>
      </c>
      <c r="G475" s="95" t="s">
        <v>261</v>
      </c>
      <c r="H475" s="96">
        <v>77.0</v>
      </c>
      <c r="I475" s="97" t="b">
        <v>0</v>
      </c>
      <c r="J475" s="97" t="b">
        <v>0</v>
      </c>
      <c r="K475" s="95"/>
      <c r="L475" s="95"/>
    </row>
    <row r="476" hidden="1">
      <c r="A476" s="96">
        <v>375.0</v>
      </c>
      <c r="B476" s="96">
        <v>92.0</v>
      </c>
      <c r="C476" s="95" t="s">
        <v>273</v>
      </c>
      <c r="D476" s="96">
        <v>105.0</v>
      </c>
      <c r="E476" s="95" t="s">
        <v>263</v>
      </c>
      <c r="F476" s="95" t="s">
        <v>201</v>
      </c>
      <c r="G476" s="95" t="s">
        <v>258</v>
      </c>
      <c r="H476" s="96">
        <v>81.0</v>
      </c>
      <c r="I476" s="97" t="b">
        <v>1</v>
      </c>
      <c r="J476" s="97" t="b">
        <v>1</v>
      </c>
      <c r="K476" s="95"/>
      <c r="L476" s="95"/>
    </row>
    <row r="477" hidden="1">
      <c r="A477" s="96">
        <v>376.0</v>
      </c>
      <c r="B477" s="96">
        <v>92.0</v>
      </c>
      <c r="C477" s="95" t="s">
        <v>273</v>
      </c>
      <c r="D477" s="96">
        <v>107.0</v>
      </c>
      <c r="E477" s="95" t="s">
        <v>265</v>
      </c>
      <c r="F477" s="95" t="s">
        <v>156</v>
      </c>
      <c r="G477" s="95" t="s">
        <v>258</v>
      </c>
      <c r="H477" s="96">
        <v>81.0</v>
      </c>
      <c r="I477" s="97" t="b">
        <v>1</v>
      </c>
      <c r="J477" s="97" t="b">
        <v>1</v>
      </c>
      <c r="K477" s="95"/>
      <c r="L477" s="95"/>
    </row>
    <row r="478">
      <c r="A478" s="96">
        <v>377.0</v>
      </c>
      <c r="B478" s="96">
        <v>92.0</v>
      </c>
      <c r="C478" s="95" t="s">
        <v>273</v>
      </c>
      <c r="D478" s="96">
        <v>107.0</v>
      </c>
      <c r="E478" s="95" t="s">
        <v>265</v>
      </c>
      <c r="F478" s="95" t="s">
        <v>172</v>
      </c>
      <c r="G478" s="95" t="s">
        <v>261</v>
      </c>
      <c r="H478" s="96">
        <v>77.0</v>
      </c>
      <c r="I478" s="97" t="b">
        <v>0</v>
      </c>
      <c r="J478" s="97" t="b">
        <v>0</v>
      </c>
      <c r="K478" s="95"/>
      <c r="L478" s="95"/>
    </row>
    <row r="479">
      <c r="A479" s="96">
        <v>378.0</v>
      </c>
      <c r="B479" s="96">
        <v>92.0</v>
      </c>
      <c r="C479" s="95" t="s">
        <v>273</v>
      </c>
      <c r="D479" s="96">
        <v>98.0</v>
      </c>
      <c r="E479" s="95" t="s">
        <v>279</v>
      </c>
      <c r="F479" s="95" t="s">
        <v>141</v>
      </c>
      <c r="G479" s="95" t="s">
        <v>261</v>
      </c>
      <c r="H479" s="96">
        <v>77.0</v>
      </c>
      <c r="I479" s="97" t="b">
        <v>0</v>
      </c>
      <c r="J479" s="97" t="b">
        <v>0</v>
      </c>
      <c r="K479" s="95"/>
      <c r="L479" s="95"/>
    </row>
    <row r="480">
      <c r="A480" s="96">
        <v>379.0</v>
      </c>
      <c r="B480" s="96">
        <v>92.0</v>
      </c>
      <c r="C480" s="95" t="s">
        <v>273</v>
      </c>
      <c r="D480" s="96">
        <v>98.0</v>
      </c>
      <c r="E480" s="95" t="s">
        <v>279</v>
      </c>
      <c r="F480" s="95" t="s">
        <v>171</v>
      </c>
      <c r="G480" s="95" t="s">
        <v>261</v>
      </c>
      <c r="H480" s="96">
        <v>77.0</v>
      </c>
      <c r="I480" s="97" t="b">
        <v>0</v>
      </c>
      <c r="J480" s="97" t="b">
        <v>0</v>
      </c>
      <c r="K480" s="95"/>
      <c r="L480" s="95"/>
    </row>
    <row r="481">
      <c r="A481" s="96">
        <v>380.0</v>
      </c>
      <c r="B481" s="96">
        <v>92.0</v>
      </c>
      <c r="C481" s="95" t="s">
        <v>273</v>
      </c>
      <c r="D481" s="96">
        <v>98.0</v>
      </c>
      <c r="E481" s="95" t="s">
        <v>279</v>
      </c>
      <c r="F481" s="95" t="s">
        <v>181</v>
      </c>
      <c r="G481" s="95" t="s">
        <v>261</v>
      </c>
      <c r="H481" s="96">
        <v>77.0</v>
      </c>
      <c r="I481" s="97" t="b">
        <v>0</v>
      </c>
      <c r="J481" s="97" t="b">
        <v>0</v>
      </c>
      <c r="K481" s="95"/>
      <c r="L481" s="95"/>
    </row>
    <row r="482" hidden="1">
      <c r="A482" s="96">
        <v>381.0</v>
      </c>
      <c r="B482" s="96">
        <v>92.0</v>
      </c>
      <c r="C482" s="95" t="s">
        <v>273</v>
      </c>
      <c r="D482" s="96">
        <v>99.0</v>
      </c>
      <c r="E482" s="95" t="s">
        <v>280</v>
      </c>
      <c r="F482" s="95" t="s">
        <v>172</v>
      </c>
      <c r="G482" s="95" t="s">
        <v>258</v>
      </c>
      <c r="H482" s="96">
        <v>81.0</v>
      </c>
      <c r="I482" s="97" t="b">
        <v>1</v>
      </c>
      <c r="J482" s="97" t="b">
        <v>1</v>
      </c>
      <c r="K482" s="95"/>
      <c r="L482" s="95"/>
    </row>
    <row r="483" hidden="1">
      <c r="A483" s="96">
        <v>382.0</v>
      </c>
      <c r="B483" s="96">
        <v>92.0</v>
      </c>
      <c r="C483" s="95" t="s">
        <v>273</v>
      </c>
      <c r="D483" s="96">
        <v>118.0</v>
      </c>
      <c r="E483" s="95" t="s">
        <v>269</v>
      </c>
      <c r="F483" s="95" t="s">
        <v>162</v>
      </c>
      <c r="G483" s="95" t="s">
        <v>258</v>
      </c>
      <c r="H483" s="96">
        <v>81.0</v>
      </c>
      <c r="I483" s="97" t="b">
        <v>1</v>
      </c>
      <c r="J483" s="97" t="b">
        <v>1</v>
      </c>
      <c r="K483" s="95"/>
      <c r="L483" s="95"/>
    </row>
    <row r="484" hidden="1">
      <c r="A484" s="96">
        <v>383.0</v>
      </c>
      <c r="B484" s="96">
        <v>92.0</v>
      </c>
      <c r="C484" s="95" t="s">
        <v>273</v>
      </c>
      <c r="D484" s="96">
        <v>118.0</v>
      </c>
      <c r="E484" s="95" t="s">
        <v>269</v>
      </c>
      <c r="F484" s="95" t="s">
        <v>172</v>
      </c>
      <c r="G484" s="95" t="s">
        <v>272</v>
      </c>
      <c r="H484" s="96">
        <v>87.0</v>
      </c>
      <c r="I484" s="97" t="b">
        <v>1</v>
      </c>
      <c r="J484" s="97" t="b">
        <v>1</v>
      </c>
      <c r="K484" s="95"/>
      <c r="L484" s="95"/>
    </row>
    <row r="485">
      <c r="A485" s="96">
        <v>384.0</v>
      </c>
      <c r="B485" s="96">
        <v>92.0</v>
      </c>
      <c r="C485" s="95" t="s">
        <v>273</v>
      </c>
      <c r="D485" s="96">
        <v>118.0</v>
      </c>
      <c r="E485" s="95" t="s">
        <v>269</v>
      </c>
      <c r="F485" s="95" t="s">
        <v>141</v>
      </c>
      <c r="G485" s="95" t="s">
        <v>261</v>
      </c>
      <c r="H485" s="96">
        <v>77.0</v>
      </c>
      <c r="I485" s="97" t="b">
        <v>0</v>
      </c>
      <c r="J485" s="97" t="b">
        <v>0</v>
      </c>
      <c r="K485" s="95"/>
      <c r="L485" s="95"/>
    </row>
    <row r="486" hidden="1">
      <c r="A486" s="96">
        <v>385.0</v>
      </c>
      <c r="B486" s="96">
        <v>92.0</v>
      </c>
      <c r="C486" s="95" t="s">
        <v>273</v>
      </c>
      <c r="D486" s="96">
        <v>118.0</v>
      </c>
      <c r="E486" s="95" t="s">
        <v>269</v>
      </c>
      <c r="F486" s="95" t="s">
        <v>201</v>
      </c>
      <c r="G486" s="95" t="s">
        <v>258</v>
      </c>
      <c r="H486" s="96">
        <v>81.0</v>
      </c>
      <c r="I486" s="97" t="b">
        <v>1</v>
      </c>
      <c r="J486" s="97" t="b">
        <v>1</v>
      </c>
      <c r="K486" s="95"/>
      <c r="L486" s="95"/>
    </row>
    <row r="487" hidden="1">
      <c r="A487" s="96">
        <v>386.0</v>
      </c>
      <c r="B487" s="96">
        <v>92.0</v>
      </c>
      <c r="C487" s="95" t="s">
        <v>273</v>
      </c>
      <c r="D487" s="96">
        <v>112.0</v>
      </c>
      <c r="E487" s="95" t="s">
        <v>270</v>
      </c>
      <c r="F487" s="95" t="s">
        <v>162</v>
      </c>
      <c r="G487" s="95" t="s">
        <v>258</v>
      </c>
      <c r="H487" s="96">
        <v>81.0</v>
      </c>
      <c r="I487" s="97" t="b">
        <v>1</v>
      </c>
      <c r="J487" s="97" t="b">
        <v>1</v>
      </c>
      <c r="K487" s="95"/>
      <c r="L487" s="95"/>
    </row>
    <row r="488" hidden="1">
      <c r="A488" s="96">
        <v>387.0</v>
      </c>
      <c r="B488" s="96">
        <v>92.0</v>
      </c>
      <c r="C488" s="95" t="s">
        <v>273</v>
      </c>
      <c r="D488" s="96">
        <v>112.0</v>
      </c>
      <c r="E488" s="95" t="s">
        <v>270</v>
      </c>
      <c r="F488" s="95" t="s">
        <v>141</v>
      </c>
      <c r="G488" s="95" t="s">
        <v>258</v>
      </c>
      <c r="H488" s="96">
        <v>81.0</v>
      </c>
      <c r="I488" s="97" t="b">
        <v>1</v>
      </c>
      <c r="J488" s="97" t="b">
        <v>1</v>
      </c>
      <c r="K488" s="95"/>
      <c r="L488" s="95"/>
    </row>
    <row r="489">
      <c r="A489" s="96">
        <v>388.0</v>
      </c>
      <c r="B489" s="96">
        <v>92.0</v>
      </c>
      <c r="C489" s="95" t="s">
        <v>273</v>
      </c>
      <c r="D489" s="96">
        <v>112.0</v>
      </c>
      <c r="E489" s="95" t="s">
        <v>270</v>
      </c>
      <c r="F489" s="95" t="s">
        <v>143</v>
      </c>
      <c r="G489" s="95" t="s">
        <v>261</v>
      </c>
      <c r="H489" s="96">
        <v>77.0</v>
      </c>
      <c r="I489" s="97" t="b">
        <v>0</v>
      </c>
      <c r="J489" s="97" t="b">
        <v>0</v>
      </c>
      <c r="K489" s="95"/>
      <c r="L489" s="95"/>
    </row>
    <row r="490">
      <c r="A490" s="96">
        <v>389.0</v>
      </c>
      <c r="B490" s="96">
        <v>92.0</v>
      </c>
      <c r="C490" s="95" t="s">
        <v>273</v>
      </c>
      <c r="D490" s="96">
        <v>112.0</v>
      </c>
      <c r="E490" s="95" t="s">
        <v>270</v>
      </c>
      <c r="F490" s="95" t="s">
        <v>172</v>
      </c>
      <c r="G490" s="95" t="s">
        <v>261</v>
      </c>
      <c r="H490" s="96">
        <v>77.0</v>
      </c>
      <c r="I490" s="97" t="b">
        <v>0</v>
      </c>
      <c r="J490" s="97" t="b">
        <v>0</v>
      </c>
      <c r="K490" s="95"/>
      <c r="L490" s="95"/>
    </row>
    <row r="491">
      <c r="A491" s="96">
        <v>390.0</v>
      </c>
      <c r="B491" s="96">
        <v>92.0</v>
      </c>
      <c r="C491" s="95" t="s">
        <v>273</v>
      </c>
      <c r="D491" s="96">
        <v>112.0</v>
      </c>
      <c r="E491" s="95" t="s">
        <v>270</v>
      </c>
      <c r="F491" s="95" t="s">
        <v>182</v>
      </c>
      <c r="G491" s="95" t="s">
        <v>261</v>
      </c>
      <c r="H491" s="96">
        <v>77.0</v>
      </c>
      <c r="I491" s="97" t="b">
        <v>0</v>
      </c>
      <c r="J491" s="97" t="b">
        <v>0</v>
      </c>
      <c r="K491" s="95"/>
      <c r="L491" s="95"/>
    </row>
    <row r="492">
      <c r="A492" s="96">
        <v>391.0</v>
      </c>
      <c r="B492" s="96">
        <v>92.0</v>
      </c>
      <c r="C492" s="95" t="s">
        <v>273</v>
      </c>
      <c r="D492" s="96">
        <v>112.0</v>
      </c>
      <c r="E492" s="95" t="s">
        <v>270</v>
      </c>
      <c r="F492" s="95" t="s">
        <v>169</v>
      </c>
      <c r="G492" s="95" t="s">
        <v>261</v>
      </c>
      <c r="H492" s="96">
        <v>77.0</v>
      </c>
      <c r="I492" s="97" t="b">
        <v>0</v>
      </c>
      <c r="J492" s="97" t="b">
        <v>0</v>
      </c>
      <c r="K492" s="95"/>
      <c r="L492" s="95"/>
    </row>
    <row r="493">
      <c r="A493" s="96">
        <v>392.0</v>
      </c>
      <c r="B493" s="96">
        <v>92.0</v>
      </c>
      <c r="C493" s="95" t="s">
        <v>273</v>
      </c>
      <c r="D493" s="96">
        <v>112.0</v>
      </c>
      <c r="E493" s="95" t="s">
        <v>270</v>
      </c>
      <c r="F493" s="95" t="s">
        <v>289</v>
      </c>
      <c r="G493" s="95" t="s">
        <v>264</v>
      </c>
      <c r="H493" s="96">
        <v>74.0</v>
      </c>
      <c r="I493" s="97" t="b">
        <v>0</v>
      </c>
      <c r="J493" s="97" t="b">
        <v>0</v>
      </c>
      <c r="K493" s="95"/>
      <c r="L493" s="95"/>
    </row>
    <row r="494" hidden="1">
      <c r="A494" s="96">
        <v>393.0</v>
      </c>
      <c r="B494" s="96">
        <v>92.0</v>
      </c>
      <c r="C494" s="95" t="s">
        <v>273</v>
      </c>
      <c r="D494" s="96">
        <v>111.0</v>
      </c>
      <c r="E494" s="95" t="s">
        <v>268</v>
      </c>
      <c r="F494" s="95" t="s">
        <v>156</v>
      </c>
      <c r="G494" s="95" t="s">
        <v>258</v>
      </c>
      <c r="H494" s="96">
        <v>81.0</v>
      </c>
      <c r="I494" s="97" t="b">
        <v>1</v>
      </c>
      <c r="J494" s="97" t="b">
        <v>1</v>
      </c>
      <c r="K494" s="95"/>
      <c r="L494" s="95"/>
    </row>
    <row r="495">
      <c r="A495" s="96">
        <v>394.0</v>
      </c>
      <c r="B495" s="96">
        <v>94.0</v>
      </c>
      <c r="C495" s="95" t="s">
        <v>290</v>
      </c>
      <c r="D495" s="96">
        <v>102.0</v>
      </c>
      <c r="E495" s="95" t="s">
        <v>271</v>
      </c>
      <c r="F495" s="95" t="s">
        <v>211</v>
      </c>
      <c r="G495" s="95" t="s">
        <v>261</v>
      </c>
      <c r="H495" s="96">
        <v>77.0</v>
      </c>
      <c r="I495" s="97" t="b">
        <v>0</v>
      </c>
      <c r="J495" s="97" t="b">
        <v>0</v>
      </c>
      <c r="K495" s="95"/>
      <c r="L495" s="95"/>
    </row>
    <row r="496" hidden="1">
      <c r="A496" s="96">
        <v>395.0</v>
      </c>
      <c r="B496" s="96">
        <v>94.0</v>
      </c>
      <c r="C496" s="95" t="s">
        <v>290</v>
      </c>
      <c r="D496" s="96">
        <v>105.0</v>
      </c>
      <c r="E496" s="95" t="s">
        <v>263</v>
      </c>
      <c r="F496" s="95" t="s">
        <v>209</v>
      </c>
      <c r="G496" s="95" t="s">
        <v>258</v>
      </c>
      <c r="H496" s="96">
        <v>81.0</v>
      </c>
      <c r="I496" s="97" t="b">
        <v>1</v>
      </c>
      <c r="J496" s="97" t="b">
        <v>1</v>
      </c>
      <c r="K496" s="95"/>
      <c r="L496" s="95"/>
    </row>
    <row r="497" hidden="1">
      <c r="A497" s="96">
        <v>396.0</v>
      </c>
      <c r="B497" s="96">
        <v>94.0</v>
      </c>
      <c r="C497" s="95" t="s">
        <v>290</v>
      </c>
      <c r="D497" s="96">
        <v>118.0</v>
      </c>
      <c r="E497" s="95" t="s">
        <v>269</v>
      </c>
      <c r="F497" s="95" t="s">
        <v>172</v>
      </c>
      <c r="G497" s="95" t="s">
        <v>258</v>
      </c>
      <c r="H497" s="96">
        <v>81.0</v>
      </c>
      <c r="I497" s="97" t="b">
        <v>1</v>
      </c>
      <c r="J497" s="97" t="b">
        <v>1</v>
      </c>
      <c r="K497" s="95"/>
      <c r="L497" s="95"/>
    </row>
    <row r="498">
      <c r="A498" s="96">
        <v>397.0</v>
      </c>
      <c r="B498" s="96">
        <v>90.0</v>
      </c>
      <c r="C498" s="95" t="s">
        <v>274</v>
      </c>
      <c r="D498" s="96">
        <v>102.0</v>
      </c>
      <c r="E498" s="95" t="s">
        <v>271</v>
      </c>
      <c r="F498" s="95" t="s">
        <v>141</v>
      </c>
      <c r="G498" s="95" t="s">
        <v>261</v>
      </c>
      <c r="H498" s="96">
        <v>77.0</v>
      </c>
      <c r="I498" s="97" t="b">
        <v>0</v>
      </c>
      <c r="J498" s="97" t="b">
        <v>0</v>
      </c>
      <c r="K498" s="95"/>
      <c r="L498" s="95"/>
    </row>
    <row r="499">
      <c r="A499" s="96">
        <v>398.0</v>
      </c>
      <c r="B499" s="96">
        <v>90.0</v>
      </c>
      <c r="C499" s="95" t="s">
        <v>274</v>
      </c>
      <c r="D499" s="96">
        <v>105.0</v>
      </c>
      <c r="E499" s="95" t="s">
        <v>263</v>
      </c>
      <c r="F499" s="95" t="s">
        <v>209</v>
      </c>
      <c r="G499" s="95" t="s">
        <v>261</v>
      </c>
      <c r="H499" s="96">
        <v>77.0</v>
      </c>
      <c r="I499" s="97" t="b">
        <v>0</v>
      </c>
      <c r="J499" s="97" t="b">
        <v>0</v>
      </c>
      <c r="K499" s="95"/>
      <c r="L499" s="95"/>
    </row>
    <row r="500" hidden="1">
      <c r="A500" s="96">
        <v>399.0</v>
      </c>
      <c r="B500" s="96">
        <v>90.0</v>
      </c>
      <c r="C500" s="95" t="s">
        <v>274</v>
      </c>
      <c r="D500" s="96">
        <v>105.0</v>
      </c>
      <c r="E500" s="95" t="s">
        <v>263</v>
      </c>
      <c r="F500" s="95" t="s">
        <v>211</v>
      </c>
      <c r="G500" s="95" t="s">
        <v>258</v>
      </c>
      <c r="H500" s="96">
        <v>81.0</v>
      </c>
      <c r="I500" s="97" t="b">
        <v>1</v>
      </c>
      <c r="J500" s="97" t="b">
        <v>1</v>
      </c>
      <c r="K500" s="95"/>
      <c r="L500" s="95"/>
    </row>
    <row r="501" hidden="1">
      <c r="A501" s="96">
        <v>400.0</v>
      </c>
      <c r="B501" s="96">
        <v>90.0</v>
      </c>
      <c r="C501" s="95" t="s">
        <v>274</v>
      </c>
      <c r="D501" s="96">
        <v>107.0</v>
      </c>
      <c r="E501" s="95" t="s">
        <v>265</v>
      </c>
      <c r="F501" s="95" t="s">
        <v>141</v>
      </c>
      <c r="G501" s="95" t="s">
        <v>258</v>
      </c>
      <c r="H501" s="96">
        <v>81.0</v>
      </c>
      <c r="I501" s="97" t="b">
        <v>1</v>
      </c>
      <c r="J501" s="97" t="b">
        <v>1</v>
      </c>
      <c r="K501" s="95"/>
      <c r="L501" s="95"/>
    </row>
    <row r="502" hidden="1">
      <c r="A502" s="96">
        <v>401.0</v>
      </c>
      <c r="B502" s="96">
        <v>90.0</v>
      </c>
      <c r="C502" s="95" t="s">
        <v>274</v>
      </c>
      <c r="D502" s="96">
        <v>117.0</v>
      </c>
      <c r="E502" s="95" t="s">
        <v>266</v>
      </c>
      <c r="F502" s="95" t="s">
        <v>291</v>
      </c>
      <c r="G502" s="95" t="s">
        <v>272</v>
      </c>
      <c r="H502" s="96">
        <v>87.0</v>
      </c>
      <c r="I502" s="97" t="b">
        <v>1</v>
      </c>
      <c r="J502" s="97" t="b">
        <v>1</v>
      </c>
      <c r="K502" s="95"/>
      <c r="L502" s="95"/>
    </row>
    <row r="503">
      <c r="A503" s="96">
        <v>402.0</v>
      </c>
      <c r="B503" s="96">
        <v>90.0</v>
      </c>
      <c r="C503" s="95" t="s">
        <v>274</v>
      </c>
      <c r="D503" s="96">
        <v>117.0</v>
      </c>
      <c r="E503" s="95" t="s">
        <v>266</v>
      </c>
      <c r="F503" s="95" t="s">
        <v>168</v>
      </c>
      <c r="G503" s="95" t="s">
        <v>261</v>
      </c>
      <c r="H503" s="96">
        <v>77.0</v>
      </c>
      <c r="I503" s="97" t="b">
        <v>0</v>
      </c>
      <c r="J503" s="97" t="b">
        <v>0</v>
      </c>
      <c r="K503" s="95"/>
      <c r="L503" s="95"/>
    </row>
    <row r="504" hidden="1">
      <c r="A504" s="96">
        <v>403.0</v>
      </c>
      <c r="B504" s="96">
        <v>90.0</v>
      </c>
      <c r="C504" s="95" t="s">
        <v>274</v>
      </c>
      <c r="D504" s="96">
        <v>117.0</v>
      </c>
      <c r="E504" s="95" t="s">
        <v>266</v>
      </c>
      <c r="F504" s="95" t="s">
        <v>292</v>
      </c>
      <c r="G504" s="95" t="s">
        <v>258</v>
      </c>
      <c r="H504" s="96">
        <v>81.0</v>
      </c>
      <c r="I504" s="97" t="b">
        <v>1</v>
      </c>
      <c r="J504" s="97" t="b">
        <v>1</v>
      </c>
      <c r="K504" s="95"/>
      <c r="L504" s="95"/>
    </row>
    <row r="505">
      <c r="A505" s="96">
        <v>404.0</v>
      </c>
      <c r="B505" s="96">
        <v>90.0</v>
      </c>
      <c r="C505" s="95" t="s">
        <v>274</v>
      </c>
      <c r="D505" s="96">
        <v>118.0</v>
      </c>
      <c r="E505" s="95" t="s">
        <v>269</v>
      </c>
      <c r="F505" s="95" t="s">
        <v>156</v>
      </c>
      <c r="G505" s="95" t="s">
        <v>261</v>
      </c>
      <c r="H505" s="96">
        <v>77.0</v>
      </c>
      <c r="I505" s="97" t="b">
        <v>0</v>
      </c>
      <c r="J505" s="97" t="b">
        <v>0</v>
      </c>
      <c r="K505" s="95"/>
      <c r="L505" s="95"/>
    </row>
    <row r="506">
      <c r="A506" s="96">
        <v>405.0</v>
      </c>
      <c r="B506" s="96">
        <v>90.0</v>
      </c>
      <c r="C506" s="95" t="s">
        <v>274</v>
      </c>
      <c r="D506" s="96">
        <v>118.0</v>
      </c>
      <c r="E506" s="95" t="s">
        <v>269</v>
      </c>
      <c r="F506" s="95" t="s">
        <v>292</v>
      </c>
      <c r="G506" s="95" t="s">
        <v>264</v>
      </c>
      <c r="H506" s="96">
        <v>74.0</v>
      </c>
      <c r="I506" s="97" t="b">
        <v>0</v>
      </c>
      <c r="J506" s="97" t="b">
        <v>0</v>
      </c>
      <c r="K506" s="95"/>
      <c r="L506" s="95"/>
    </row>
    <row r="507">
      <c r="A507" s="96">
        <v>406.0</v>
      </c>
      <c r="B507" s="96">
        <v>90.0</v>
      </c>
      <c r="C507" s="95" t="s">
        <v>274</v>
      </c>
      <c r="D507" s="96">
        <v>112.0</v>
      </c>
      <c r="E507" s="95" t="s">
        <v>270</v>
      </c>
      <c r="F507" s="95" t="s">
        <v>157</v>
      </c>
      <c r="G507" s="95" t="s">
        <v>261</v>
      </c>
      <c r="H507" s="96">
        <v>77.0</v>
      </c>
      <c r="I507" s="97" t="b">
        <v>0</v>
      </c>
      <c r="J507" s="97" t="b">
        <v>0</v>
      </c>
      <c r="K507" s="95"/>
      <c r="L507" s="95"/>
    </row>
    <row r="508">
      <c r="A508" s="96">
        <v>407.0</v>
      </c>
      <c r="B508" s="96">
        <v>90.0</v>
      </c>
      <c r="C508" s="95" t="s">
        <v>274</v>
      </c>
      <c r="D508" s="96">
        <v>112.0</v>
      </c>
      <c r="E508" s="95" t="s">
        <v>270</v>
      </c>
      <c r="F508" s="95" t="s">
        <v>141</v>
      </c>
      <c r="G508" s="95" t="s">
        <v>261</v>
      </c>
      <c r="H508" s="96">
        <v>77.0</v>
      </c>
      <c r="I508" s="97" t="b">
        <v>0</v>
      </c>
      <c r="J508" s="97" t="b">
        <v>0</v>
      </c>
      <c r="K508" s="95"/>
      <c r="L508" s="95"/>
    </row>
    <row r="509">
      <c r="A509" s="96">
        <v>408.0</v>
      </c>
      <c r="B509" s="96">
        <v>90.0</v>
      </c>
      <c r="C509" s="95" t="s">
        <v>274</v>
      </c>
      <c r="D509" s="96">
        <v>112.0</v>
      </c>
      <c r="E509" s="95" t="s">
        <v>270</v>
      </c>
      <c r="F509" s="95" t="s">
        <v>172</v>
      </c>
      <c r="G509" s="95" t="s">
        <v>261</v>
      </c>
      <c r="H509" s="96">
        <v>77.0</v>
      </c>
      <c r="I509" s="97" t="b">
        <v>0</v>
      </c>
      <c r="J509" s="97" t="b">
        <v>0</v>
      </c>
      <c r="K509" s="95"/>
      <c r="L509" s="95"/>
    </row>
    <row r="510">
      <c r="A510" s="96">
        <v>409.0</v>
      </c>
      <c r="B510" s="96">
        <v>96.0</v>
      </c>
      <c r="C510" s="95" t="s">
        <v>278</v>
      </c>
      <c r="D510" s="96">
        <v>104.0</v>
      </c>
      <c r="E510" s="95" t="s">
        <v>288</v>
      </c>
      <c r="F510" s="95" t="s">
        <v>172</v>
      </c>
      <c r="G510" s="95" t="s">
        <v>261</v>
      </c>
      <c r="H510" s="96">
        <v>77.0</v>
      </c>
      <c r="I510" s="97" t="b">
        <v>0</v>
      </c>
      <c r="J510" s="97" t="b">
        <v>0</v>
      </c>
      <c r="K510" s="95"/>
      <c r="L510" s="95"/>
    </row>
    <row r="511">
      <c r="A511" s="96">
        <v>410.0</v>
      </c>
      <c r="B511" s="96">
        <v>96.0</v>
      </c>
      <c r="C511" s="95" t="s">
        <v>278</v>
      </c>
      <c r="D511" s="96">
        <v>104.0</v>
      </c>
      <c r="E511" s="95" t="s">
        <v>288</v>
      </c>
      <c r="F511" s="95" t="s">
        <v>201</v>
      </c>
      <c r="G511" s="95" t="s">
        <v>261</v>
      </c>
      <c r="H511" s="96">
        <v>77.0</v>
      </c>
      <c r="I511" s="97" t="b">
        <v>0</v>
      </c>
      <c r="J511" s="97" t="b">
        <v>0</v>
      </c>
      <c r="K511" s="95"/>
      <c r="L511" s="95"/>
    </row>
    <row r="512">
      <c r="A512" s="96">
        <v>411.0</v>
      </c>
      <c r="B512" s="96">
        <v>96.0</v>
      </c>
      <c r="C512" s="95" t="s">
        <v>278</v>
      </c>
      <c r="D512" s="96">
        <v>105.0</v>
      </c>
      <c r="E512" s="95" t="s">
        <v>263</v>
      </c>
      <c r="F512" s="95" t="s">
        <v>168</v>
      </c>
      <c r="G512" s="95" t="s">
        <v>261</v>
      </c>
      <c r="H512" s="96">
        <v>77.0</v>
      </c>
      <c r="I512" s="97" t="b">
        <v>0</v>
      </c>
      <c r="J512" s="97" t="b">
        <v>0</v>
      </c>
      <c r="K512" s="95"/>
      <c r="L512" s="95"/>
    </row>
    <row r="513">
      <c r="A513" s="96">
        <v>412.0</v>
      </c>
      <c r="B513" s="96">
        <v>96.0</v>
      </c>
      <c r="C513" s="95" t="s">
        <v>278</v>
      </c>
      <c r="D513" s="96">
        <v>105.0</v>
      </c>
      <c r="E513" s="95" t="s">
        <v>263</v>
      </c>
      <c r="F513" s="95" t="s">
        <v>201</v>
      </c>
      <c r="G513" s="95" t="s">
        <v>264</v>
      </c>
      <c r="H513" s="96">
        <v>74.0</v>
      </c>
      <c r="I513" s="97" t="b">
        <v>0</v>
      </c>
      <c r="J513" s="97" t="b">
        <v>0</v>
      </c>
      <c r="K513" s="95"/>
      <c r="L513" s="95"/>
    </row>
    <row r="514">
      <c r="A514" s="96">
        <v>413.0</v>
      </c>
      <c r="B514" s="96">
        <v>96.0</v>
      </c>
      <c r="C514" s="95" t="s">
        <v>278</v>
      </c>
      <c r="D514" s="96">
        <v>118.0</v>
      </c>
      <c r="E514" s="95" t="s">
        <v>269</v>
      </c>
      <c r="F514" s="95" t="s">
        <v>211</v>
      </c>
      <c r="G514" s="95" t="s">
        <v>261</v>
      </c>
      <c r="H514" s="96">
        <v>77.0</v>
      </c>
      <c r="I514" s="97" t="b">
        <v>0</v>
      </c>
      <c r="J514" s="97" t="b">
        <v>0</v>
      </c>
      <c r="K514" s="95"/>
      <c r="L514" s="95"/>
    </row>
    <row r="515" hidden="1">
      <c r="A515" s="96">
        <v>414.0</v>
      </c>
      <c r="B515" s="96">
        <v>96.0</v>
      </c>
      <c r="C515" s="95" t="s">
        <v>278</v>
      </c>
      <c r="D515" s="96">
        <v>112.0</v>
      </c>
      <c r="E515" s="95" t="s">
        <v>270</v>
      </c>
      <c r="F515" s="95" t="s">
        <v>172</v>
      </c>
      <c r="G515" s="95" t="s">
        <v>258</v>
      </c>
      <c r="H515" s="96">
        <v>81.0</v>
      </c>
      <c r="I515" s="97" t="b">
        <v>1</v>
      </c>
      <c r="J515" s="97" t="b">
        <v>1</v>
      </c>
      <c r="K515" s="95"/>
      <c r="L515" s="95"/>
    </row>
    <row r="516">
      <c r="A516" s="96">
        <v>415.0</v>
      </c>
      <c r="B516" s="96">
        <v>97.0</v>
      </c>
      <c r="C516" s="95" t="s">
        <v>293</v>
      </c>
      <c r="D516" s="96">
        <v>102.0</v>
      </c>
      <c r="E516" s="95" t="s">
        <v>271</v>
      </c>
      <c r="F516" s="95" t="s">
        <v>168</v>
      </c>
      <c r="G516" s="95" t="s">
        <v>261</v>
      </c>
      <c r="H516" s="96">
        <v>77.0</v>
      </c>
      <c r="I516" s="97" t="b">
        <v>0</v>
      </c>
      <c r="J516" s="97" t="b">
        <v>0</v>
      </c>
      <c r="K516" s="95"/>
      <c r="L516" s="95"/>
    </row>
    <row r="517">
      <c r="A517" s="96">
        <v>416.0</v>
      </c>
      <c r="B517" s="96">
        <v>97.0</v>
      </c>
      <c r="C517" s="95" t="s">
        <v>293</v>
      </c>
      <c r="D517" s="96">
        <v>102.0</v>
      </c>
      <c r="E517" s="95" t="s">
        <v>271</v>
      </c>
      <c r="F517" s="95" t="s">
        <v>188</v>
      </c>
      <c r="G517" s="95" t="s">
        <v>261</v>
      </c>
      <c r="H517" s="96">
        <v>77.0</v>
      </c>
      <c r="I517" s="97" t="b">
        <v>0</v>
      </c>
      <c r="J517" s="97" t="b">
        <v>0</v>
      </c>
      <c r="K517" s="95"/>
      <c r="L517" s="95"/>
    </row>
    <row r="518">
      <c r="A518" s="96">
        <v>417.0</v>
      </c>
      <c r="B518" s="96">
        <v>97.0</v>
      </c>
      <c r="C518" s="95" t="s">
        <v>293</v>
      </c>
      <c r="D518" s="96">
        <v>113.0</v>
      </c>
      <c r="E518" s="95" t="s">
        <v>294</v>
      </c>
      <c r="F518" s="95" t="s">
        <v>188</v>
      </c>
      <c r="G518" s="95" t="s">
        <v>261</v>
      </c>
      <c r="H518" s="96">
        <v>77.0</v>
      </c>
      <c r="I518" s="97" t="b">
        <v>0</v>
      </c>
      <c r="J518" s="97" t="b">
        <v>0</v>
      </c>
      <c r="K518" s="95"/>
      <c r="L518" s="95"/>
    </row>
    <row r="519" hidden="1">
      <c r="A519" s="96">
        <v>418.0</v>
      </c>
      <c r="B519" s="96">
        <v>97.0</v>
      </c>
      <c r="C519" s="95" t="s">
        <v>293</v>
      </c>
      <c r="D519" s="96">
        <v>110.0</v>
      </c>
      <c r="E519" s="95" t="s">
        <v>295</v>
      </c>
      <c r="F519" s="95" t="s">
        <v>209</v>
      </c>
      <c r="G519" s="95" t="s">
        <v>258</v>
      </c>
      <c r="H519" s="96">
        <v>81.0</v>
      </c>
      <c r="I519" s="97" t="b">
        <v>1</v>
      </c>
      <c r="J519" s="97" t="b">
        <v>1</v>
      </c>
      <c r="K519" s="95"/>
      <c r="L519" s="95"/>
    </row>
    <row r="520">
      <c r="A520" s="96">
        <v>419.0</v>
      </c>
      <c r="B520" s="96">
        <v>97.0</v>
      </c>
      <c r="C520" s="95" t="s">
        <v>293</v>
      </c>
      <c r="D520" s="96">
        <v>106.0</v>
      </c>
      <c r="E520" s="95" t="s">
        <v>262</v>
      </c>
      <c r="F520" s="95" t="s">
        <v>153</v>
      </c>
      <c r="G520" s="95" t="s">
        <v>261</v>
      </c>
      <c r="H520" s="96">
        <v>77.0</v>
      </c>
      <c r="I520" s="97" t="b">
        <v>0</v>
      </c>
      <c r="J520" s="97" t="b">
        <v>0</v>
      </c>
      <c r="K520" s="95"/>
      <c r="L520" s="95"/>
    </row>
    <row r="521">
      <c r="A521" s="96">
        <v>420.0</v>
      </c>
      <c r="B521" s="96">
        <v>97.0</v>
      </c>
      <c r="C521" s="95" t="s">
        <v>293</v>
      </c>
      <c r="D521" s="96">
        <v>106.0</v>
      </c>
      <c r="E521" s="95" t="s">
        <v>262</v>
      </c>
      <c r="F521" s="95" t="s">
        <v>209</v>
      </c>
      <c r="G521" s="95" t="s">
        <v>261</v>
      </c>
      <c r="H521" s="96">
        <v>77.0</v>
      </c>
      <c r="I521" s="97" t="b">
        <v>0</v>
      </c>
      <c r="J521" s="97" t="b">
        <v>0</v>
      </c>
      <c r="K521" s="95"/>
      <c r="L521" s="95"/>
    </row>
    <row r="522" hidden="1">
      <c r="A522" s="96">
        <v>421.0</v>
      </c>
      <c r="B522" s="96">
        <v>97.0</v>
      </c>
      <c r="C522" s="95" t="s">
        <v>293</v>
      </c>
      <c r="D522" s="96">
        <v>106.0</v>
      </c>
      <c r="E522" s="95" t="s">
        <v>262</v>
      </c>
      <c r="F522" s="95" t="s">
        <v>141</v>
      </c>
      <c r="G522" s="95" t="s">
        <v>258</v>
      </c>
      <c r="H522" s="96">
        <v>81.0</v>
      </c>
      <c r="I522" s="97" t="b">
        <v>1</v>
      </c>
      <c r="J522" s="97" t="b">
        <v>1</v>
      </c>
      <c r="K522" s="95"/>
      <c r="L522" s="95"/>
    </row>
    <row r="523">
      <c r="A523" s="96">
        <v>422.0</v>
      </c>
      <c r="B523" s="96">
        <v>97.0</v>
      </c>
      <c r="C523" s="95" t="s">
        <v>293</v>
      </c>
      <c r="D523" s="96">
        <v>104.0</v>
      </c>
      <c r="E523" s="95" t="s">
        <v>288</v>
      </c>
      <c r="F523" s="95" t="s">
        <v>168</v>
      </c>
      <c r="G523" s="95" t="s">
        <v>261</v>
      </c>
      <c r="H523" s="96">
        <v>77.0</v>
      </c>
      <c r="I523" s="97" t="b">
        <v>0</v>
      </c>
      <c r="J523" s="97" t="b">
        <v>0</v>
      </c>
      <c r="K523" s="95"/>
      <c r="L523" s="95"/>
    </row>
    <row r="524" hidden="1">
      <c r="A524" s="96">
        <v>423.0</v>
      </c>
      <c r="B524" s="96">
        <v>97.0</v>
      </c>
      <c r="C524" s="95" t="s">
        <v>293</v>
      </c>
      <c r="D524" s="96">
        <v>104.0</v>
      </c>
      <c r="E524" s="95" t="s">
        <v>288</v>
      </c>
      <c r="F524" s="95" t="s">
        <v>188</v>
      </c>
      <c r="G524" s="95" t="s">
        <v>258</v>
      </c>
      <c r="H524" s="96">
        <v>81.0</v>
      </c>
      <c r="I524" s="97" t="b">
        <v>1</v>
      </c>
      <c r="J524" s="97" t="b">
        <v>1</v>
      </c>
      <c r="K524" s="95"/>
      <c r="L524" s="95"/>
    </row>
    <row r="525">
      <c r="A525" s="96">
        <v>424.0</v>
      </c>
      <c r="B525" s="96">
        <v>97.0</v>
      </c>
      <c r="C525" s="95" t="s">
        <v>293</v>
      </c>
      <c r="D525" s="96">
        <v>105.0</v>
      </c>
      <c r="E525" s="95" t="s">
        <v>263</v>
      </c>
      <c r="F525" s="95" t="s">
        <v>157</v>
      </c>
      <c r="G525" s="95" t="s">
        <v>261</v>
      </c>
      <c r="H525" s="96">
        <v>77.0</v>
      </c>
      <c r="I525" s="97" t="b">
        <v>0</v>
      </c>
      <c r="J525" s="97" t="b">
        <v>0</v>
      </c>
      <c r="K525" s="95"/>
      <c r="L525" s="95"/>
    </row>
    <row r="526">
      <c r="A526" s="96">
        <v>425.0</v>
      </c>
      <c r="B526" s="96">
        <v>97.0</v>
      </c>
      <c r="C526" s="95" t="s">
        <v>293</v>
      </c>
      <c r="D526" s="96">
        <v>105.0</v>
      </c>
      <c r="E526" s="95" t="s">
        <v>263</v>
      </c>
      <c r="F526" s="95" t="s">
        <v>188</v>
      </c>
      <c r="G526" s="95" t="s">
        <v>261</v>
      </c>
      <c r="H526" s="96">
        <v>77.0</v>
      </c>
      <c r="I526" s="97" t="b">
        <v>0</v>
      </c>
      <c r="J526" s="97" t="b">
        <v>0</v>
      </c>
      <c r="K526" s="95"/>
      <c r="L526" s="95"/>
    </row>
    <row r="527">
      <c r="A527" s="96">
        <v>426.0</v>
      </c>
      <c r="B527" s="96">
        <v>97.0</v>
      </c>
      <c r="C527" s="95" t="s">
        <v>293</v>
      </c>
      <c r="D527" s="96">
        <v>107.0</v>
      </c>
      <c r="E527" s="95" t="s">
        <v>265</v>
      </c>
      <c r="F527" s="95" t="s">
        <v>168</v>
      </c>
      <c r="G527" s="95" t="s">
        <v>261</v>
      </c>
      <c r="H527" s="96">
        <v>77.0</v>
      </c>
      <c r="I527" s="97" t="b">
        <v>0</v>
      </c>
      <c r="J527" s="97" t="b">
        <v>0</v>
      </c>
      <c r="K527" s="95"/>
      <c r="L527" s="95"/>
    </row>
    <row r="528">
      <c r="A528" s="96">
        <v>427.0</v>
      </c>
      <c r="B528" s="96">
        <v>97.0</v>
      </c>
      <c r="C528" s="95" t="s">
        <v>293</v>
      </c>
      <c r="D528" s="96">
        <v>116.0</v>
      </c>
      <c r="E528" s="95" t="s">
        <v>281</v>
      </c>
      <c r="F528" s="95" t="s">
        <v>211</v>
      </c>
      <c r="G528" s="95" t="s">
        <v>261</v>
      </c>
      <c r="H528" s="96">
        <v>77.0</v>
      </c>
      <c r="I528" s="97" t="b">
        <v>0</v>
      </c>
      <c r="J528" s="97" t="b">
        <v>0</v>
      </c>
      <c r="K528" s="95"/>
      <c r="L528" s="95"/>
    </row>
    <row r="529">
      <c r="A529" s="96">
        <v>428.0</v>
      </c>
      <c r="B529" s="96">
        <v>97.0</v>
      </c>
      <c r="C529" s="95" t="s">
        <v>293</v>
      </c>
      <c r="D529" s="96">
        <v>118.0</v>
      </c>
      <c r="E529" s="95" t="s">
        <v>269</v>
      </c>
      <c r="F529" s="95" t="s">
        <v>153</v>
      </c>
      <c r="G529" s="95" t="s">
        <v>261</v>
      </c>
      <c r="H529" s="96">
        <v>77.0</v>
      </c>
      <c r="I529" s="97" t="b">
        <v>0</v>
      </c>
      <c r="J529" s="97" t="b">
        <v>0</v>
      </c>
      <c r="K529" s="95"/>
      <c r="L529" s="95"/>
    </row>
    <row r="530">
      <c r="A530" s="96">
        <v>429.0</v>
      </c>
      <c r="B530" s="96">
        <v>97.0</v>
      </c>
      <c r="C530" s="95" t="s">
        <v>293</v>
      </c>
      <c r="D530" s="96">
        <v>118.0</v>
      </c>
      <c r="E530" s="95" t="s">
        <v>269</v>
      </c>
      <c r="F530" s="95" t="s">
        <v>209</v>
      </c>
      <c r="G530" s="95" t="s">
        <v>261</v>
      </c>
      <c r="H530" s="96">
        <v>77.0</v>
      </c>
      <c r="I530" s="97" t="b">
        <v>0</v>
      </c>
      <c r="J530" s="97" t="b">
        <v>0</v>
      </c>
      <c r="K530" s="95"/>
      <c r="L530" s="95"/>
    </row>
    <row r="531">
      <c r="A531" s="96">
        <v>430.0</v>
      </c>
      <c r="B531" s="96">
        <v>97.0</v>
      </c>
      <c r="C531" s="95" t="s">
        <v>293</v>
      </c>
      <c r="D531" s="96">
        <v>118.0</v>
      </c>
      <c r="E531" s="95" t="s">
        <v>269</v>
      </c>
      <c r="F531" s="95" t="s">
        <v>296</v>
      </c>
      <c r="G531" s="95" t="s">
        <v>261</v>
      </c>
      <c r="H531" s="96">
        <v>77.0</v>
      </c>
      <c r="I531" s="97" t="b">
        <v>0</v>
      </c>
      <c r="J531" s="97" t="b">
        <v>0</v>
      </c>
      <c r="K531" s="95"/>
      <c r="L531" s="95"/>
    </row>
    <row r="532">
      <c r="A532" s="96">
        <v>431.0</v>
      </c>
      <c r="B532" s="96">
        <v>97.0</v>
      </c>
      <c r="C532" s="95" t="s">
        <v>293</v>
      </c>
      <c r="D532" s="96">
        <v>112.0</v>
      </c>
      <c r="E532" s="95" t="s">
        <v>270</v>
      </c>
      <c r="F532" s="95" t="s">
        <v>141</v>
      </c>
      <c r="G532" s="95" t="s">
        <v>261</v>
      </c>
      <c r="H532" s="96">
        <v>77.0</v>
      </c>
      <c r="I532" s="97" t="b">
        <v>0</v>
      </c>
      <c r="J532" s="97" t="b">
        <v>0</v>
      </c>
      <c r="K532" s="95"/>
      <c r="L532" s="95"/>
    </row>
    <row r="533" hidden="1">
      <c r="A533" s="96">
        <v>432.0</v>
      </c>
      <c r="B533" s="96">
        <v>97.0</v>
      </c>
      <c r="C533" s="95" t="s">
        <v>293</v>
      </c>
      <c r="D533" s="96">
        <v>114.0</v>
      </c>
      <c r="E533" s="95" t="s">
        <v>287</v>
      </c>
      <c r="F533" s="95" t="s">
        <v>168</v>
      </c>
      <c r="G533" s="95" t="s">
        <v>258</v>
      </c>
      <c r="H533" s="96">
        <v>81.0</v>
      </c>
      <c r="I533" s="97" t="b">
        <v>1</v>
      </c>
      <c r="J533" s="97" t="b">
        <v>1</v>
      </c>
      <c r="K533" s="95"/>
      <c r="L533" s="95"/>
    </row>
    <row r="534">
      <c r="A534" s="96">
        <v>433.0</v>
      </c>
      <c r="B534" s="96">
        <v>106.0</v>
      </c>
      <c r="C534" s="95" t="s">
        <v>262</v>
      </c>
      <c r="D534" s="96">
        <v>98.0</v>
      </c>
      <c r="E534" s="95" t="s">
        <v>279</v>
      </c>
      <c r="F534" s="95" t="s">
        <v>157</v>
      </c>
      <c r="G534" s="95" t="s">
        <v>261</v>
      </c>
      <c r="H534" s="96">
        <v>77.0</v>
      </c>
      <c r="I534" s="97" t="b">
        <v>0</v>
      </c>
      <c r="J534" s="97" t="b">
        <v>0</v>
      </c>
      <c r="K534" s="95"/>
      <c r="L534" s="95"/>
    </row>
    <row r="535" hidden="1">
      <c r="A535" s="96">
        <v>434.0</v>
      </c>
      <c r="B535" s="96">
        <v>106.0</v>
      </c>
      <c r="C535" s="95" t="s">
        <v>262</v>
      </c>
      <c r="D535" s="96">
        <v>87.0</v>
      </c>
      <c r="E535" s="95" t="s">
        <v>259</v>
      </c>
      <c r="F535" s="95" t="s">
        <v>209</v>
      </c>
      <c r="G535" s="95" t="s">
        <v>258</v>
      </c>
      <c r="H535" s="96">
        <v>81.0</v>
      </c>
      <c r="I535" s="97" t="b">
        <v>1</v>
      </c>
      <c r="J535" s="97" t="b">
        <v>1</v>
      </c>
      <c r="K535" s="95"/>
      <c r="L535" s="95"/>
    </row>
    <row r="536">
      <c r="A536" s="96">
        <v>435.0</v>
      </c>
      <c r="B536" s="96">
        <v>106.0</v>
      </c>
      <c r="C536" s="95" t="s">
        <v>262</v>
      </c>
      <c r="D536" s="96">
        <v>92.0</v>
      </c>
      <c r="E536" s="95" t="s">
        <v>273</v>
      </c>
      <c r="F536" s="95" t="s">
        <v>151</v>
      </c>
      <c r="G536" s="95" t="s">
        <v>261</v>
      </c>
      <c r="H536" s="96">
        <v>77.0</v>
      </c>
      <c r="I536" s="97" t="b">
        <v>0</v>
      </c>
      <c r="J536" s="97" t="b">
        <v>0</v>
      </c>
      <c r="K536" s="95"/>
      <c r="L536" s="95"/>
    </row>
    <row r="537">
      <c r="A537" s="96">
        <v>436.0</v>
      </c>
      <c r="B537" s="96">
        <v>106.0</v>
      </c>
      <c r="C537" s="95" t="s">
        <v>262</v>
      </c>
      <c r="D537" s="96">
        <v>92.0</v>
      </c>
      <c r="E537" s="95" t="s">
        <v>273</v>
      </c>
      <c r="F537" s="95" t="s">
        <v>209</v>
      </c>
      <c r="G537" s="95" t="s">
        <v>261</v>
      </c>
      <c r="H537" s="96">
        <v>77.0</v>
      </c>
      <c r="I537" s="97" t="b">
        <v>0</v>
      </c>
      <c r="J537" s="97" t="b">
        <v>0</v>
      </c>
      <c r="K537" s="95"/>
      <c r="L537" s="95"/>
    </row>
    <row r="538" hidden="1">
      <c r="A538" s="96">
        <v>437.0</v>
      </c>
      <c r="B538" s="96">
        <v>106.0</v>
      </c>
      <c r="C538" s="95" t="s">
        <v>262</v>
      </c>
      <c r="D538" s="96">
        <v>94.0</v>
      </c>
      <c r="E538" s="95" t="s">
        <v>290</v>
      </c>
      <c r="F538" s="95" t="s">
        <v>156</v>
      </c>
      <c r="G538" s="95" t="s">
        <v>258</v>
      </c>
      <c r="H538" s="96">
        <v>81.0</v>
      </c>
      <c r="I538" s="97" t="b">
        <v>1</v>
      </c>
      <c r="J538" s="97" t="b">
        <v>1</v>
      </c>
      <c r="K538" s="95"/>
      <c r="L538" s="95"/>
    </row>
    <row r="539">
      <c r="A539" s="96">
        <v>438.0</v>
      </c>
      <c r="B539" s="96">
        <v>106.0</v>
      </c>
      <c r="C539" s="95" t="s">
        <v>262</v>
      </c>
      <c r="D539" s="96">
        <v>90.0</v>
      </c>
      <c r="E539" s="95" t="s">
        <v>274</v>
      </c>
      <c r="F539" s="95" t="s">
        <v>157</v>
      </c>
      <c r="G539" s="95" t="s">
        <v>261</v>
      </c>
      <c r="H539" s="96">
        <v>77.0</v>
      </c>
      <c r="I539" s="97" t="b">
        <v>0</v>
      </c>
      <c r="J539" s="97" t="b">
        <v>0</v>
      </c>
      <c r="K539" s="95"/>
      <c r="L539" s="95"/>
    </row>
    <row r="540">
      <c r="A540" s="96">
        <v>439.0</v>
      </c>
      <c r="B540" s="96">
        <v>106.0</v>
      </c>
      <c r="C540" s="95" t="s">
        <v>262</v>
      </c>
      <c r="D540" s="96">
        <v>90.0</v>
      </c>
      <c r="E540" s="95" t="s">
        <v>274</v>
      </c>
      <c r="F540" s="95" t="s">
        <v>141</v>
      </c>
      <c r="G540" s="95" t="s">
        <v>261</v>
      </c>
      <c r="H540" s="96">
        <v>77.0</v>
      </c>
      <c r="I540" s="97" t="b">
        <v>0</v>
      </c>
      <c r="J540" s="97" t="b">
        <v>0</v>
      </c>
      <c r="K540" s="95"/>
      <c r="L540" s="95"/>
    </row>
    <row r="541">
      <c r="A541" s="96">
        <v>440.0</v>
      </c>
      <c r="B541" s="96">
        <v>106.0</v>
      </c>
      <c r="C541" s="95" t="s">
        <v>262</v>
      </c>
      <c r="D541" s="96">
        <v>96.0</v>
      </c>
      <c r="E541" s="95" t="s">
        <v>278</v>
      </c>
      <c r="F541" s="95" t="s">
        <v>156</v>
      </c>
      <c r="G541" s="95" t="s">
        <v>261</v>
      </c>
      <c r="H541" s="96">
        <v>77.0</v>
      </c>
      <c r="I541" s="97" t="b">
        <v>0</v>
      </c>
      <c r="J541" s="97" t="b">
        <v>0</v>
      </c>
      <c r="K541" s="95"/>
      <c r="L541" s="95"/>
    </row>
    <row r="542">
      <c r="A542" s="96">
        <v>441.0</v>
      </c>
      <c r="B542" s="96">
        <v>106.0</v>
      </c>
      <c r="C542" s="95" t="s">
        <v>262</v>
      </c>
      <c r="D542" s="96">
        <v>98.0</v>
      </c>
      <c r="E542" s="95" t="s">
        <v>279</v>
      </c>
      <c r="F542" s="95" t="s">
        <v>141</v>
      </c>
      <c r="G542" s="95" t="s">
        <v>261</v>
      </c>
      <c r="H542" s="96">
        <v>77.0</v>
      </c>
      <c r="I542" s="97" t="b">
        <v>0</v>
      </c>
      <c r="J542" s="97" t="b">
        <v>0</v>
      </c>
      <c r="K542" s="95"/>
      <c r="L542" s="95"/>
    </row>
    <row r="543" hidden="1">
      <c r="A543" s="96">
        <v>442.0</v>
      </c>
      <c r="B543" s="96">
        <v>106.0</v>
      </c>
      <c r="C543" s="95" t="s">
        <v>262</v>
      </c>
      <c r="D543" s="96">
        <v>99.0</v>
      </c>
      <c r="E543" s="95" t="s">
        <v>280</v>
      </c>
      <c r="F543" s="95" t="s">
        <v>157</v>
      </c>
      <c r="G543" s="95" t="s">
        <v>258</v>
      </c>
      <c r="H543" s="96">
        <v>81.0</v>
      </c>
      <c r="I543" s="97" t="b">
        <v>1</v>
      </c>
      <c r="J543" s="97" t="b">
        <v>1</v>
      </c>
      <c r="K543" s="95"/>
      <c r="L543" s="95"/>
    </row>
    <row r="544">
      <c r="A544" s="96">
        <v>443.0</v>
      </c>
      <c r="B544" s="96">
        <v>106.0</v>
      </c>
      <c r="C544" s="95" t="s">
        <v>262</v>
      </c>
      <c r="D544" s="96">
        <v>116.0</v>
      </c>
      <c r="E544" s="95" t="s">
        <v>281</v>
      </c>
      <c r="F544" s="95" t="s">
        <v>223</v>
      </c>
      <c r="G544" s="95" t="s">
        <v>261</v>
      </c>
      <c r="H544" s="96">
        <v>77.0</v>
      </c>
      <c r="I544" s="97" t="b">
        <v>0</v>
      </c>
      <c r="J544" s="97" t="b">
        <v>0</v>
      </c>
      <c r="K544" s="95"/>
      <c r="L544" s="95"/>
    </row>
    <row r="545">
      <c r="A545" s="96">
        <v>444.0</v>
      </c>
      <c r="B545" s="96">
        <v>106.0</v>
      </c>
      <c r="C545" s="95" t="s">
        <v>262</v>
      </c>
      <c r="D545" s="96">
        <v>116.0</v>
      </c>
      <c r="E545" s="95" t="s">
        <v>281</v>
      </c>
      <c r="F545" s="95" t="s">
        <v>211</v>
      </c>
      <c r="G545" s="95" t="s">
        <v>261</v>
      </c>
      <c r="H545" s="96">
        <v>77.0</v>
      </c>
      <c r="I545" s="97" t="b">
        <v>0</v>
      </c>
      <c r="J545" s="97" t="b">
        <v>0</v>
      </c>
      <c r="K545" s="95"/>
      <c r="L545" s="95"/>
    </row>
    <row r="546">
      <c r="A546" s="96">
        <v>445.0</v>
      </c>
      <c r="B546" s="96">
        <v>106.0</v>
      </c>
      <c r="C546" s="95" t="s">
        <v>262</v>
      </c>
      <c r="D546" s="96">
        <v>88.0</v>
      </c>
      <c r="E546" s="95" t="s">
        <v>283</v>
      </c>
      <c r="F546" s="95" t="s">
        <v>209</v>
      </c>
      <c r="G546" s="95" t="s">
        <v>261</v>
      </c>
      <c r="H546" s="96">
        <v>77.0</v>
      </c>
      <c r="I546" s="97" t="b">
        <v>0</v>
      </c>
      <c r="J546" s="97" t="b">
        <v>0</v>
      </c>
      <c r="K546" s="95"/>
      <c r="L546" s="95"/>
    </row>
    <row r="547">
      <c r="A547" s="96">
        <v>446.0</v>
      </c>
      <c r="B547" s="96">
        <v>106.0</v>
      </c>
      <c r="C547" s="95" t="s">
        <v>262</v>
      </c>
      <c r="D547" s="96">
        <v>95.0</v>
      </c>
      <c r="E547" s="95" t="s">
        <v>260</v>
      </c>
      <c r="F547" s="95" t="s">
        <v>156</v>
      </c>
      <c r="G547" s="95" t="s">
        <v>261</v>
      </c>
      <c r="H547" s="96">
        <v>77.0</v>
      </c>
      <c r="I547" s="97" t="b">
        <v>0</v>
      </c>
      <c r="J547" s="97" t="b">
        <v>0</v>
      </c>
      <c r="K547" s="95"/>
      <c r="L547" s="95"/>
    </row>
    <row r="548" hidden="1">
      <c r="A548" s="96">
        <v>447.0</v>
      </c>
      <c r="B548" s="96">
        <v>106.0</v>
      </c>
      <c r="C548" s="95" t="s">
        <v>262</v>
      </c>
      <c r="D548" s="96">
        <v>95.0</v>
      </c>
      <c r="E548" s="95" t="s">
        <v>260</v>
      </c>
      <c r="F548" s="95" t="s">
        <v>209</v>
      </c>
      <c r="G548" s="95" t="s">
        <v>258</v>
      </c>
      <c r="H548" s="96">
        <v>81.0</v>
      </c>
      <c r="I548" s="97" t="b">
        <v>1</v>
      </c>
      <c r="J548" s="97" t="b">
        <v>1</v>
      </c>
      <c r="K548" s="95"/>
      <c r="L548" s="95"/>
    </row>
    <row r="549">
      <c r="A549" s="96">
        <v>448.0</v>
      </c>
      <c r="B549" s="96">
        <v>106.0</v>
      </c>
      <c r="C549" s="95" t="s">
        <v>262</v>
      </c>
      <c r="D549" s="96">
        <v>118.0</v>
      </c>
      <c r="E549" s="95" t="s">
        <v>269</v>
      </c>
      <c r="F549" s="95" t="s">
        <v>223</v>
      </c>
      <c r="G549" s="95" t="s">
        <v>261</v>
      </c>
      <c r="H549" s="96">
        <v>77.0</v>
      </c>
      <c r="I549" s="97" t="b">
        <v>0</v>
      </c>
      <c r="J549" s="97" t="b">
        <v>0</v>
      </c>
      <c r="K549" s="95"/>
      <c r="L549" s="95"/>
    </row>
    <row r="550">
      <c r="A550" s="96">
        <v>449.0</v>
      </c>
      <c r="B550" s="96">
        <v>106.0</v>
      </c>
      <c r="C550" s="95" t="s">
        <v>262</v>
      </c>
      <c r="D550" s="96">
        <v>118.0</v>
      </c>
      <c r="E550" s="95" t="s">
        <v>269</v>
      </c>
      <c r="F550" s="95" t="s">
        <v>141</v>
      </c>
      <c r="G550" s="95" t="s">
        <v>261</v>
      </c>
      <c r="H550" s="96">
        <v>77.0</v>
      </c>
      <c r="I550" s="97" t="b">
        <v>0</v>
      </c>
      <c r="J550" s="97" t="b">
        <v>0</v>
      </c>
      <c r="K550" s="95"/>
      <c r="L550" s="95"/>
    </row>
    <row r="551">
      <c r="A551" s="96">
        <v>450.0</v>
      </c>
      <c r="B551" s="96">
        <v>106.0</v>
      </c>
      <c r="C551" s="95" t="s">
        <v>262</v>
      </c>
      <c r="D551" s="96">
        <v>89.0</v>
      </c>
      <c r="E551" s="95" t="s">
        <v>284</v>
      </c>
      <c r="F551" s="95" t="s">
        <v>209</v>
      </c>
      <c r="G551" s="95" t="s">
        <v>261</v>
      </c>
      <c r="H551" s="96">
        <v>77.0</v>
      </c>
      <c r="I551" s="97" t="b">
        <v>0</v>
      </c>
      <c r="J551" s="97" t="b">
        <v>0</v>
      </c>
      <c r="K551" s="95"/>
      <c r="L551" s="95"/>
    </row>
    <row r="552">
      <c r="A552" s="96">
        <v>451.0</v>
      </c>
      <c r="B552" s="96">
        <v>106.0</v>
      </c>
      <c r="C552" s="95" t="s">
        <v>262</v>
      </c>
      <c r="D552" s="96">
        <v>93.0</v>
      </c>
      <c r="E552" s="95" t="s">
        <v>285</v>
      </c>
      <c r="F552" s="95" t="s">
        <v>156</v>
      </c>
      <c r="G552" s="95" t="s">
        <v>261</v>
      </c>
      <c r="H552" s="96">
        <v>77.0</v>
      </c>
      <c r="I552" s="97" t="b">
        <v>0</v>
      </c>
      <c r="J552" s="97" t="b">
        <v>0</v>
      </c>
      <c r="K552" s="95"/>
      <c r="L552" s="95"/>
    </row>
    <row r="553">
      <c r="A553" s="96">
        <v>452.0</v>
      </c>
      <c r="B553" s="96">
        <v>106.0</v>
      </c>
      <c r="C553" s="95" t="s">
        <v>262</v>
      </c>
      <c r="D553" s="96">
        <v>91.0</v>
      </c>
      <c r="E553" s="95" t="s">
        <v>286</v>
      </c>
      <c r="F553" s="95" t="s">
        <v>156</v>
      </c>
      <c r="G553" s="95" t="s">
        <v>264</v>
      </c>
      <c r="H553" s="96">
        <v>74.0</v>
      </c>
      <c r="I553" s="97" t="b">
        <v>0</v>
      </c>
      <c r="J553" s="97" t="b">
        <v>0</v>
      </c>
      <c r="K553" s="95"/>
      <c r="L553" s="95"/>
    </row>
    <row r="554">
      <c r="A554" s="96">
        <v>453.0</v>
      </c>
      <c r="B554" s="96">
        <v>106.0</v>
      </c>
      <c r="C554" s="95" t="s">
        <v>262</v>
      </c>
      <c r="D554" s="96">
        <v>119.0</v>
      </c>
      <c r="E554" s="95" t="s">
        <v>267</v>
      </c>
      <c r="F554" s="95" t="s">
        <v>168</v>
      </c>
      <c r="G554" s="95" t="s">
        <v>276</v>
      </c>
      <c r="H554" s="96">
        <v>70.0</v>
      </c>
      <c r="I554" s="97" t="b">
        <v>0</v>
      </c>
      <c r="J554" s="97" t="b">
        <v>0</v>
      </c>
      <c r="K554" s="95"/>
      <c r="L554" s="95"/>
    </row>
    <row r="555">
      <c r="A555" s="96">
        <v>454.0</v>
      </c>
      <c r="B555" s="96">
        <v>104.0</v>
      </c>
      <c r="C555" s="95" t="s">
        <v>288</v>
      </c>
      <c r="D555" s="96">
        <v>92.0</v>
      </c>
      <c r="E555" s="95" t="s">
        <v>273</v>
      </c>
      <c r="F555" s="95" t="s">
        <v>168</v>
      </c>
      <c r="G555" s="95" t="s">
        <v>276</v>
      </c>
      <c r="H555" s="96">
        <v>70.0</v>
      </c>
      <c r="I555" s="97" t="b">
        <v>0</v>
      </c>
      <c r="J555" s="97" t="b">
        <v>0</v>
      </c>
      <c r="K555" s="95"/>
      <c r="L555" s="95"/>
    </row>
    <row r="556" hidden="1">
      <c r="A556" s="96">
        <v>455.0</v>
      </c>
      <c r="B556" s="96">
        <v>104.0</v>
      </c>
      <c r="C556" s="95" t="s">
        <v>288</v>
      </c>
      <c r="D556" s="96">
        <v>94.0</v>
      </c>
      <c r="E556" s="95" t="s">
        <v>290</v>
      </c>
      <c r="F556" s="95" t="s">
        <v>253</v>
      </c>
      <c r="G556" s="95" t="s">
        <v>258</v>
      </c>
      <c r="H556" s="96">
        <v>81.0</v>
      </c>
      <c r="I556" s="97" t="b">
        <v>1</v>
      </c>
      <c r="J556" s="97" t="b">
        <v>1</v>
      </c>
      <c r="K556" s="95"/>
      <c r="L556" s="95"/>
    </row>
    <row r="557">
      <c r="A557" s="96">
        <v>456.0</v>
      </c>
      <c r="B557" s="96">
        <v>104.0</v>
      </c>
      <c r="C557" s="95" t="s">
        <v>288</v>
      </c>
      <c r="D557" s="96">
        <v>98.0</v>
      </c>
      <c r="E557" s="95" t="s">
        <v>279</v>
      </c>
      <c r="F557" s="95" t="s">
        <v>151</v>
      </c>
      <c r="G557" s="95" t="s">
        <v>261</v>
      </c>
      <c r="H557" s="96">
        <v>77.0</v>
      </c>
      <c r="I557" s="97" t="b">
        <v>0</v>
      </c>
      <c r="J557" s="97" t="b">
        <v>0</v>
      </c>
      <c r="K557" s="95"/>
      <c r="L557" s="95"/>
    </row>
    <row r="558" hidden="1">
      <c r="A558" s="96">
        <v>457.0</v>
      </c>
      <c r="B558" s="96">
        <v>104.0</v>
      </c>
      <c r="C558" s="95" t="s">
        <v>288</v>
      </c>
      <c r="D558" s="96">
        <v>99.0</v>
      </c>
      <c r="E558" s="95" t="s">
        <v>280</v>
      </c>
      <c r="F558" s="95" t="s">
        <v>168</v>
      </c>
      <c r="G558" s="95" t="s">
        <v>258</v>
      </c>
      <c r="H558" s="96">
        <v>81.0</v>
      </c>
      <c r="I558" s="97" t="b">
        <v>1</v>
      </c>
      <c r="J558" s="97" t="b">
        <v>1</v>
      </c>
      <c r="K558" s="95"/>
      <c r="L558" s="95"/>
    </row>
    <row r="559">
      <c r="A559" s="96">
        <v>458.0</v>
      </c>
      <c r="B559" s="96">
        <v>104.0</v>
      </c>
      <c r="C559" s="95" t="s">
        <v>288</v>
      </c>
      <c r="D559" s="96">
        <v>116.0</v>
      </c>
      <c r="E559" s="95" t="s">
        <v>281</v>
      </c>
      <c r="F559" s="95" t="s">
        <v>168</v>
      </c>
      <c r="G559" s="95" t="s">
        <v>264</v>
      </c>
      <c r="H559" s="96">
        <v>74.0</v>
      </c>
      <c r="I559" s="97" t="b">
        <v>0</v>
      </c>
      <c r="J559" s="97" t="b">
        <v>0</v>
      </c>
      <c r="K559" s="95"/>
      <c r="L559" s="95"/>
    </row>
    <row r="560">
      <c r="A560" s="96">
        <v>459.0</v>
      </c>
      <c r="B560" s="96">
        <v>104.0</v>
      </c>
      <c r="C560" s="95" t="s">
        <v>288</v>
      </c>
      <c r="D560" s="96">
        <v>88.0</v>
      </c>
      <c r="E560" s="95" t="s">
        <v>283</v>
      </c>
      <c r="F560" s="95" t="s">
        <v>165</v>
      </c>
      <c r="G560" s="95" t="s">
        <v>276</v>
      </c>
      <c r="H560" s="96">
        <v>70.0</v>
      </c>
      <c r="I560" s="97" t="b">
        <v>0</v>
      </c>
      <c r="J560" s="97" t="b">
        <v>0</v>
      </c>
      <c r="K560" s="95"/>
      <c r="L560" s="95"/>
    </row>
    <row r="561" hidden="1">
      <c r="A561" s="96">
        <v>460.0</v>
      </c>
      <c r="B561" s="96">
        <v>104.0</v>
      </c>
      <c r="C561" s="95" t="s">
        <v>288</v>
      </c>
      <c r="D561" s="96">
        <v>95.0</v>
      </c>
      <c r="E561" s="95" t="s">
        <v>260</v>
      </c>
      <c r="F561" s="95" t="s">
        <v>168</v>
      </c>
      <c r="G561" s="95" t="s">
        <v>258</v>
      </c>
      <c r="H561" s="96">
        <v>81.0</v>
      </c>
      <c r="I561" s="97" t="b">
        <v>1</v>
      </c>
      <c r="J561" s="97" t="b">
        <v>1</v>
      </c>
      <c r="K561" s="95"/>
      <c r="L561" s="95"/>
    </row>
    <row r="562">
      <c r="A562" s="96">
        <v>461.0</v>
      </c>
      <c r="B562" s="96">
        <v>104.0</v>
      </c>
      <c r="C562" s="95" t="s">
        <v>288</v>
      </c>
      <c r="D562" s="96">
        <v>118.0</v>
      </c>
      <c r="E562" s="95" t="s">
        <v>269</v>
      </c>
      <c r="F562" s="95" t="s">
        <v>153</v>
      </c>
      <c r="G562" s="95" t="s">
        <v>261</v>
      </c>
      <c r="H562" s="96">
        <v>77.0</v>
      </c>
      <c r="I562" s="97" t="b">
        <v>0</v>
      </c>
      <c r="J562" s="97" t="b">
        <v>0</v>
      </c>
      <c r="K562" s="95"/>
      <c r="L562" s="95"/>
    </row>
    <row r="563">
      <c r="A563" s="96">
        <v>462.0</v>
      </c>
      <c r="B563" s="96">
        <v>104.0</v>
      </c>
      <c r="C563" s="95" t="s">
        <v>288</v>
      </c>
      <c r="D563" s="96">
        <v>93.0</v>
      </c>
      <c r="E563" s="95" t="s">
        <v>285</v>
      </c>
      <c r="F563" s="95" t="s">
        <v>209</v>
      </c>
      <c r="G563" s="95" t="s">
        <v>261</v>
      </c>
      <c r="H563" s="96">
        <v>77.0</v>
      </c>
      <c r="I563" s="97" t="b">
        <v>0</v>
      </c>
      <c r="J563" s="97" t="b">
        <v>0</v>
      </c>
      <c r="K563" s="95"/>
      <c r="L563" s="95"/>
    </row>
    <row r="564">
      <c r="A564" s="96">
        <v>463.0</v>
      </c>
      <c r="B564" s="96">
        <v>104.0</v>
      </c>
      <c r="C564" s="95" t="s">
        <v>288</v>
      </c>
      <c r="D564" s="96">
        <v>91.0</v>
      </c>
      <c r="E564" s="95" t="s">
        <v>286</v>
      </c>
      <c r="F564" s="95" t="s">
        <v>209</v>
      </c>
      <c r="G564" s="95" t="s">
        <v>261</v>
      </c>
      <c r="H564" s="96">
        <v>77.0</v>
      </c>
      <c r="I564" s="97" t="b">
        <v>0</v>
      </c>
      <c r="J564" s="97" t="b">
        <v>0</v>
      </c>
      <c r="K564" s="95"/>
      <c r="L564" s="95"/>
    </row>
    <row r="565" hidden="1">
      <c r="A565" s="96">
        <v>464.0</v>
      </c>
      <c r="B565" s="96">
        <v>105.0</v>
      </c>
      <c r="C565" s="95" t="s">
        <v>263</v>
      </c>
      <c r="D565" s="96">
        <v>87.0</v>
      </c>
      <c r="E565" s="95" t="s">
        <v>259</v>
      </c>
      <c r="F565" s="95" t="s">
        <v>209</v>
      </c>
      <c r="G565" s="95" t="s">
        <v>258</v>
      </c>
      <c r="H565" s="96">
        <v>81.0</v>
      </c>
      <c r="I565" s="97" t="b">
        <v>1</v>
      </c>
      <c r="J565" s="97" t="b">
        <v>1</v>
      </c>
      <c r="K565" s="95"/>
      <c r="L565" s="95"/>
    </row>
    <row r="566" hidden="1">
      <c r="A566" s="96">
        <v>465.0</v>
      </c>
      <c r="B566" s="96">
        <v>105.0</v>
      </c>
      <c r="C566" s="95" t="s">
        <v>263</v>
      </c>
      <c r="D566" s="96">
        <v>88.0</v>
      </c>
      <c r="E566" s="95" t="s">
        <v>283</v>
      </c>
      <c r="F566" s="95" t="s">
        <v>141</v>
      </c>
      <c r="G566" s="95" t="s">
        <v>258</v>
      </c>
      <c r="H566" s="96">
        <v>81.0</v>
      </c>
      <c r="I566" s="97" t="b">
        <v>1</v>
      </c>
      <c r="J566" s="97" t="b">
        <v>1</v>
      </c>
      <c r="K566" s="95"/>
      <c r="L566" s="95"/>
    </row>
    <row r="567">
      <c r="A567" s="96">
        <v>466.0</v>
      </c>
      <c r="B567" s="96">
        <v>105.0</v>
      </c>
      <c r="C567" s="95" t="s">
        <v>263</v>
      </c>
      <c r="D567" s="96">
        <v>118.0</v>
      </c>
      <c r="E567" s="95" t="s">
        <v>269</v>
      </c>
      <c r="F567" s="95" t="s">
        <v>223</v>
      </c>
      <c r="G567" s="95" t="s">
        <v>261</v>
      </c>
      <c r="H567" s="96">
        <v>77.0</v>
      </c>
      <c r="I567" s="97" t="b">
        <v>0</v>
      </c>
      <c r="J567" s="97" t="b">
        <v>0</v>
      </c>
      <c r="K567" s="95"/>
      <c r="L567" s="95"/>
    </row>
    <row r="568">
      <c r="A568" s="96">
        <v>467.0</v>
      </c>
      <c r="B568" s="96">
        <v>105.0</v>
      </c>
      <c r="C568" s="95" t="s">
        <v>263</v>
      </c>
      <c r="D568" s="96">
        <v>93.0</v>
      </c>
      <c r="E568" s="95" t="s">
        <v>285</v>
      </c>
      <c r="F568" s="95" t="s">
        <v>211</v>
      </c>
      <c r="G568" s="95" t="s">
        <v>261</v>
      </c>
      <c r="H568" s="96">
        <v>77.0</v>
      </c>
      <c r="I568" s="97" t="b">
        <v>0</v>
      </c>
      <c r="J568" s="97" t="b">
        <v>0</v>
      </c>
      <c r="K568" s="95"/>
      <c r="L568" s="95"/>
    </row>
    <row r="569" hidden="1">
      <c r="A569" s="96">
        <v>468.0</v>
      </c>
      <c r="B569" s="96">
        <v>105.0</v>
      </c>
      <c r="C569" s="95" t="s">
        <v>263</v>
      </c>
      <c r="D569" s="96">
        <v>100.0</v>
      </c>
      <c r="E569" s="95" t="s">
        <v>297</v>
      </c>
      <c r="F569" s="95" t="s">
        <v>223</v>
      </c>
      <c r="G569" s="95" t="s">
        <v>258</v>
      </c>
      <c r="H569" s="96">
        <v>81.0</v>
      </c>
      <c r="I569" s="97" t="b">
        <v>1</v>
      </c>
      <c r="J569" s="97" t="b">
        <v>1</v>
      </c>
      <c r="K569" s="95"/>
      <c r="L569" s="95"/>
    </row>
    <row r="570" hidden="1">
      <c r="A570" s="96">
        <v>469.0</v>
      </c>
      <c r="B570" s="96">
        <v>105.0</v>
      </c>
      <c r="C570" s="95" t="s">
        <v>263</v>
      </c>
      <c r="D570" s="96">
        <v>99.0</v>
      </c>
      <c r="E570" s="95" t="s">
        <v>280</v>
      </c>
      <c r="F570" s="95" t="s">
        <v>151</v>
      </c>
      <c r="G570" s="95" t="s">
        <v>258</v>
      </c>
      <c r="H570" s="96">
        <v>81.0</v>
      </c>
      <c r="I570" s="97" t="b">
        <v>1</v>
      </c>
      <c r="J570" s="97" t="b">
        <v>1</v>
      </c>
      <c r="K570" s="95"/>
      <c r="L570" s="95"/>
    </row>
    <row r="571" hidden="1">
      <c r="A571" s="96">
        <v>470.0</v>
      </c>
      <c r="B571" s="96">
        <v>105.0</v>
      </c>
      <c r="C571" s="95" t="s">
        <v>263</v>
      </c>
      <c r="D571" s="96">
        <v>99.0</v>
      </c>
      <c r="E571" s="95" t="s">
        <v>280</v>
      </c>
      <c r="F571" s="95" t="s">
        <v>168</v>
      </c>
      <c r="G571" s="95" t="s">
        <v>258</v>
      </c>
      <c r="H571" s="96">
        <v>81.0</v>
      </c>
      <c r="I571" s="97" t="b">
        <v>1</v>
      </c>
      <c r="J571" s="97" t="b">
        <v>1</v>
      </c>
      <c r="K571" s="95"/>
      <c r="L571" s="95"/>
    </row>
    <row r="572" hidden="1">
      <c r="A572" s="96">
        <v>471.0</v>
      </c>
      <c r="B572" s="96">
        <v>105.0</v>
      </c>
      <c r="C572" s="95" t="s">
        <v>263</v>
      </c>
      <c r="D572" s="96">
        <v>116.0</v>
      </c>
      <c r="E572" s="95" t="s">
        <v>281</v>
      </c>
      <c r="F572" s="95" t="s">
        <v>223</v>
      </c>
      <c r="G572" s="95" t="s">
        <v>272</v>
      </c>
      <c r="H572" s="96">
        <v>87.0</v>
      </c>
      <c r="I572" s="97" t="b">
        <v>1</v>
      </c>
      <c r="J572" s="97" t="b">
        <v>1</v>
      </c>
      <c r="K572" s="95"/>
      <c r="L572" s="95"/>
    </row>
    <row r="573">
      <c r="A573" s="96">
        <v>472.0</v>
      </c>
      <c r="B573" s="96">
        <v>105.0</v>
      </c>
      <c r="C573" s="95" t="s">
        <v>263</v>
      </c>
      <c r="D573" s="96">
        <v>116.0</v>
      </c>
      <c r="E573" s="95" t="s">
        <v>281</v>
      </c>
      <c r="F573" s="95" t="s">
        <v>151</v>
      </c>
      <c r="G573" s="95" t="s">
        <v>261</v>
      </c>
      <c r="H573" s="96">
        <v>77.0</v>
      </c>
      <c r="I573" s="97" t="b">
        <v>0</v>
      </c>
      <c r="J573" s="97" t="b">
        <v>0</v>
      </c>
      <c r="K573" s="95"/>
      <c r="L573" s="95"/>
    </row>
    <row r="574">
      <c r="A574" s="96">
        <v>473.0</v>
      </c>
      <c r="B574" s="96">
        <v>105.0</v>
      </c>
      <c r="C574" s="95" t="s">
        <v>263</v>
      </c>
      <c r="D574" s="96">
        <v>116.0</v>
      </c>
      <c r="E574" s="95" t="s">
        <v>281</v>
      </c>
      <c r="F574" s="95" t="s">
        <v>188</v>
      </c>
      <c r="G574" s="95" t="s">
        <v>261</v>
      </c>
      <c r="H574" s="96">
        <v>77.0</v>
      </c>
      <c r="I574" s="97" t="b">
        <v>0</v>
      </c>
      <c r="J574" s="97" t="b">
        <v>0</v>
      </c>
      <c r="K574" s="95"/>
      <c r="L574" s="95"/>
    </row>
    <row r="575" hidden="1">
      <c r="A575" s="96">
        <v>474.0</v>
      </c>
      <c r="B575" s="96">
        <v>107.0</v>
      </c>
      <c r="C575" s="95" t="s">
        <v>265</v>
      </c>
      <c r="D575" s="96">
        <v>92.0</v>
      </c>
      <c r="E575" s="95" t="s">
        <v>273</v>
      </c>
      <c r="F575" s="95" t="s">
        <v>188</v>
      </c>
      <c r="G575" s="95" t="s">
        <v>258</v>
      </c>
      <c r="H575" s="96">
        <v>81.0</v>
      </c>
      <c r="I575" s="97" t="b">
        <v>1</v>
      </c>
      <c r="J575" s="97" t="b">
        <v>1</v>
      </c>
      <c r="K575" s="95"/>
      <c r="L575" s="95"/>
    </row>
    <row r="576" hidden="1">
      <c r="A576" s="96">
        <v>475.0</v>
      </c>
      <c r="B576" s="96">
        <v>107.0</v>
      </c>
      <c r="C576" s="95" t="s">
        <v>265</v>
      </c>
      <c r="D576" s="96">
        <v>90.0</v>
      </c>
      <c r="E576" s="95" t="s">
        <v>274</v>
      </c>
      <c r="F576" s="95" t="s">
        <v>165</v>
      </c>
      <c r="G576" s="95" t="s">
        <v>258</v>
      </c>
      <c r="H576" s="96">
        <v>81.0</v>
      </c>
      <c r="I576" s="97" t="b">
        <v>1</v>
      </c>
      <c r="J576" s="97" t="b">
        <v>1</v>
      </c>
      <c r="K576" s="95"/>
      <c r="L576" s="95"/>
    </row>
    <row r="577" hidden="1">
      <c r="A577" s="96">
        <v>476.0</v>
      </c>
      <c r="B577" s="96">
        <v>107.0</v>
      </c>
      <c r="C577" s="95" t="s">
        <v>265</v>
      </c>
      <c r="D577" s="96">
        <v>91.0</v>
      </c>
      <c r="E577" s="95" t="s">
        <v>286</v>
      </c>
      <c r="F577" s="95" t="s">
        <v>165</v>
      </c>
      <c r="G577" s="95" t="s">
        <v>258</v>
      </c>
      <c r="H577" s="96">
        <v>81.0</v>
      </c>
      <c r="I577" s="97" t="b">
        <v>1</v>
      </c>
      <c r="J577" s="97" t="b">
        <v>1</v>
      </c>
      <c r="K577" s="95"/>
      <c r="L577" s="95"/>
    </row>
    <row r="578" hidden="1">
      <c r="A578" s="96">
        <v>477.0</v>
      </c>
      <c r="B578" s="96">
        <v>107.0</v>
      </c>
      <c r="C578" s="95" t="s">
        <v>265</v>
      </c>
      <c r="D578" s="96">
        <v>94.0</v>
      </c>
      <c r="E578" s="95" t="s">
        <v>290</v>
      </c>
      <c r="F578" s="95" t="s">
        <v>165</v>
      </c>
      <c r="G578" s="95" t="s">
        <v>258</v>
      </c>
      <c r="H578" s="96">
        <v>81.0</v>
      </c>
      <c r="I578" s="97" t="b">
        <v>1</v>
      </c>
      <c r="J578" s="97" t="b">
        <v>1</v>
      </c>
      <c r="K578" s="95"/>
      <c r="L578" s="95"/>
    </row>
    <row r="579">
      <c r="A579" s="96">
        <v>478.0</v>
      </c>
      <c r="B579" s="96">
        <v>107.0</v>
      </c>
      <c r="C579" s="95" t="s">
        <v>265</v>
      </c>
      <c r="D579" s="96">
        <v>95.0</v>
      </c>
      <c r="E579" s="95" t="s">
        <v>260</v>
      </c>
      <c r="F579" s="95" t="s">
        <v>165</v>
      </c>
      <c r="G579" s="95" t="s">
        <v>261</v>
      </c>
      <c r="H579" s="96">
        <v>77.0</v>
      </c>
      <c r="I579" s="97" t="b">
        <v>0</v>
      </c>
      <c r="J579" s="97" t="b">
        <v>0</v>
      </c>
      <c r="K579" s="95"/>
      <c r="L579" s="95"/>
    </row>
    <row r="580">
      <c r="A580" s="96">
        <v>479.0</v>
      </c>
      <c r="B580" s="96">
        <v>107.0</v>
      </c>
      <c r="C580" s="95" t="s">
        <v>265</v>
      </c>
      <c r="D580" s="96">
        <v>95.0</v>
      </c>
      <c r="E580" s="95" t="s">
        <v>260</v>
      </c>
      <c r="F580" s="95" t="s">
        <v>141</v>
      </c>
      <c r="G580" s="95" t="s">
        <v>261</v>
      </c>
      <c r="H580" s="96">
        <v>77.0</v>
      </c>
      <c r="I580" s="97" t="b">
        <v>0</v>
      </c>
      <c r="J580" s="97" t="b">
        <v>0</v>
      </c>
      <c r="K580" s="95"/>
      <c r="L580" s="95"/>
    </row>
    <row r="581" hidden="1">
      <c r="A581" s="96">
        <v>480.0</v>
      </c>
      <c r="B581" s="96">
        <v>107.0</v>
      </c>
      <c r="C581" s="95" t="s">
        <v>265</v>
      </c>
      <c r="D581" s="96">
        <v>98.0</v>
      </c>
      <c r="E581" s="95" t="s">
        <v>279</v>
      </c>
      <c r="F581" s="95" t="s">
        <v>153</v>
      </c>
      <c r="G581" s="95" t="s">
        <v>258</v>
      </c>
      <c r="H581" s="96">
        <v>81.0</v>
      </c>
      <c r="I581" s="97" t="b">
        <v>1</v>
      </c>
      <c r="J581" s="97" t="b">
        <v>1</v>
      </c>
      <c r="K581" s="95"/>
      <c r="L581" s="95"/>
    </row>
    <row r="582">
      <c r="A582" s="96">
        <v>481.0</v>
      </c>
      <c r="B582" s="96">
        <v>107.0</v>
      </c>
      <c r="C582" s="95" t="s">
        <v>265</v>
      </c>
      <c r="D582" s="96">
        <v>89.0</v>
      </c>
      <c r="E582" s="95" t="s">
        <v>284</v>
      </c>
      <c r="F582" s="95" t="s">
        <v>153</v>
      </c>
      <c r="G582" s="95" t="s">
        <v>264</v>
      </c>
      <c r="H582" s="96">
        <v>74.0</v>
      </c>
      <c r="I582" s="97" t="b">
        <v>0</v>
      </c>
      <c r="J582" s="97" t="b">
        <v>0</v>
      </c>
      <c r="K582" s="95"/>
      <c r="L582" s="95"/>
    </row>
    <row r="583">
      <c r="A583" s="96">
        <v>482.0</v>
      </c>
      <c r="B583" s="96">
        <v>115.0</v>
      </c>
      <c r="C583" s="95" t="s">
        <v>298</v>
      </c>
      <c r="D583" s="96">
        <v>105.0</v>
      </c>
      <c r="E583" s="95" t="s">
        <v>263</v>
      </c>
      <c r="F583" s="95" t="s">
        <v>153</v>
      </c>
      <c r="G583" s="95" t="s">
        <v>264</v>
      </c>
      <c r="H583" s="96">
        <v>74.0</v>
      </c>
      <c r="I583" s="97" t="b">
        <v>0</v>
      </c>
      <c r="J583" s="97" t="b">
        <v>0</v>
      </c>
      <c r="K583" s="95"/>
      <c r="L583" s="95"/>
    </row>
    <row r="584">
      <c r="A584" s="96">
        <v>483.0</v>
      </c>
      <c r="B584" s="96">
        <v>115.0</v>
      </c>
      <c r="C584" s="95" t="s">
        <v>298</v>
      </c>
      <c r="D584" s="96">
        <v>99.0</v>
      </c>
      <c r="E584" s="95" t="s">
        <v>280</v>
      </c>
      <c r="F584" s="95" t="s">
        <v>209</v>
      </c>
      <c r="G584" s="95" t="s">
        <v>264</v>
      </c>
      <c r="H584" s="96">
        <v>74.0</v>
      </c>
      <c r="I584" s="97" t="b">
        <v>0</v>
      </c>
      <c r="J584" s="97" t="b">
        <v>0</v>
      </c>
      <c r="K584" s="95"/>
      <c r="L584" s="95"/>
    </row>
    <row r="585">
      <c r="A585" s="96">
        <v>484.0</v>
      </c>
      <c r="B585" s="96">
        <v>115.0</v>
      </c>
      <c r="C585" s="95" t="s">
        <v>298</v>
      </c>
      <c r="D585" s="96">
        <v>116.0</v>
      </c>
      <c r="E585" s="95" t="s">
        <v>281</v>
      </c>
      <c r="F585" s="95" t="s">
        <v>168</v>
      </c>
      <c r="G585" s="95" t="s">
        <v>264</v>
      </c>
      <c r="H585" s="96">
        <v>74.0</v>
      </c>
      <c r="I585" s="97" t="b">
        <v>0</v>
      </c>
      <c r="J585" s="97" t="b">
        <v>0</v>
      </c>
      <c r="K585" s="95"/>
      <c r="L585" s="95"/>
    </row>
    <row r="586">
      <c r="A586" s="96">
        <v>485.0</v>
      </c>
      <c r="B586" s="96">
        <v>100.0</v>
      </c>
      <c r="C586" s="95" t="s">
        <v>297</v>
      </c>
      <c r="D586" s="96">
        <v>95.0</v>
      </c>
      <c r="E586" s="95" t="s">
        <v>260</v>
      </c>
      <c r="F586" s="95" t="s">
        <v>141</v>
      </c>
      <c r="G586" s="95" t="s">
        <v>264</v>
      </c>
      <c r="H586" s="96">
        <v>74.0</v>
      </c>
      <c r="I586" s="97" t="b">
        <v>0</v>
      </c>
      <c r="J586" s="97" t="b">
        <v>0</v>
      </c>
      <c r="K586" s="95"/>
      <c r="L586" s="95"/>
    </row>
    <row r="587">
      <c r="A587" s="96">
        <v>486.0</v>
      </c>
      <c r="B587" s="96">
        <v>100.0</v>
      </c>
      <c r="C587" s="95" t="s">
        <v>297</v>
      </c>
      <c r="D587" s="96">
        <v>92.0</v>
      </c>
      <c r="E587" s="95" t="s">
        <v>273</v>
      </c>
      <c r="F587" s="95" t="s">
        <v>141</v>
      </c>
      <c r="G587" s="95" t="s">
        <v>264</v>
      </c>
      <c r="H587" s="96">
        <v>74.0</v>
      </c>
      <c r="I587" s="97" t="b">
        <v>0</v>
      </c>
      <c r="J587" s="97" t="b">
        <v>0</v>
      </c>
      <c r="K587" s="95"/>
      <c r="L587" s="95"/>
    </row>
    <row r="588">
      <c r="A588" s="96">
        <v>487.0</v>
      </c>
      <c r="B588" s="96">
        <v>100.0</v>
      </c>
      <c r="C588" s="95" t="s">
        <v>297</v>
      </c>
      <c r="D588" s="96">
        <v>105.0</v>
      </c>
      <c r="E588" s="95" t="s">
        <v>263</v>
      </c>
      <c r="F588" s="95" t="s">
        <v>153</v>
      </c>
      <c r="G588" s="95" t="s">
        <v>264</v>
      </c>
      <c r="H588" s="96">
        <v>74.0</v>
      </c>
      <c r="I588" s="97" t="b">
        <v>0</v>
      </c>
      <c r="J588" s="97" t="b">
        <v>0</v>
      </c>
      <c r="K588" s="95"/>
      <c r="L588" s="95"/>
    </row>
    <row r="589">
      <c r="A589" s="96">
        <v>488.0</v>
      </c>
      <c r="B589" s="96">
        <v>100.0</v>
      </c>
      <c r="C589" s="95" t="s">
        <v>297</v>
      </c>
      <c r="D589" s="96">
        <v>99.0</v>
      </c>
      <c r="E589" s="95" t="s">
        <v>280</v>
      </c>
      <c r="F589" s="95" t="s">
        <v>141</v>
      </c>
      <c r="G589" s="95" t="s">
        <v>261</v>
      </c>
      <c r="H589" s="96">
        <v>77.0</v>
      </c>
      <c r="I589" s="97" t="b">
        <v>0</v>
      </c>
      <c r="J589" s="97" t="b">
        <v>0</v>
      </c>
      <c r="K589" s="95"/>
      <c r="L589" s="95"/>
    </row>
    <row r="590">
      <c r="A590" s="96">
        <v>489.0</v>
      </c>
      <c r="B590" s="96">
        <v>100.0</v>
      </c>
      <c r="C590" s="95" t="s">
        <v>297</v>
      </c>
      <c r="D590" s="96">
        <v>116.0</v>
      </c>
      <c r="E590" s="95" t="s">
        <v>281</v>
      </c>
      <c r="F590" s="95" t="s">
        <v>141</v>
      </c>
      <c r="G590" s="95" t="s">
        <v>264</v>
      </c>
      <c r="H590" s="96">
        <v>74.0</v>
      </c>
      <c r="I590" s="97" t="b">
        <v>0</v>
      </c>
      <c r="J590" s="97" t="b">
        <v>0</v>
      </c>
      <c r="K590" s="95"/>
      <c r="L590" s="95"/>
    </row>
    <row r="591">
      <c r="A591" s="96">
        <v>490.0</v>
      </c>
      <c r="B591" s="96">
        <v>100.0</v>
      </c>
      <c r="C591" s="95" t="s">
        <v>297</v>
      </c>
      <c r="D591" s="96">
        <v>93.0</v>
      </c>
      <c r="E591" s="95" t="s">
        <v>285</v>
      </c>
      <c r="F591" s="95" t="s">
        <v>141</v>
      </c>
      <c r="G591" s="95" t="s">
        <v>264</v>
      </c>
      <c r="H591" s="96">
        <v>74.0</v>
      </c>
      <c r="I591" s="97" t="b">
        <v>0</v>
      </c>
      <c r="J591" s="97" t="b">
        <v>0</v>
      </c>
      <c r="K591" s="95"/>
      <c r="L591" s="95"/>
    </row>
    <row r="592">
      <c r="A592" s="96">
        <v>491.0</v>
      </c>
      <c r="B592" s="96">
        <v>100.0</v>
      </c>
      <c r="C592" s="95" t="s">
        <v>297</v>
      </c>
      <c r="D592" s="96">
        <v>91.0</v>
      </c>
      <c r="E592" s="95" t="s">
        <v>286</v>
      </c>
      <c r="F592" s="95" t="s">
        <v>141</v>
      </c>
      <c r="G592" s="95" t="s">
        <v>261</v>
      </c>
      <c r="H592" s="96">
        <v>77.0</v>
      </c>
      <c r="I592" s="97" t="b">
        <v>0</v>
      </c>
      <c r="J592" s="97" t="b">
        <v>0</v>
      </c>
      <c r="K592" s="95"/>
      <c r="L592" s="95"/>
    </row>
    <row r="593" hidden="1">
      <c r="A593" s="96">
        <v>492.0</v>
      </c>
      <c r="B593" s="96">
        <v>117.0</v>
      </c>
      <c r="C593" s="95" t="s">
        <v>266</v>
      </c>
      <c r="D593" s="96">
        <v>87.0</v>
      </c>
      <c r="E593" s="95" t="s">
        <v>259</v>
      </c>
      <c r="F593" s="95" t="s">
        <v>168</v>
      </c>
      <c r="G593" s="95" t="s">
        <v>258</v>
      </c>
      <c r="H593" s="96">
        <v>81.0</v>
      </c>
      <c r="I593" s="97" t="b">
        <v>1</v>
      </c>
      <c r="J593" s="97" t="b">
        <v>1</v>
      </c>
      <c r="K593" s="95"/>
      <c r="L593" s="95"/>
    </row>
    <row r="594">
      <c r="A594" s="96">
        <v>493.0</v>
      </c>
      <c r="B594" s="96">
        <v>117.0</v>
      </c>
      <c r="C594" s="95" t="s">
        <v>266</v>
      </c>
      <c r="D594" s="96">
        <v>95.0</v>
      </c>
      <c r="E594" s="95" t="s">
        <v>260</v>
      </c>
      <c r="F594" s="95" t="s">
        <v>209</v>
      </c>
      <c r="G594" s="95" t="s">
        <v>261</v>
      </c>
      <c r="H594" s="96">
        <v>77.0</v>
      </c>
      <c r="I594" s="97" t="b">
        <v>0</v>
      </c>
      <c r="J594" s="97" t="b">
        <v>0</v>
      </c>
      <c r="K594" s="95"/>
      <c r="L594" s="95"/>
    </row>
    <row r="595" hidden="1">
      <c r="A595" s="96">
        <v>494.0</v>
      </c>
      <c r="B595" s="96">
        <v>117.0</v>
      </c>
      <c r="C595" s="95" t="s">
        <v>266</v>
      </c>
      <c r="D595" s="96">
        <v>99.0</v>
      </c>
      <c r="E595" s="95" t="s">
        <v>280</v>
      </c>
      <c r="F595" s="95" t="s">
        <v>168</v>
      </c>
      <c r="G595" s="95" t="s">
        <v>258</v>
      </c>
      <c r="H595" s="96">
        <v>81.0</v>
      </c>
      <c r="I595" s="97" t="b">
        <v>1</v>
      </c>
      <c r="J595" s="97" t="b">
        <v>1</v>
      </c>
      <c r="K595" s="95"/>
      <c r="L595" s="95"/>
    </row>
    <row r="596" hidden="1">
      <c r="A596" s="96">
        <v>495.0</v>
      </c>
      <c r="B596" s="96">
        <v>117.0</v>
      </c>
      <c r="C596" s="95" t="s">
        <v>266</v>
      </c>
      <c r="D596" s="96">
        <v>106.0</v>
      </c>
      <c r="E596" s="95" t="s">
        <v>262</v>
      </c>
      <c r="F596" s="95" t="s">
        <v>157</v>
      </c>
      <c r="G596" s="95" t="s">
        <v>258</v>
      </c>
      <c r="H596" s="96">
        <v>81.0</v>
      </c>
      <c r="I596" s="97" t="b">
        <v>1</v>
      </c>
      <c r="J596" s="97" t="b">
        <v>1</v>
      </c>
      <c r="K596" s="95"/>
      <c r="L596" s="95"/>
    </row>
    <row r="597" hidden="1">
      <c r="A597" s="96">
        <v>496.0</v>
      </c>
      <c r="B597" s="96">
        <v>117.0</v>
      </c>
      <c r="C597" s="95" t="s">
        <v>266</v>
      </c>
      <c r="D597" s="96">
        <v>105.0</v>
      </c>
      <c r="E597" s="95" t="s">
        <v>263</v>
      </c>
      <c r="F597" s="95" t="s">
        <v>157</v>
      </c>
      <c r="G597" s="95" t="s">
        <v>272</v>
      </c>
      <c r="H597" s="96">
        <v>87.0</v>
      </c>
      <c r="I597" s="97" t="b">
        <v>1</v>
      </c>
      <c r="J597" s="97" t="b">
        <v>1</v>
      </c>
      <c r="K597" s="95"/>
      <c r="L597" s="95"/>
    </row>
    <row r="598" hidden="1">
      <c r="A598" s="96">
        <v>497.0</v>
      </c>
      <c r="B598" s="96">
        <v>117.0</v>
      </c>
      <c r="C598" s="95" t="s">
        <v>266</v>
      </c>
      <c r="D598" s="96">
        <v>99.0</v>
      </c>
      <c r="E598" s="95" t="s">
        <v>280</v>
      </c>
      <c r="F598" s="95" t="s">
        <v>168</v>
      </c>
      <c r="G598" s="95" t="s">
        <v>272</v>
      </c>
      <c r="H598" s="96">
        <v>87.0</v>
      </c>
      <c r="I598" s="97" t="b">
        <v>1</v>
      </c>
      <c r="J598" s="97" t="b">
        <v>1</v>
      </c>
      <c r="K598" s="95"/>
      <c r="L598" s="95"/>
    </row>
    <row r="599">
      <c r="A599" s="96">
        <v>498.0</v>
      </c>
      <c r="B599" s="96">
        <v>117.0</v>
      </c>
      <c r="C599" s="95" t="s">
        <v>266</v>
      </c>
      <c r="D599" s="96">
        <v>116.0</v>
      </c>
      <c r="E599" s="95" t="s">
        <v>281</v>
      </c>
      <c r="F599" s="95" t="s">
        <v>168</v>
      </c>
      <c r="G599" s="95" t="s">
        <v>261</v>
      </c>
      <c r="H599" s="96">
        <v>77.0</v>
      </c>
      <c r="I599" s="97" t="b">
        <v>0</v>
      </c>
      <c r="J599" s="97" t="b">
        <v>0</v>
      </c>
      <c r="K599" s="95"/>
      <c r="L599" s="95"/>
    </row>
    <row r="600" hidden="1">
      <c r="A600" s="96">
        <v>499.0</v>
      </c>
      <c r="B600" s="96">
        <v>117.0</v>
      </c>
      <c r="C600" s="95" t="s">
        <v>266</v>
      </c>
      <c r="D600" s="96">
        <v>88.0</v>
      </c>
      <c r="E600" s="95" t="s">
        <v>283</v>
      </c>
      <c r="F600" s="95" t="s">
        <v>168</v>
      </c>
      <c r="G600" s="95" t="s">
        <v>258</v>
      </c>
      <c r="H600" s="96">
        <v>81.0</v>
      </c>
      <c r="I600" s="97" t="b">
        <v>1</v>
      </c>
      <c r="J600" s="97" t="b">
        <v>1</v>
      </c>
      <c r="K600" s="95"/>
      <c r="L600" s="95"/>
    </row>
    <row r="601" hidden="1">
      <c r="A601" s="96">
        <v>500.0</v>
      </c>
      <c r="B601" s="96">
        <v>117.0</v>
      </c>
      <c r="C601" s="95" t="s">
        <v>266</v>
      </c>
      <c r="D601" s="96">
        <v>93.0</v>
      </c>
      <c r="E601" s="95" t="s">
        <v>285</v>
      </c>
      <c r="F601" s="95" t="s">
        <v>209</v>
      </c>
      <c r="G601" s="95" t="s">
        <v>258</v>
      </c>
      <c r="H601" s="96">
        <v>81.0</v>
      </c>
      <c r="I601" s="97" t="b">
        <v>1</v>
      </c>
      <c r="J601" s="97" t="b">
        <v>1</v>
      </c>
      <c r="K601" s="95"/>
      <c r="L601" s="95"/>
    </row>
    <row r="602" hidden="1">
      <c r="A602" s="96">
        <v>501.0</v>
      </c>
      <c r="B602" s="96">
        <v>117.0</v>
      </c>
      <c r="C602" s="95" t="s">
        <v>266</v>
      </c>
      <c r="D602" s="96">
        <v>91.0</v>
      </c>
      <c r="E602" s="95" t="s">
        <v>286</v>
      </c>
      <c r="F602" s="95" t="s">
        <v>209</v>
      </c>
      <c r="G602" s="95" t="s">
        <v>258</v>
      </c>
      <c r="H602" s="96">
        <v>81.0</v>
      </c>
      <c r="I602" s="97" t="b">
        <v>1</v>
      </c>
      <c r="J602" s="97" t="b">
        <v>1</v>
      </c>
      <c r="K602" s="95"/>
      <c r="L602" s="95"/>
    </row>
    <row r="603" hidden="1">
      <c r="A603" s="96">
        <v>502.0</v>
      </c>
      <c r="B603" s="96">
        <v>120.0</v>
      </c>
      <c r="C603" s="95" t="s">
        <v>299</v>
      </c>
      <c r="D603" s="96">
        <v>95.0</v>
      </c>
      <c r="E603" s="95" t="s">
        <v>260</v>
      </c>
      <c r="F603" s="95" t="s">
        <v>209</v>
      </c>
      <c r="G603" s="95" t="s">
        <v>258</v>
      </c>
      <c r="H603" s="96">
        <v>81.0</v>
      </c>
      <c r="I603" s="97" t="b">
        <v>1</v>
      </c>
      <c r="J603" s="97" t="b">
        <v>1</v>
      </c>
      <c r="K603" s="95"/>
      <c r="L603" s="95"/>
    </row>
    <row r="604">
      <c r="A604" s="96">
        <v>503.0</v>
      </c>
      <c r="B604" s="96">
        <v>120.0</v>
      </c>
      <c r="C604" s="95" t="s">
        <v>299</v>
      </c>
      <c r="D604" s="96">
        <v>92.0</v>
      </c>
      <c r="E604" s="95" t="s">
        <v>273</v>
      </c>
      <c r="F604" s="95" t="s">
        <v>209</v>
      </c>
      <c r="G604" s="95" t="s">
        <v>264</v>
      </c>
      <c r="H604" s="96">
        <v>74.0</v>
      </c>
      <c r="I604" s="97" t="b">
        <v>0</v>
      </c>
      <c r="J604" s="97" t="b">
        <v>0</v>
      </c>
      <c r="K604" s="95"/>
      <c r="L604" s="95"/>
    </row>
    <row r="605" hidden="1">
      <c r="A605" s="96">
        <v>504.0</v>
      </c>
      <c r="B605" s="96">
        <v>120.0</v>
      </c>
      <c r="C605" s="95" t="s">
        <v>299</v>
      </c>
      <c r="D605" s="96">
        <v>105.0</v>
      </c>
      <c r="E605" s="95" t="s">
        <v>263</v>
      </c>
      <c r="F605" s="95" t="s">
        <v>168</v>
      </c>
      <c r="G605" s="95" t="s">
        <v>258</v>
      </c>
      <c r="H605" s="96">
        <v>81.0</v>
      </c>
      <c r="I605" s="97" t="b">
        <v>1</v>
      </c>
      <c r="J605" s="97" t="b">
        <v>1</v>
      </c>
      <c r="K605" s="95"/>
      <c r="L605" s="95"/>
    </row>
    <row r="606" hidden="1">
      <c r="A606" s="96">
        <v>505.0</v>
      </c>
      <c r="B606" s="96">
        <v>120.0</v>
      </c>
      <c r="C606" s="95" t="s">
        <v>299</v>
      </c>
      <c r="D606" s="96">
        <v>99.0</v>
      </c>
      <c r="E606" s="95" t="s">
        <v>280</v>
      </c>
      <c r="F606" s="95" t="s">
        <v>209</v>
      </c>
      <c r="G606" s="95" t="s">
        <v>258</v>
      </c>
      <c r="H606" s="96">
        <v>81.0</v>
      </c>
      <c r="I606" s="97" t="b">
        <v>1</v>
      </c>
      <c r="J606" s="97" t="b">
        <v>1</v>
      </c>
      <c r="K606" s="95"/>
      <c r="L606" s="95"/>
    </row>
    <row r="607" hidden="1">
      <c r="A607" s="96">
        <v>506.0</v>
      </c>
      <c r="B607" s="96">
        <v>120.0</v>
      </c>
      <c r="C607" s="95" t="s">
        <v>299</v>
      </c>
      <c r="D607" s="96">
        <v>116.0</v>
      </c>
      <c r="E607" s="95" t="s">
        <v>281</v>
      </c>
      <c r="F607" s="95" t="s">
        <v>209</v>
      </c>
      <c r="G607" s="95" t="s">
        <v>258</v>
      </c>
      <c r="H607" s="96">
        <v>81.0</v>
      </c>
      <c r="I607" s="97" t="b">
        <v>1</v>
      </c>
      <c r="J607" s="97" t="b">
        <v>1</v>
      </c>
      <c r="K607" s="95"/>
      <c r="L607" s="95"/>
    </row>
    <row r="608" hidden="1">
      <c r="A608" s="96">
        <v>507.0</v>
      </c>
      <c r="B608" s="96">
        <v>120.0</v>
      </c>
      <c r="C608" s="95" t="s">
        <v>299</v>
      </c>
      <c r="D608" s="96">
        <v>93.0</v>
      </c>
      <c r="E608" s="95" t="s">
        <v>285</v>
      </c>
      <c r="F608" s="95" t="s">
        <v>209</v>
      </c>
      <c r="G608" s="95" t="s">
        <v>258</v>
      </c>
      <c r="H608" s="96">
        <v>81.0</v>
      </c>
      <c r="I608" s="97" t="b">
        <v>1</v>
      </c>
      <c r="J608" s="97" t="b">
        <v>1</v>
      </c>
      <c r="K608" s="95"/>
      <c r="L608" s="95"/>
    </row>
    <row r="609" hidden="1">
      <c r="A609" s="96">
        <v>508.0</v>
      </c>
      <c r="B609" s="96">
        <v>120.0</v>
      </c>
      <c r="C609" s="95" t="s">
        <v>299</v>
      </c>
      <c r="D609" s="96">
        <v>91.0</v>
      </c>
      <c r="E609" s="95" t="s">
        <v>286</v>
      </c>
      <c r="F609" s="95" t="s">
        <v>209</v>
      </c>
      <c r="G609" s="95" t="s">
        <v>258</v>
      </c>
      <c r="H609" s="96">
        <v>81.0</v>
      </c>
      <c r="I609" s="97" t="b">
        <v>1</v>
      </c>
      <c r="J609" s="97" t="b">
        <v>1</v>
      </c>
      <c r="K609" s="95"/>
      <c r="L609" s="95"/>
    </row>
    <row r="610">
      <c r="A610" s="96">
        <v>509.0</v>
      </c>
      <c r="B610" s="96">
        <v>98.0</v>
      </c>
      <c r="C610" s="95" t="s">
        <v>279</v>
      </c>
      <c r="D610" s="96">
        <v>102.0</v>
      </c>
      <c r="E610" s="95" t="s">
        <v>271</v>
      </c>
      <c r="F610" s="95" t="s">
        <v>168</v>
      </c>
      <c r="G610" s="95" t="s">
        <v>261</v>
      </c>
      <c r="H610" s="96">
        <v>77.0</v>
      </c>
      <c r="I610" s="97" t="b">
        <v>0</v>
      </c>
      <c r="J610" s="97" t="b">
        <v>0</v>
      </c>
      <c r="K610" s="95"/>
      <c r="L610" s="95"/>
    </row>
    <row r="611">
      <c r="A611" s="96">
        <v>510.0</v>
      </c>
      <c r="B611" s="96">
        <v>98.0</v>
      </c>
      <c r="C611" s="95" t="s">
        <v>279</v>
      </c>
      <c r="D611" s="96">
        <v>95.0</v>
      </c>
      <c r="E611" s="95" t="s">
        <v>260</v>
      </c>
      <c r="F611" s="95" t="s">
        <v>209</v>
      </c>
      <c r="G611" s="95" t="s">
        <v>261</v>
      </c>
      <c r="H611" s="96">
        <v>77.0</v>
      </c>
      <c r="I611" s="97" t="b">
        <v>0</v>
      </c>
      <c r="J611" s="97" t="b">
        <v>0</v>
      </c>
      <c r="K611" s="95"/>
      <c r="L611" s="95"/>
    </row>
    <row r="612">
      <c r="A612" s="96">
        <v>511.0</v>
      </c>
      <c r="B612" s="96">
        <v>98.0</v>
      </c>
      <c r="C612" s="95" t="s">
        <v>279</v>
      </c>
      <c r="D612" s="96">
        <v>92.0</v>
      </c>
      <c r="E612" s="95" t="s">
        <v>273</v>
      </c>
      <c r="F612" s="95" t="s">
        <v>209</v>
      </c>
      <c r="G612" s="95" t="s">
        <v>264</v>
      </c>
      <c r="H612" s="96">
        <v>74.0</v>
      </c>
      <c r="I612" s="97" t="b">
        <v>0</v>
      </c>
      <c r="J612" s="97" t="b">
        <v>0</v>
      </c>
      <c r="K612" s="95"/>
      <c r="L612" s="95"/>
    </row>
    <row r="613">
      <c r="A613" s="96">
        <v>512.0</v>
      </c>
      <c r="B613" s="96">
        <v>98.0</v>
      </c>
      <c r="C613" s="95" t="s">
        <v>279</v>
      </c>
      <c r="D613" s="96">
        <v>105.0</v>
      </c>
      <c r="E613" s="95" t="s">
        <v>263</v>
      </c>
      <c r="F613" s="95" t="s">
        <v>157</v>
      </c>
      <c r="G613" s="95" t="s">
        <v>261</v>
      </c>
      <c r="H613" s="96">
        <v>77.0</v>
      </c>
      <c r="I613" s="97" t="b">
        <v>0</v>
      </c>
      <c r="J613" s="97" t="b">
        <v>0</v>
      </c>
      <c r="K613" s="95"/>
      <c r="L613" s="95"/>
    </row>
    <row r="614">
      <c r="A614" s="96">
        <v>513.0</v>
      </c>
      <c r="B614" s="96">
        <v>98.0</v>
      </c>
      <c r="C614" s="95" t="s">
        <v>279</v>
      </c>
      <c r="D614" s="96">
        <v>99.0</v>
      </c>
      <c r="E614" s="95" t="s">
        <v>280</v>
      </c>
      <c r="F614" s="95" t="s">
        <v>188</v>
      </c>
      <c r="G614" s="95" t="s">
        <v>261</v>
      </c>
      <c r="H614" s="96">
        <v>77.0</v>
      </c>
      <c r="I614" s="97" t="b">
        <v>0</v>
      </c>
      <c r="J614" s="97" t="b">
        <v>0</v>
      </c>
      <c r="K614" s="95"/>
      <c r="L614" s="95"/>
    </row>
    <row r="615">
      <c r="A615" s="96">
        <v>514.0</v>
      </c>
      <c r="B615" s="96">
        <v>98.0</v>
      </c>
      <c r="C615" s="95" t="s">
        <v>279</v>
      </c>
      <c r="D615" s="96">
        <v>116.0</v>
      </c>
      <c r="E615" s="95" t="s">
        <v>281</v>
      </c>
      <c r="F615" s="95" t="s">
        <v>188</v>
      </c>
      <c r="G615" s="95" t="s">
        <v>261</v>
      </c>
      <c r="H615" s="96">
        <v>77.0</v>
      </c>
      <c r="I615" s="97" t="b">
        <v>0</v>
      </c>
      <c r="J615" s="97" t="b">
        <v>0</v>
      </c>
      <c r="K615" s="95"/>
      <c r="L615" s="95"/>
    </row>
    <row r="616">
      <c r="A616" s="96">
        <v>515.0</v>
      </c>
      <c r="B616" s="96">
        <v>98.0</v>
      </c>
      <c r="C616" s="95" t="s">
        <v>279</v>
      </c>
      <c r="D616" s="96">
        <v>118.0</v>
      </c>
      <c r="E616" s="95" t="s">
        <v>269</v>
      </c>
      <c r="F616" s="95" t="s">
        <v>209</v>
      </c>
      <c r="G616" s="95" t="s">
        <v>261</v>
      </c>
      <c r="H616" s="96">
        <v>77.0</v>
      </c>
      <c r="I616" s="97" t="b">
        <v>0</v>
      </c>
      <c r="J616" s="97" t="b">
        <v>0</v>
      </c>
      <c r="K616" s="95"/>
      <c r="L616" s="95"/>
    </row>
    <row r="617" hidden="1">
      <c r="A617" s="96">
        <v>516.0</v>
      </c>
      <c r="B617" s="96">
        <v>111.0</v>
      </c>
      <c r="C617" s="95" t="s">
        <v>268</v>
      </c>
      <c r="D617" s="96">
        <v>93.0</v>
      </c>
      <c r="E617" s="95" t="s">
        <v>285</v>
      </c>
      <c r="F617" s="95" t="s">
        <v>257</v>
      </c>
      <c r="G617" s="95" t="s">
        <v>258</v>
      </c>
      <c r="H617" s="96">
        <v>81.0</v>
      </c>
      <c r="I617" s="97" t="b">
        <v>1</v>
      </c>
      <c r="J617" s="97" t="b">
        <v>1</v>
      </c>
      <c r="K617" s="95"/>
      <c r="L617" s="95"/>
    </row>
    <row r="618">
      <c r="A618" s="96">
        <v>517.0</v>
      </c>
      <c r="B618" s="96">
        <v>109.0</v>
      </c>
      <c r="C618" s="95" t="s">
        <v>300</v>
      </c>
      <c r="D618" s="96">
        <v>95.0</v>
      </c>
      <c r="E618" s="95" t="s">
        <v>260</v>
      </c>
      <c r="F618" s="95" t="s">
        <v>157</v>
      </c>
      <c r="G618" s="95" t="s">
        <v>261</v>
      </c>
      <c r="H618" s="96">
        <v>77.0</v>
      </c>
      <c r="I618" s="97" t="b">
        <v>0</v>
      </c>
      <c r="J618" s="97" t="b">
        <v>0</v>
      </c>
      <c r="K618" s="95"/>
      <c r="L618" s="95"/>
    </row>
    <row r="619">
      <c r="A619" s="96">
        <v>518.0</v>
      </c>
      <c r="B619" s="96">
        <v>109.0</v>
      </c>
      <c r="C619" s="95" t="s">
        <v>300</v>
      </c>
      <c r="D619" s="96">
        <v>92.0</v>
      </c>
      <c r="E619" s="95" t="s">
        <v>273</v>
      </c>
      <c r="F619" s="95" t="s">
        <v>209</v>
      </c>
      <c r="G619" s="95" t="s">
        <v>261</v>
      </c>
      <c r="H619" s="96">
        <v>77.0</v>
      </c>
      <c r="I619" s="97" t="b">
        <v>0</v>
      </c>
      <c r="J619" s="97" t="b">
        <v>0</v>
      </c>
      <c r="K619" s="95"/>
      <c r="L619" s="95"/>
    </row>
    <row r="620">
      <c r="A620" s="96">
        <v>519.0</v>
      </c>
      <c r="B620" s="96">
        <v>111.0</v>
      </c>
      <c r="C620" s="95" t="s">
        <v>268</v>
      </c>
      <c r="D620" s="96">
        <v>90.0</v>
      </c>
      <c r="E620" s="95" t="s">
        <v>274</v>
      </c>
      <c r="F620" s="95" t="s">
        <v>209</v>
      </c>
      <c r="G620" s="95" t="s">
        <v>261</v>
      </c>
      <c r="H620" s="96">
        <v>77.0</v>
      </c>
      <c r="I620" s="97" t="b">
        <v>0</v>
      </c>
      <c r="J620" s="97" t="b">
        <v>0</v>
      </c>
      <c r="K620" s="95"/>
      <c r="L620" s="95"/>
    </row>
    <row r="621">
      <c r="A621" s="96">
        <v>520.0</v>
      </c>
      <c r="B621" s="96">
        <v>109.0</v>
      </c>
      <c r="C621" s="95" t="s">
        <v>300</v>
      </c>
      <c r="D621" s="96">
        <v>98.0</v>
      </c>
      <c r="E621" s="95" t="s">
        <v>279</v>
      </c>
      <c r="F621" s="95" t="s">
        <v>209</v>
      </c>
      <c r="G621" s="95" t="s">
        <v>261</v>
      </c>
      <c r="H621" s="96">
        <v>77.0</v>
      </c>
      <c r="I621" s="97" t="b">
        <v>0</v>
      </c>
      <c r="J621" s="97" t="b">
        <v>0</v>
      </c>
      <c r="K621" s="95"/>
      <c r="L621" s="95"/>
    </row>
    <row r="622" hidden="1">
      <c r="A622" s="96">
        <v>521.0</v>
      </c>
      <c r="B622" s="96">
        <v>109.0</v>
      </c>
      <c r="C622" s="95" t="s">
        <v>300</v>
      </c>
      <c r="D622" s="96">
        <v>99.0</v>
      </c>
      <c r="E622" s="95" t="s">
        <v>280</v>
      </c>
      <c r="F622" s="95" t="s">
        <v>257</v>
      </c>
      <c r="G622" s="95" t="s">
        <v>258</v>
      </c>
      <c r="H622" s="96">
        <v>81.0</v>
      </c>
      <c r="I622" s="97" t="b">
        <v>1</v>
      </c>
      <c r="J622" s="97" t="b">
        <v>1</v>
      </c>
      <c r="K622" s="95"/>
      <c r="L622" s="95"/>
    </row>
    <row r="623" hidden="1">
      <c r="A623" s="96">
        <v>522.0</v>
      </c>
      <c r="B623" s="96">
        <v>109.0</v>
      </c>
      <c r="C623" s="95" t="s">
        <v>300</v>
      </c>
      <c r="D623" s="96">
        <v>116.0</v>
      </c>
      <c r="E623" s="95" t="s">
        <v>281</v>
      </c>
      <c r="F623" s="95" t="s">
        <v>157</v>
      </c>
      <c r="G623" s="95" t="s">
        <v>258</v>
      </c>
      <c r="H623" s="96">
        <v>81.0</v>
      </c>
      <c r="I623" s="97" t="b">
        <v>1</v>
      </c>
      <c r="J623" s="97" t="b">
        <v>1</v>
      </c>
      <c r="K623" s="95"/>
      <c r="L623" s="95"/>
    </row>
    <row r="624">
      <c r="A624" s="96">
        <v>523.0</v>
      </c>
      <c r="B624" s="96">
        <v>109.0</v>
      </c>
      <c r="C624" s="95" t="s">
        <v>300</v>
      </c>
      <c r="D624" s="96">
        <v>118.0</v>
      </c>
      <c r="E624" s="95" t="s">
        <v>269</v>
      </c>
      <c r="F624" s="95" t="s">
        <v>188</v>
      </c>
      <c r="G624" s="95" t="s">
        <v>261</v>
      </c>
      <c r="H624" s="96">
        <v>77.0</v>
      </c>
      <c r="I624" s="97" t="b">
        <v>0</v>
      </c>
      <c r="J624" s="97" t="b">
        <v>0</v>
      </c>
      <c r="K624" s="95"/>
      <c r="L624" s="95"/>
    </row>
    <row r="625" hidden="1">
      <c r="A625" s="96">
        <v>524.0</v>
      </c>
      <c r="B625" s="96">
        <v>111.0</v>
      </c>
      <c r="C625" s="95" t="s">
        <v>268</v>
      </c>
      <c r="D625" s="96">
        <v>89.0</v>
      </c>
      <c r="E625" s="95" t="s">
        <v>284</v>
      </c>
      <c r="F625" s="95" t="s">
        <v>257</v>
      </c>
      <c r="G625" s="95" t="s">
        <v>258</v>
      </c>
      <c r="H625" s="96">
        <v>81.0</v>
      </c>
      <c r="I625" s="97" t="b">
        <v>1</v>
      </c>
      <c r="J625" s="97" t="b">
        <v>1</v>
      </c>
      <c r="K625" s="95"/>
      <c r="L625" s="95"/>
    </row>
    <row r="626" hidden="1">
      <c r="A626" s="96">
        <v>525.0</v>
      </c>
      <c r="B626" s="96">
        <v>109.0</v>
      </c>
      <c r="C626" s="95" t="s">
        <v>300</v>
      </c>
      <c r="D626" s="96">
        <v>93.0</v>
      </c>
      <c r="E626" s="95" t="s">
        <v>285</v>
      </c>
      <c r="F626" s="95" t="s">
        <v>157</v>
      </c>
      <c r="G626" s="95" t="s">
        <v>258</v>
      </c>
      <c r="H626" s="96">
        <v>81.0</v>
      </c>
      <c r="I626" s="97" t="b">
        <v>1</v>
      </c>
      <c r="J626" s="97" t="b">
        <v>1</v>
      </c>
      <c r="K626" s="95"/>
      <c r="L626" s="95"/>
    </row>
    <row r="627">
      <c r="A627" s="96">
        <v>526.0</v>
      </c>
      <c r="B627" s="96">
        <v>111.0</v>
      </c>
      <c r="C627" s="95" t="s">
        <v>268</v>
      </c>
      <c r="D627" s="96">
        <v>91.0</v>
      </c>
      <c r="E627" s="95" t="s">
        <v>286</v>
      </c>
      <c r="F627" s="95" t="s">
        <v>157</v>
      </c>
      <c r="G627" s="95" t="s">
        <v>264</v>
      </c>
      <c r="H627" s="96">
        <v>74.0</v>
      </c>
      <c r="I627" s="97" t="b">
        <v>0</v>
      </c>
      <c r="J627" s="97" t="b">
        <v>0</v>
      </c>
      <c r="K627" s="95"/>
      <c r="L627" s="95"/>
    </row>
    <row r="628">
      <c r="A628" s="96">
        <v>527.0</v>
      </c>
      <c r="B628" s="96">
        <v>111.0</v>
      </c>
      <c r="C628" s="95" t="s">
        <v>268</v>
      </c>
      <c r="D628" s="96">
        <v>87.0</v>
      </c>
      <c r="E628" s="95" t="s">
        <v>259</v>
      </c>
      <c r="F628" s="95" t="s">
        <v>165</v>
      </c>
      <c r="G628" s="95" t="s">
        <v>264</v>
      </c>
      <c r="H628" s="96">
        <v>74.0</v>
      </c>
      <c r="I628" s="97" t="b">
        <v>0</v>
      </c>
      <c r="J628" s="97" t="b">
        <v>0</v>
      </c>
      <c r="K628" s="95"/>
      <c r="L628" s="95"/>
    </row>
    <row r="629">
      <c r="A629" s="96">
        <v>528.0</v>
      </c>
      <c r="B629" s="96">
        <v>111.0</v>
      </c>
      <c r="C629" s="95" t="s">
        <v>268</v>
      </c>
      <c r="D629" s="96">
        <v>92.0</v>
      </c>
      <c r="E629" s="95" t="s">
        <v>273</v>
      </c>
      <c r="F629" s="95" t="s">
        <v>156</v>
      </c>
      <c r="G629" s="95" t="s">
        <v>264</v>
      </c>
      <c r="H629" s="96">
        <v>74.0</v>
      </c>
      <c r="I629" s="97" t="b">
        <v>0</v>
      </c>
      <c r="J629" s="97" t="b">
        <v>0</v>
      </c>
      <c r="K629" s="95"/>
      <c r="L629" s="95"/>
    </row>
    <row r="630">
      <c r="A630" s="96">
        <v>529.0</v>
      </c>
      <c r="B630" s="96">
        <v>111.0</v>
      </c>
      <c r="C630" s="95" t="s">
        <v>268</v>
      </c>
      <c r="D630" s="96">
        <v>90.0</v>
      </c>
      <c r="E630" s="95" t="s">
        <v>274</v>
      </c>
      <c r="F630" s="95" t="s">
        <v>165</v>
      </c>
      <c r="G630" s="95" t="s">
        <v>264</v>
      </c>
      <c r="H630" s="96">
        <v>74.0</v>
      </c>
      <c r="I630" s="97" t="b">
        <v>0</v>
      </c>
      <c r="J630" s="97" t="b">
        <v>0</v>
      </c>
      <c r="K630" s="95"/>
      <c r="L630" s="95"/>
    </row>
    <row r="631">
      <c r="A631" s="96">
        <v>530.0</v>
      </c>
      <c r="B631" s="96">
        <v>111.0</v>
      </c>
      <c r="C631" s="95" t="s">
        <v>268</v>
      </c>
      <c r="D631" s="96">
        <v>90.0</v>
      </c>
      <c r="E631" s="95" t="s">
        <v>274</v>
      </c>
      <c r="F631" s="95" t="s">
        <v>188</v>
      </c>
      <c r="G631" s="95" t="s">
        <v>264</v>
      </c>
      <c r="H631" s="96">
        <v>74.0</v>
      </c>
      <c r="I631" s="97" t="b">
        <v>0</v>
      </c>
      <c r="J631" s="97" t="b">
        <v>0</v>
      </c>
      <c r="K631" s="95"/>
      <c r="L631" s="95"/>
    </row>
    <row r="632">
      <c r="A632" s="96">
        <v>531.0</v>
      </c>
      <c r="B632" s="96">
        <v>111.0</v>
      </c>
      <c r="C632" s="95" t="s">
        <v>268</v>
      </c>
      <c r="D632" s="96">
        <v>96.0</v>
      </c>
      <c r="E632" s="95" t="s">
        <v>278</v>
      </c>
      <c r="F632" s="95" t="s">
        <v>188</v>
      </c>
      <c r="G632" s="95" t="s">
        <v>264</v>
      </c>
      <c r="H632" s="96">
        <v>74.0</v>
      </c>
      <c r="I632" s="97" t="b">
        <v>0</v>
      </c>
      <c r="J632" s="97" t="b">
        <v>0</v>
      </c>
      <c r="K632" s="95"/>
      <c r="L632" s="95"/>
    </row>
    <row r="633">
      <c r="A633" s="96">
        <v>532.0</v>
      </c>
      <c r="B633" s="96">
        <v>111.0</v>
      </c>
      <c r="C633" s="95" t="s">
        <v>268</v>
      </c>
      <c r="D633" s="96">
        <v>98.0</v>
      </c>
      <c r="E633" s="95" t="s">
        <v>279</v>
      </c>
      <c r="F633" s="95" t="s">
        <v>165</v>
      </c>
      <c r="G633" s="95" t="s">
        <v>264</v>
      </c>
      <c r="H633" s="96">
        <v>74.0</v>
      </c>
      <c r="I633" s="97" t="b">
        <v>0</v>
      </c>
      <c r="J633" s="97" t="b">
        <v>0</v>
      </c>
      <c r="K633" s="95"/>
      <c r="L633" s="95"/>
    </row>
    <row r="634">
      <c r="A634" s="96">
        <v>533.0</v>
      </c>
      <c r="B634" s="96">
        <v>111.0</v>
      </c>
      <c r="C634" s="95" t="s">
        <v>268</v>
      </c>
      <c r="D634" s="96">
        <v>98.0</v>
      </c>
      <c r="E634" s="95" t="s">
        <v>279</v>
      </c>
      <c r="F634" s="95" t="s">
        <v>188</v>
      </c>
      <c r="G634" s="95" t="s">
        <v>264</v>
      </c>
      <c r="H634" s="96">
        <v>74.0</v>
      </c>
      <c r="I634" s="97" t="b">
        <v>0</v>
      </c>
      <c r="J634" s="97" t="b">
        <v>0</v>
      </c>
      <c r="K634" s="95"/>
      <c r="L634" s="95"/>
    </row>
    <row r="635">
      <c r="A635" s="96">
        <v>534.0</v>
      </c>
      <c r="B635" s="96">
        <v>111.0</v>
      </c>
      <c r="C635" s="95" t="s">
        <v>268</v>
      </c>
      <c r="D635" s="96">
        <v>99.0</v>
      </c>
      <c r="E635" s="95" t="s">
        <v>280</v>
      </c>
      <c r="F635" s="95" t="s">
        <v>165</v>
      </c>
      <c r="G635" s="95" t="s">
        <v>264</v>
      </c>
      <c r="H635" s="96">
        <v>74.0</v>
      </c>
      <c r="I635" s="97" t="b">
        <v>0</v>
      </c>
      <c r="J635" s="97" t="b">
        <v>0</v>
      </c>
      <c r="K635" s="95"/>
      <c r="L635" s="95"/>
    </row>
    <row r="636">
      <c r="A636" s="96">
        <v>535.0</v>
      </c>
      <c r="B636" s="96">
        <v>111.0</v>
      </c>
      <c r="C636" s="95" t="s">
        <v>268</v>
      </c>
      <c r="D636" s="96">
        <v>116.0</v>
      </c>
      <c r="E636" s="95" t="s">
        <v>281</v>
      </c>
      <c r="F636" s="95" t="s">
        <v>153</v>
      </c>
      <c r="G636" s="95" t="s">
        <v>264</v>
      </c>
      <c r="H636" s="96">
        <v>74.0</v>
      </c>
      <c r="I636" s="97" t="b">
        <v>0</v>
      </c>
      <c r="J636" s="97" t="b">
        <v>0</v>
      </c>
      <c r="K636" s="95"/>
      <c r="L636" s="95"/>
    </row>
    <row r="637">
      <c r="A637" s="96">
        <v>536.0</v>
      </c>
      <c r="B637" s="96">
        <v>111.0</v>
      </c>
      <c r="C637" s="95" t="s">
        <v>268</v>
      </c>
      <c r="D637" s="96">
        <v>88.0</v>
      </c>
      <c r="E637" s="95" t="s">
        <v>283</v>
      </c>
      <c r="F637" s="95" t="s">
        <v>165</v>
      </c>
      <c r="G637" s="95" t="s">
        <v>264</v>
      </c>
      <c r="H637" s="96">
        <v>74.0</v>
      </c>
      <c r="I637" s="97" t="b">
        <v>0</v>
      </c>
      <c r="J637" s="97" t="b">
        <v>0</v>
      </c>
      <c r="K637" s="95"/>
      <c r="L637" s="95"/>
    </row>
    <row r="638">
      <c r="A638" s="96">
        <v>537.0</v>
      </c>
      <c r="B638" s="96">
        <v>111.0</v>
      </c>
      <c r="C638" s="95" t="s">
        <v>268</v>
      </c>
      <c r="D638" s="96">
        <v>95.0</v>
      </c>
      <c r="E638" s="95" t="s">
        <v>260</v>
      </c>
      <c r="F638" s="95" t="s">
        <v>188</v>
      </c>
      <c r="G638" s="95" t="s">
        <v>264</v>
      </c>
      <c r="H638" s="96">
        <v>74.0</v>
      </c>
      <c r="I638" s="97" t="b">
        <v>0</v>
      </c>
      <c r="J638" s="97" t="b">
        <v>0</v>
      </c>
      <c r="K638" s="95"/>
      <c r="L638" s="95"/>
    </row>
    <row r="639">
      <c r="A639" s="96">
        <v>538.0</v>
      </c>
      <c r="B639" s="96">
        <v>111.0</v>
      </c>
      <c r="C639" s="95" t="s">
        <v>268</v>
      </c>
      <c r="D639" s="96">
        <v>118.0</v>
      </c>
      <c r="E639" s="95" t="s">
        <v>269</v>
      </c>
      <c r="F639" s="95" t="s">
        <v>153</v>
      </c>
      <c r="G639" s="95" t="s">
        <v>264</v>
      </c>
      <c r="H639" s="96">
        <v>74.0</v>
      </c>
      <c r="I639" s="97" t="b">
        <v>0</v>
      </c>
      <c r="J639" s="97" t="b">
        <v>0</v>
      </c>
      <c r="K639" s="95"/>
      <c r="L639" s="95"/>
    </row>
    <row r="640">
      <c r="A640" s="96">
        <v>539.0</v>
      </c>
      <c r="B640" s="96">
        <v>111.0</v>
      </c>
      <c r="C640" s="95" t="s">
        <v>268</v>
      </c>
      <c r="D640" s="96">
        <v>89.0</v>
      </c>
      <c r="E640" s="95" t="s">
        <v>284</v>
      </c>
      <c r="F640" s="95" t="s">
        <v>165</v>
      </c>
      <c r="G640" s="95" t="s">
        <v>264</v>
      </c>
      <c r="H640" s="96">
        <v>74.0</v>
      </c>
      <c r="I640" s="97" t="b">
        <v>0</v>
      </c>
      <c r="J640" s="97" t="b">
        <v>0</v>
      </c>
      <c r="K640" s="95"/>
      <c r="L640" s="95"/>
    </row>
    <row r="641">
      <c r="A641" s="96">
        <v>540.0</v>
      </c>
      <c r="B641" s="96">
        <v>111.0</v>
      </c>
      <c r="C641" s="95" t="s">
        <v>268</v>
      </c>
      <c r="D641" s="96">
        <v>93.0</v>
      </c>
      <c r="E641" s="95" t="s">
        <v>285</v>
      </c>
      <c r="F641" s="95" t="s">
        <v>188</v>
      </c>
      <c r="G641" s="95" t="s">
        <v>264</v>
      </c>
      <c r="H641" s="96">
        <v>74.0</v>
      </c>
      <c r="I641" s="97" t="b">
        <v>0</v>
      </c>
      <c r="J641" s="97" t="b">
        <v>0</v>
      </c>
      <c r="K641" s="95"/>
      <c r="L641" s="95"/>
    </row>
    <row r="642" hidden="1">
      <c r="A642" s="96">
        <v>541.0</v>
      </c>
      <c r="B642" s="96">
        <v>111.0</v>
      </c>
      <c r="C642" s="95" t="s">
        <v>268</v>
      </c>
      <c r="D642" s="96">
        <v>91.0</v>
      </c>
      <c r="E642" s="95" t="s">
        <v>286</v>
      </c>
      <c r="F642" s="95" t="s">
        <v>188</v>
      </c>
      <c r="G642" s="95" t="s">
        <v>258</v>
      </c>
      <c r="H642" s="96">
        <v>81.0</v>
      </c>
      <c r="I642" s="97" t="b">
        <v>1</v>
      </c>
      <c r="J642" s="97" t="b">
        <v>1</v>
      </c>
      <c r="K642" s="95"/>
      <c r="L642" s="95"/>
    </row>
    <row r="643" hidden="1">
      <c r="A643" s="96">
        <v>542.0</v>
      </c>
      <c r="B643" s="96">
        <v>99.0</v>
      </c>
      <c r="C643" s="95" t="s">
        <v>280</v>
      </c>
      <c r="D643" s="96">
        <v>102.0</v>
      </c>
      <c r="E643" s="95" t="s">
        <v>271</v>
      </c>
      <c r="F643" s="95" t="s">
        <v>151</v>
      </c>
      <c r="G643" s="95" t="s">
        <v>272</v>
      </c>
      <c r="H643" s="96">
        <v>87.0</v>
      </c>
      <c r="I643" s="97" t="b">
        <v>1</v>
      </c>
      <c r="J643" s="97" t="b">
        <v>1</v>
      </c>
      <c r="K643" s="95"/>
      <c r="L643" s="95"/>
    </row>
    <row r="644">
      <c r="A644" s="96">
        <v>543.0</v>
      </c>
      <c r="B644" s="96">
        <v>99.0</v>
      </c>
      <c r="C644" s="95" t="s">
        <v>280</v>
      </c>
      <c r="D644" s="96">
        <v>102.0</v>
      </c>
      <c r="E644" s="95" t="s">
        <v>271</v>
      </c>
      <c r="F644" s="95" t="s">
        <v>151</v>
      </c>
      <c r="G644" s="95" t="s">
        <v>264</v>
      </c>
      <c r="H644" s="96">
        <v>74.0</v>
      </c>
      <c r="I644" s="97" t="b">
        <v>0</v>
      </c>
      <c r="J644" s="97" t="b">
        <v>0</v>
      </c>
      <c r="K644" s="95"/>
      <c r="L644" s="95"/>
    </row>
    <row r="645">
      <c r="A645" s="96">
        <v>544.0</v>
      </c>
      <c r="B645" s="96">
        <v>99.0</v>
      </c>
      <c r="C645" s="95" t="s">
        <v>280</v>
      </c>
      <c r="D645" s="96">
        <v>102.0</v>
      </c>
      <c r="E645" s="95" t="s">
        <v>271</v>
      </c>
      <c r="F645" s="95" t="s">
        <v>172</v>
      </c>
      <c r="G645" s="95" t="s">
        <v>261</v>
      </c>
      <c r="H645" s="96">
        <v>77.0</v>
      </c>
      <c r="I645" s="97" t="b">
        <v>0</v>
      </c>
      <c r="J645" s="97" t="b">
        <v>0</v>
      </c>
      <c r="K645" s="95"/>
      <c r="L645" s="95"/>
    </row>
    <row r="646">
      <c r="A646" s="96">
        <v>545.0</v>
      </c>
      <c r="B646" s="96">
        <v>99.0</v>
      </c>
      <c r="C646" s="95" t="s">
        <v>280</v>
      </c>
      <c r="D646" s="96">
        <v>95.0</v>
      </c>
      <c r="E646" s="95" t="s">
        <v>260</v>
      </c>
      <c r="F646" s="95" t="s">
        <v>172</v>
      </c>
      <c r="G646" s="95" t="s">
        <v>261</v>
      </c>
      <c r="H646" s="96">
        <v>77.0</v>
      </c>
      <c r="I646" s="97" t="b">
        <v>0</v>
      </c>
      <c r="J646" s="97" t="b">
        <v>0</v>
      </c>
      <c r="K646" s="95"/>
      <c r="L646" s="95"/>
    </row>
    <row r="647" hidden="1">
      <c r="A647" s="96">
        <v>546.0</v>
      </c>
      <c r="B647" s="96">
        <v>99.0</v>
      </c>
      <c r="C647" s="95" t="s">
        <v>280</v>
      </c>
      <c r="D647" s="96">
        <v>106.0</v>
      </c>
      <c r="E647" s="95" t="s">
        <v>262</v>
      </c>
      <c r="F647" s="95" t="s">
        <v>209</v>
      </c>
      <c r="G647" s="95" t="s">
        <v>258</v>
      </c>
      <c r="H647" s="96">
        <v>81.0</v>
      </c>
      <c r="I647" s="97" t="b">
        <v>1</v>
      </c>
      <c r="J647" s="97" t="b">
        <v>1</v>
      </c>
      <c r="K647" s="95"/>
      <c r="L647" s="95"/>
    </row>
    <row r="648">
      <c r="A648" s="96">
        <v>547.0</v>
      </c>
      <c r="B648" s="96">
        <v>99.0</v>
      </c>
      <c r="C648" s="95" t="s">
        <v>280</v>
      </c>
      <c r="D648" s="96">
        <v>104.0</v>
      </c>
      <c r="E648" s="95" t="s">
        <v>288</v>
      </c>
      <c r="F648" s="95" t="s">
        <v>156</v>
      </c>
      <c r="G648" s="95" t="s">
        <v>261</v>
      </c>
      <c r="H648" s="96">
        <v>77.0</v>
      </c>
      <c r="I648" s="97" t="b">
        <v>0</v>
      </c>
      <c r="J648" s="97" t="b">
        <v>0</v>
      </c>
      <c r="K648" s="95"/>
      <c r="L648" s="95"/>
    </row>
    <row r="649" hidden="1">
      <c r="A649" s="96">
        <v>548.0</v>
      </c>
      <c r="B649" s="96">
        <v>99.0</v>
      </c>
      <c r="C649" s="95" t="s">
        <v>280</v>
      </c>
      <c r="D649" s="96">
        <v>104.0</v>
      </c>
      <c r="E649" s="95" t="s">
        <v>288</v>
      </c>
      <c r="F649" s="95" t="s">
        <v>141</v>
      </c>
      <c r="G649" s="95" t="s">
        <v>258</v>
      </c>
      <c r="H649" s="96">
        <v>81.0</v>
      </c>
      <c r="I649" s="97" t="b">
        <v>1</v>
      </c>
      <c r="J649" s="97" t="b">
        <v>1</v>
      </c>
      <c r="K649" s="95"/>
      <c r="L649" s="95"/>
    </row>
    <row r="650">
      <c r="A650" s="96">
        <v>549.0</v>
      </c>
      <c r="B650" s="96">
        <v>99.0</v>
      </c>
      <c r="C650" s="95" t="s">
        <v>280</v>
      </c>
      <c r="D650" s="96">
        <v>105.0</v>
      </c>
      <c r="E650" s="95" t="s">
        <v>263</v>
      </c>
      <c r="F650" s="95" t="s">
        <v>151</v>
      </c>
      <c r="G650" s="95" t="s">
        <v>261</v>
      </c>
      <c r="H650" s="96">
        <v>77.0</v>
      </c>
      <c r="I650" s="97" t="b">
        <v>0</v>
      </c>
      <c r="J650" s="97" t="b">
        <v>0</v>
      </c>
      <c r="K650" s="95"/>
      <c r="L650" s="95"/>
    </row>
    <row r="651" hidden="1">
      <c r="A651" s="96">
        <v>550.0</v>
      </c>
      <c r="B651" s="96">
        <v>99.0</v>
      </c>
      <c r="C651" s="95" t="s">
        <v>280</v>
      </c>
      <c r="D651" s="96">
        <v>105.0</v>
      </c>
      <c r="E651" s="95" t="s">
        <v>263</v>
      </c>
      <c r="F651" s="95" t="s">
        <v>141</v>
      </c>
      <c r="G651" s="95" t="s">
        <v>272</v>
      </c>
      <c r="H651" s="96">
        <v>87.0</v>
      </c>
      <c r="I651" s="97" t="b">
        <v>1</v>
      </c>
      <c r="J651" s="97" t="b">
        <v>1</v>
      </c>
      <c r="K651" s="95"/>
      <c r="L651" s="95"/>
    </row>
    <row r="652">
      <c r="A652" s="96">
        <v>551.0</v>
      </c>
      <c r="B652" s="96">
        <v>99.0</v>
      </c>
      <c r="C652" s="95" t="s">
        <v>280</v>
      </c>
      <c r="D652" s="96">
        <v>107.0</v>
      </c>
      <c r="E652" s="95" t="s">
        <v>265</v>
      </c>
      <c r="F652" s="95" t="s">
        <v>141</v>
      </c>
      <c r="G652" s="95" t="s">
        <v>276</v>
      </c>
      <c r="H652" s="96">
        <v>70.0</v>
      </c>
      <c r="I652" s="97" t="b">
        <v>0</v>
      </c>
      <c r="J652" s="97" t="b">
        <v>0</v>
      </c>
      <c r="K652" s="95"/>
      <c r="L652" s="95"/>
    </row>
    <row r="653">
      <c r="A653" s="96">
        <v>552.0</v>
      </c>
      <c r="B653" s="96">
        <v>99.0</v>
      </c>
      <c r="C653" s="95" t="s">
        <v>280</v>
      </c>
      <c r="D653" s="96">
        <v>107.0</v>
      </c>
      <c r="E653" s="95" t="s">
        <v>265</v>
      </c>
      <c r="F653" s="95" t="s">
        <v>156</v>
      </c>
      <c r="G653" s="95" t="s">
        <v>264</v>
      </c>
      <c r="H653" s="96">
        <v>74.0</v>
      </c>
      <c r="I653" s="97" t="b">
        <v>0</v>
      </c>
      <c r="J653" s="97" t="b">
        <v>0</v>
      </c>
      <c r="K653" s="95"/>
      <c r="L653" s="95"/>
    </row>
    <row r="654">
      <c r="A654" s="96">
        <v>553.0</v>
      </c>
      <c r="B654" s="96">
        <v>99.0</v>
      </c>
      <c r="C654" s="95" t="s">
        <v>280</v>
      </c>
      <c r="D654" s="96">
        <v>115.0</v>
      </c>
      <c r="E654" s="95" t="s">
        <v>298</v>
      </c>
      <c r="F654" s="95" t="s">
        <v>172</v>
      </c>
      <c r="G654" s="95" t="s">
        <v>261</v>
      </c>
      <c r="H654" s="96">
        <v>77.0</v>
      </c>
      <c r="I654" s="97" t="b">
        <v>0</v>
      </c>
      <c r="J654" s="97" t="b">
        <v>0</v>
      </c>
      <c r="K654" s="95"/>
      <c r="L654" s="95"/>
    </row>
    <row r="655">
      <c r="A655" s="96">
        <v>554.0</v>
      </c>
      <c r="B655" s="96">
        <v>99.0</v>
      </c>
      <c r="C655" s="95" t="s">
        <v>280</v>
      </c>
      <c r="D655" s="96">
        <v>98.0</v>
      </c>
      <c r="E655" s="95" t="s">
        <v>279</v>
      </c>
      <c r="F655" s="95" t="s">
        <v>172</v>
      </c>
      <c r="G655" s="95" t="s">
        <v>261</v>
      </c>
      <c r="H655" s="96">
        <v>77.0</v>
      </c>
      <c r="I655" s="97" t="b">
        <v>0</v>
      </c>
      <c r="J655" s="97" t="b">
        <v>0</v>
      </c>
      <c r="K655" s="95"/>
      <c r="L655" s="95"/>
    </row>
    <row r="656">
      <c r="A656" s="96">
        <v>555.0</v>
      </c>
      <c r="B656" s="96">
        <v>99.0</v>
      </c>
      <c r="C656" s="95" t="s">
        <v>280</v>
      </c>
      <c r="D656" s="96">
        <v>98.0</v>
      </c>
      <c r="E656" s="95" t="s">
        <v>279</v>
      </c>
      <c r="F656" s="95" t="s">
        <v>197</v>
      </c>
      <c r="G656" s="95" t="s">
        <v>264</v>
      </c>
      <c r="H656" s="96">
        <v>74.0</v>
      </c>
      <c r="I656" s="97" t="b">
        <v>0</v>
      </c>
      <c r="J656" s="97" t="b">
        <v>0</v>
      </c>
      <c r="K656" s="95"/>
      <c r="L656" s="95"/>
    </row>
    <row r="657" hidden="1">
      <c r="A657" s="96">
        <v>556.0</v>
      </c>
      <c r="B657" s="96">
        <v>99.0</v>
      </c>
      <c r="C657" s="95" t="s">
        <v>280</v>
      </c>
      <c r="D657" s="96">
        <v>111.0</v>
      </c>
      <c r="E657" s="95" t="s">
        <v>268</v>
      </c>
      <c r="F657" s="95" t="s">
        <v>156</v>
      </c>
      <c r="G657" s="95" t="s">
        <v>258</v>
      </c>
      <c r="H657" s="96">
        <v>81.0</v>
      </c>
      <c r="I657" s="97" t="b">
        <v>1</v>
      </c>
      <c r="J657" s="97" t="b">
        <v>1</v>
      </c>
      <c r="K657" s="95"/>
      <c r="L657" s="95"/>
    </row>
    <row r="658" hidden="1">
      <c r="A658" s="96">
        <v>557.0</v>
      </c>
      <c r="B658" s="96">
        <v>99.0</v>
      </c>
      <c r="C658" s="95" t="s">
        <v>280</v>
      </c>
      <c r="D658" s="96">
        <v>118.0</v>
      </c>
      <c r="E658" s="95" t="s">
        <v>269</v>
      </c>
      <c r="F658" s="95" t="s">
        <v>153</v>
      </c>
      <c r="G658" s="95" t="s">
        <v>258</v>
      </c>
      <c r="H658" s="96">
        <v>81.0</v>
      </c>
      <c r="I658" s="97" t="b">
        <v>1</v>
      </c>
      <c r="J658" s="97" t="b">
        <v>1</v>
      </c>
      <c r="K658" s="95"/>
      <c r="L658" s="95"/>
    </row>
    <row r="659" hidden="1">
      <c r="A659" s="96">
        <v>558.0</v>
      </c>
      <c r="B659" s="96">
        <v>99.0</v>
      </c>
      <c r="C659" s="95" t="s">
        <v>280</v>
      </c>
      <c r="D659" s="96">
        <v>118.0</v>
      </c>
      <c r="E659" s="95" t="s">
        <v>269</v>
      </c>
      <c r="F659" s="95" t="s">
        <v>141</v>
      </c>
      <c r="G659" s="95" t="s">
        <v>272</v>
      </c>
      <c r="H659" s="96">
        <v>87.0</v>
      </c>
      <c r="I659" s="97" t="b">
        <v>1</v>
      </c>
      <c r="J659" s="97" t="b">
        <v>1</v>
      </c>
      <c r="K659" s="95"/>
      <c r="L659" s="95"/>
    </row>
    <row r="660" hidden="1">
      <c r="A660" s="96">
        <v>559.0</v>
      </c>
      <c r="B660" s="96">
        <v>99.0</v>
      </c>
      <c r="C660" s="95" t="s">
        <v>280</v>
      </c>
      <c r="D660" s="96">
        <v>118.0</v>
      </c>
      <c r="E660" s="95" t="s">
        <v>269</v>
      </c>
      <c r="F660" s="95" t="s">
        <v>162</v>
      </c>
      <c r="G660" s="95" t="s">
        <v>258</v>
      </c>
      <c r="H660" s="96">
        <v>81.0</v>
      </c>
      <c r="I660" s="97" t="b">
        <v>1</v>
      </c>
      <c r="J660" s="97" t="b">
        <v>1</v>
      </c>
      <c r="K660" s="95"/>
      <c r="L660" s="95"/>
    </row>
    <row r="661">
      <c r="A661" s="96">
        <v>560.0</v>
      </c>
      <c r="B661" s="96">
        <v>99.0</v>
      </c>
      <c r="C661" s="95" t="s">
        <v>280</v>
      </c>
      <c r="D661" s="96">
        <v>112.0</v>
      </c>
      <c r="E661" s="95" t="s">
        <v>270</v>
      </c>
      <c r="F661" s="95" t="s">
        <v>162</v>
      </c>
      <c r="G661" s="95" t="s">
        <v>276</v>
      </c>
      <c r="H661" s="96">
        <v>70.0</v>
      </c>
      <c r="I661" s="97" t="b">
        <v>0</v>
      </c>
      <c r="J661" s="97" t="b">
        <v>0</v>
      </c>
      <c r="K661" s="95"/>
      <c r="L661" s="95"/>
    </row>
    <row r="662" hidden="1">
      <c r="A662" s="96">
        <v>561.0</v>
      </c>
      <c r="B662" s="96">
        <v>99.0</v>
      </c>
      <c r="C662" s="95" t="s">
        <v>280</v>
      </c>
      <c r="D662" s="96">
        <v>114.0</v>
      </c>
      <c r="E662" s="95" t="s">
        <v>287</v>
      </c>
      <c r="F662" s="95" t="s">
        <v>156</v>
      </c>
      <c r="G662" s="95" t="s">
        <v>258</v>
      </c>
      <c r="H662" s="96">
        <v>81.0</v>
      </c>
      <c r="I662" s="97" t="b">
        <v>1</v>
      </c>
      <c r="J662" s="97" t="b">
        <v>1</v>
      </c>
      <c r="K662" s="95"/>
      <c r="L662" s="95"/>
    </row>
    <row r="663" hidden="1">
      <c r="A663" s="96">
        <v>562.0</v>
      </c>
      <c r="B663" s="96">
        <v>116.0</v>
      </c>
      <c r="C663" s="95" t="s">
        <v>281</v>
      </c>
      <c r="D663" s="96">
        <v>102.0</v>
      </c>
      <c r="E663" s="95" t="s">
        <v>271</v>
      </c>
      <c r="F663" s="95" t="s">
        <v>162</v>
      </c>
      <c r="G663" s="95" t="s">
        <v>258</v>
      </c>
      <c r="H663" s="96">
        <v>81.0</v>
      </c>
      <c r="I663" s="97" t="b">
        <v>1</v>
      </c>
      <c r="J663" s="97" t="b">
        <v>1</v>
      </c>
      <c r="K663" s="95"/>
      <c r="L663" s="95"/>
    </row>
    <row r="664" hidden="1">
      <c r="A664" s="96">
        <v>563.0</v>
      </c>
      <c r="B664" s="96">
        <v>116.0</v>
      </c>
      <c r="C664" s="95" t="s">
        <v>281</v>
      </c>
      <c r="D664" s="96">
        <v>102.0</v>
      </c>
      <c r="E664" s="95" t="s">
        <v>271</v>
      </c>
      <c r="F664" s="95" t="s">
        <v>157</v>
      </c>
      <c r="G664" s="95" t="s">
        <v>272</v>
      </c>
      <c r="H664" s="96">
        <v>87.0</v>
      </c>
      <c r="I664" s="97" t="b">
        <v>1</v>
      </c>
      <c r="J664" s="97" t="b">
        <v>1</v>
      </c>
      <c r="K664" s="95"/>
      <c r="L664" s="95"/>
    </row>
    <row r="665">
      <c r="A665" s="96">
        <v>564.0</v>
      </c>
      <c r="B665" s="96">
        <v>116.0</v>
      </c>
      <c r="C665" s="95" t="s">
        <v>281</v>
      </c>
      <c r="D665" s="96">
        <v>102.0</v>
      </c>
      <c r="E665" s="95" t="s">
        <v>271</v>
      </c>
      <c r="F665" s="95" t="s">
        <v>151</v>
      </c>
      <c r="G665" s="95" t="s">
        <v>264</v>
      </c>
      <c r="H665" s="96">
        <v>74.0</v>
      </c>
      <c r="I665" s="97" t="b">
        <v>0</v>
      </c>
      <c r="J665" s="97" t="b">
        <v>0</v>
      </c>
      <c r="K665" s="95"/>
      <c r="L665" s="95"/>
    </row>
    <row r="666" hidden="1">
      <c r="A666" s="96">
        <v>565.0</v>
      </c>
      <c r="B666" s="96">
        <v>116.0</v>
      </c>
      <c r="C666" s="95" t="s">
        <v>281</v>
      </c>
      <c r="D666" s="96">
        <v>102.0</v>
      </c>
      <c r="E666" s="95" t="s">
        <v>271</v>
      </c>
      <c r="F666" s="95" t="s">
        <v>156</v>
      </c>
      <c r="G666" s="95" t="s">
        <v>258</v>
      </c>
      <c r="H666" s="96">
        <v>81.0</v>
      </c>
      <c r="I666" s="97" t="b">
        <v>1</v>
      </c>
      <c r="J666" s="97" t="b">
        <v>1</v>
      </c>
      <c r="K666" s="95"/>
      <c r="L666" s="95"/>
    </row>
    <row r="667">
      <c r="A667" s="96">
        <v>566.0</v>
      </c>
      <c r="B667" s="96">
        <v>116.0</v>
      </c>
      <c r="C667" s="95" t="s">
        <v>281</v>
      </c>
      <c r="D667" s="96">
        <v>113.0</v>
      </c>
      <c r="E667" s="95" t="s">
        <v>294</v>
      </c>
      <c r="F667" s="95" t="s">
        <v>254</v>
      </c>
      <c r="G667" s="95" t="s">
        <v>276</v>
      </c>
      <c r="H667" s="96">
        <v>70.0</v>
      </c>
      <c r="I667" s="97" t="b">
        <v>0</v>
      </c>
      <c r="J667" s="97" t="b">
        <v>0</v>
      </c>
      <c r="K667" s="95"/>
      <c r="L667" s="95"/>
    </row>
    <row r="668" hidden="1">
      <c r="A668" s="96">
        <v>567.0</v>
      </c>
      <c r="B668" s="96">
        <v>116.0</v>
      </c>
      <c r="C668" s="95" t="s">
        <v>281</v>
      </c>
      <c r="D668" s="96">
        <v>95.0</v>
      </c>
      <c r="E668" s="95" t="s">
        <v>260</v>
      </c>
      <c r="F668" s="95" t="s">
        <v>165</v>
      </c>
      <c r="G668" s="95" t="s">
        <v>258</v>
      </c>
      <c r="H668" s="96">
        <v>81.0</v>
      </c>
      <c r="I668" s="97" t="b">
        <v>1</v>
      </c>
      <c r="J668" s="97" t="b">
        <v>1</v>
      </c>
      <c r="K668" s="95"/>
      <c r="L668" s="95"/>
    </row>
    <row r="669">
      <c r="A669" s="96">
        <v>568.0</v>
      </c>
      <c r="B669" s="96">
        <v>116.0</v>
      </c>
      <c r="C669" s="95" t="s">
        <v>281</v>
      </c>
      <c r="D669" s="96">
        <v>106.0</v>
      </c>
      <c r="E669" s="95" t="s">
        <v>262</v>
      </c>
      <c r="F669" s="95" t="s">
        <v>209</v>
      </c>
      <c r="G669" s="95" t="s">
        <v>261</v>
      </c>
      <c r="H669" s="96">
        <v>77.0</v>
      </c>
      <c r="I669" s="97" t="b">
        <v>0</v>
      </c>
      <c r="J669" s="97" t="b">
        <v>0</v>
      </c>
      <c r="K669" s="95"/>
      <c r="L669" s="95"/>
    </row>
    <row r="670" hidden="1">
      <c r="A670" s="96">
        <v>569.0</v>
      </c>
      <c r="B670" s="96">
        <v>116.0</v>
      </c>
      <c r="C670" s="95" t="s">
        <v>281</v>
      </c>
      <c r="D670" s="96">
        <v>104.0</v>
      </c>
      <c r="E670" s="95" t="s">
        <v>288</v>
      </c>
      <c r="F670" s="95" t="s">
        <v>165</v>
      </c>
      <c r="G670" s="95" t="s">
        <v>258</v>
      </c>
      <c r="H670" s="96">
        <v>81.0</v>
      </c>
      <c r="I670" s="97" t="b">
        <v>1</v>
      </c>
      <c r="J670" s="97" t="b">
        <v>1</v>
      </c>
      <c r="K670" s="95"/>
      <c r="L670" s="95"/>
    </row>
    <row r="671" hidden="1">
      <c r="A671" s="96">
        <v>570.0</v>
      </c>
      <c r="B671" s="96">
        <v>116.0</v>
      </c>
      <c r="C671" s="95" t="s">
        <v>281</v>
      </c>
      <c r="D671" s="96">
        <v>105.0</v>
      </c>
      <c r="E671" s="95" t="s">
        <v>263</v>
      </c>
      <c r="F671" s="95" t="s">
        <v>157</v>
      </c>
      <c r="G671" s="95" t="s">
        <v>258</v>
      </c>
      <c r="H671" s="96">
        <v>81.0</v>
      </c>
      <c r="I671" s="97" t="b">
        <v>1</v>
      </c>
      <c r="J671" s="97" t="b">
        <v>1</v>
      </c>
      <c r="K671" s="95"/>
      <c r="L671" s="95"/>
    </row>
    <row r="672" hidden="1">
      <c r="A672" s="96">
        <v>571.0</v>
      </c>
      <c r="B672" s="96">
        <v>116.0</v>
      </c>
      <c r="C672" s="95" t="s">
        <v>281</v>
      </c>
      <c r="D672" s="96">
        <v>107.0</v>
      </c>
      <c r="E672" s="95" t="s">
        <v>265</v>
      </c>
      <c r="F672" s="95" t="s">
        <v>157</v>
      </c>
      <c r="G672" s="95" t="s">
        <v>272</v>
      </c>
      <c r="H672" s="96">
        <v>87.0</v>
      </c>
      <c r="I672" s="97" t="b">
        <v>1</v>
      </c>
      <c r="J672" s="97" t="b">
        <v>1</v>
      </c>
      <c r="K672" s="95"/>
      <c r="L672" s="95"/>
    </row>
    <row r="673">
      <c r="A673" s="96">
        <v>572.0</v>
      </c>
      <c r="B673" s="96">
        <v>116.0</v>
      </c>
      <c r="C673" s="95" t="s">
        <v>281</v>
      </c>
      <c r="D673" s="96">
        <v>107.0</v>
      </c>
      <c r="E673" s="95" t="s">
        <v>265</v>
      </c>
      <c r="F673" s="95" t="s">
        <v>165</v>
      </c>
      <c r="G673" s="95" t="s">
        <v>264</v>
      </c>
      <c r="H673" s="96">
        <v>74.0</v>
      </c>
      <c r="I673" s="97" t="b">
        <v>0</v>
      </c>
      <c r="J673" s="97" t="b">
        <v>0</v>
      </c>
      <c r="K673" s="95"/>
      <c r="L673" s="95"/>
    </row>
    <row r="674">
      <c r="A674" s="96">
        <v>573.0</v>
      </c>
      <c r="B674" s="96">
        <v>116.0</v>
      </c>
      <c r="C674" s="95" t="s">
        <v>281</v>
      </c>
      <c r="D674" s="96">
        <v>107.0</v>
      </c>
      <c r="E674" s="95" t="s">
        <v>265</v>
      </c>
      <c r="F674" s="95" t="s">
        <v>165</v>
      </c>
      <c r="G674" s="95" t="s">
        <v>264</v>
      </c>
      <c r="H674" s="96">
        <v>74.0</v>
      </c>
      <c r="I674" s="97" t="b">
        <v>0</v>
      </c>
      <c r="J674" s="97" t="b">
        <v>0</v>
      </c>
      <c r="K674" s="95"/>
      <c r="L674" s="95"/>
    </row>
    <row r="675">
      <c r="A675" s="96">
        <v>574.0</v>
      </c>
      <c r="B675" s="96">
        <v>116.0</v>
      </c>
      <c r="C675" s="95" t="s">
        <v>281</v>
      </c>
      <c r="D675" s="96">
        <v>115.0</v>
      </c>
      <c r="E675" s="95" t="s">
        <v>298</v>
      </c>
      <c r="F675" s="95" t="s">
        <v>157</v>
      </c>
      <c r="G675" s="95" t="s">
        <v>264</v>
      </c>
      <c r="H675" s="96">
        <v>74.0</v>
      </c>
      <c r="I675" s="97" t="b">
        <v>0</v>
      </c>
      <c r="J675" s="97" t="b">
        <v>0</v>
      </c>
      <c r="K675" s="95"/>
      <c r="L675" s="95"/>
    </row>
    <row r="676">
      <c r="A676" s="96">
        <v>575.0</v>
      </c>
      <c r="B676" s="96">
        <v>116.0</v>
      </c>
      <c r="C676" s="95" t="s">
        <v>281</v>
      </c>
      <c r="D676" s="96">
        <v>101.0</v>
      </c>
      <c r="E676" s="95" t="s">
        <v>301</v>
      </c>
      <c r="F676" s="95" t="s">
        <v>157</v>
      </c>
      <c r="G676" s="95" t="s">
        <v>261</v>
      </c>
      <c r="H676" s="96">
        <v>77.0</v>
      </c>
      <c r="I676" s="97" t="b">
        <v>0</v>
      </c>
      <c r="J676" s="97" t="b">
        <v>0</v>
      </c>
      <c r="K676" s="95"/>
      <c r="L676" s="95"/>
    </row>
    <row r="677">
      <c r="A677" s="96">
        <v>576.0</v>
      </c>
      <c r="B677" s="96">
        <v>116.0</v>
      </c>
      <c r="C677" s="95" t="s">
        <v>281</v>
      </c>
      <c r="D677" s="96">
        <v>98.0</v>
      </c>
      <c r="E677" s="95" t="s">
        <v>279</v>
      </c>
      <c r="F677" s="95" t="s">
        <v>157</v>
      </c>
      <c r="G677" s="95" t="s">
        <v>264</v>
      </c>
      <c r="H677" s="96">
        <v>74.0</v>
      </c>
      <c r="I677" s="97" t="b">
        <v>0</v>
      </c>
      <c r="J677" s="97" t="b">
        <v>0</v>
      </c>
      <c r="K677" s="95"/>
      <c r="L677" s="95"/>
    </row>
    <row r="678" hidden="1">
      <c r="A678" s="96">
        <v>577.0</v>
      </c>
      <c r="B678" s="96">
        <v>116.0</v>
      </c>
      <c r="C678" s="95" t="s">
        <v>281</v>
      </c>
      <c r="D678" s="96">
        <v>111.0</v>
      </c>
      <c r="E678" s="95" t="s">
        <v>268</v>
      </c>
      <c r="F678" s="95" t="s">
        <v>165</v>
      </c>
      <c r="G678" s="95" t="s">
        <v>258</v>
      </c>
      <c r="H678" s="96">
        <v>81.0</v>
      </c>
      <c r="I678" s="97" t="b">
        <v>1</v>
      </c>
      <c r="J678" s="97" t="b">
        <v>1</v>
      </c>
      <c r="K678" s="95"/>
      <c r="L678" s="95"/>
    </row>
    <row r="679" hidden="1">
      <c r="A679" s="96">
        <v>578.0</v>
      </c>
      <c r="B679" s="96">
        <v>116.0</v>
      </c>
      <c r="C679" s="95" t="s">
        <v>281</v>
      </c>
      <c r="D679" s="96">
        <v>118.0</v>
      </c>
      <c r="E679" s="95" t="s">
        <v>269</v>
      </c>
      <c r="F679" s="95" t="s">
        <v>162</v>
      </c>
      <c r="G679" s="95" t="s">
        <v>258</v>
      </c>
      <c r="H679" s="96">
        <v>81.0</v>
      </c>
      <c r="I679" s="97" t="b">
        <v>1</v>
      </c>
      <c r="J679" s="97" t="b">
        <v>1</v>
      </c>
      <c r="K679" s="95"/>
      <c r="L679" s="95"/>
    </row>
    <row r="680" hidden="1">
      <c r="A680" s="96">
        <v>579.0</v>
      </c>
      <c r="B680" s="96">
        <v>116.0</v>
      </c>
      <c r="C680" s="95" t="s">
        <v>281</v>
      </c>
      <c r="D680" s="96">
        <v>118.0</v>
      </c>
      <c r="E680" s="95" t="s">
        <v>269</v>
      </c>
      <c r="F680" s="95" t="s">
        <v>157</v>
      </c>
      <c r="G680" s="95" t="s">
        <v>258</v>
      </c>
      <c r="H680" s="96">
        <v>81.0</v>
      </c>
      <c r="I680" s="97" t="b">
        <v>1</v>
      </c>
      <c r="J680" s="97" t="b">
        <v>1</v>
      </c>
      <c r="K680" s="95"/>
      <c r="L680" s="95"/>
    </row>
    <row r="681">
      <c r="A681" s="96">
        <v>580.0</v>
      </c>
      <c r="B681" s="96">
        <v>116.0</v>
      </c>
      <c r="C681" s="95" t="s">
        <v>281</v>
      </c>
      <c r="D681" s="96">
        <v>118.0</v>
      </c>
      <c r="E681" s="95" t="s">
        <v>269</v>
      </c>
      <c r="F681" s="95" t="s">
        <v>156</v>
      </c>
      <c r="G681" s="95" t="s">
        <v>261</v>
      </c>
      <c r="H681" s="96">
        <v>77.0</v>
      </c>
      <c r="I681" s="97" t="b">
        <v>0</v>
      </c>
      <c r="J681" s="97" t="b">
        <v>0</v>
      </c>
      <c r="K681" s="95"/>
      <c r="L681" s="95"/>
    </row>
    <row r="682">
      <c r="A682" s="96">
        <v>581.0</v>
      </c>
      <c r="B682" s="96">
        <v>116.0</v>
      </c>
      <c r="C682" s="95" t="s">
        <v>281</v>
      </c>
      <c r="D682" s="96">
        <v>112.0</v>
      </c>
      <c r="E682" s="95" t="s">
        <v>270</v>
      </c>
      <c r="F682" s="95" t="s">
        <v>165</v>
      </c>
      <c r="G682" s="95" t="s">
        <v>261</v>
      </c>
      <c r="H682" s="96">
        <v>77.0</v>
      </c>
      <c r="I682" s="97" t="b">
        <v>0</v>
      </c>
      <c r="J682" s="97" t="b">
        <v>0</v>
      </c>
      <c r="K682" s="95"/>
      <c r="L682" s="95"/>
    </row>
    <row r="683" hidden="1">
      <c r="A683" s="96">
        <v>582.0</v>
      </c>
      <c r="B683" s="96">
        <v>116.0</v>
      </c>
      <c r="C683" s="95" t="s">
        <v>281</v>
      </c>
      <c r="D683" s="96">
        <v>114.0</v>
      </c>
      <c r="E683" s="95" t="s">
        <v>287</v>
      </c>
      <c r="F683" s="95" t="s">
        <v>165</v>
      </c>
      <c r="G683" s="95" t="s">
        <v>272</v>
      </c>
      <c r="H683" s="96">
        <v>87.0</v>
      </c>
      <c r="I683" s="97" t="b">
        <v>1</v>
      </c>
      <c r="J683" s="97" t="b">
        <v>1</v>
      </c>
      <c r="K683" s="95"/>
      <c r="L683" s="95"/>
    </row>
    <row r="684">
      <c r="A684" s="96">
        <v>583.0</v>
      </c>
      <c r="B684" s="96">
        <v>88.0</v>
      </c>
      <c r="C684" s="95" t="s">
        <v>283</v>
      </c>
      <c r="D684" s="96">
        <v>102.0</v>
      </c>
      <c r="E684" s="95" t="s">
        <v>271</v>
      </c>
      <c r="F684" s="95" t="s">
        <v>209</v>
      </c>
      <c r="G684" s="95" t="s">
        <v>261</v>
      </c>
      <c r="H684" s="96">
        <v>77.0</v>
      </c>
      <c r="I684" s="97" t="b">
        <v>0</v>
      </c>
      <c r="J684" s="97" t="b">
        <v>0</v>
      </c>
      <c r="K684" s="95"/>
      <c r="L684" s="95"/>
    </row>
    <row r="685" hidden="1">
      <c r="A685" s="96">
        <v>584.0</v>
      </c>
      <c r="B685" s="96">
        <v>88.0</v>
      </c>
      <c r="C685" s="95" t="s">
        <v>283</v>
      </c>
      <c r="D685" s="96">
        <v>95.0</v>
      </c>
      <c r="E685" s="95" t="s">
        <v>260</v>
      </c>
      <c r="F685" s="95" t="s">
        <v>211</v>
      </c>
      <c r="G685" s="95" t="s">
        <v>258</v>
      </c>
      <c r="H685" s="96">
        <v>81.0</v>
      </c>
      <c r="I685" s="97" t="b">
        <v>1</v>
      </c>
      <c r="J685" s="97" t="b">
        <v>1</v>
      </c>
      <c r="K685" s="95"/>
      <c r="L685" s="95"/>
    </row>
    <row r="686">
      <c r="A686" s="96">
        <v>585.0</v>
      </c>
      <c r="B686" s="96">
        <v>88.0</v>
      </c>
      <c r="C686" s="95" t="s">
        <v>283</v>
      </c>
      <c r="D686" s="96">
        <v>105.0</v>
      </c>
      <c r="E686" s="95" t="s">
        <v>263</v>
      </c>
      <c r="F686" s="95" t="s">
        <v>257</v>
      </c>
      <c r="G686" s="95" t="s">
        <v>264</v>
      </c>
      <c r="H686" s="96">
        <v>74.0</v>
      </c>
      <c r="I686" s="97" t="b">
        <v>0</v>
      </c>
      <c r="J686" s="97" t="b">
        <v>0</v>
      </c>
      <c r="K686" s="95"/>
      <c r="L686" s="95"/>
    </row>
    <row r="687">
      <c r="A687" s="96">
        <v>586.0</v>
      </c>
      <c r="B687" s="96">
        <v>88.0</v>
      </c>
      <c r="C687" s="95" t="s">
        <v>283</v>
      </c>
      <c r="D687" s="96">
        <v>107.0</v>
      </c>
      <c r="E687" s="95" t="s">
        <v>265</v>
      </c>
      <c r="F687" s="95" t="s">
        <v>211</v>
      </c>
      <c r="G687" s="95" t="s">
        <v>261</v>
      </c>
      <c r="H687" s="96">
        <v>77.0</v>
      </c>
      <c r="I687" s="97" t="b">
        <v>0</v>
      </c>
      <c r="J687" s="97" t="b">
        <v>0</v>
      </c>
      <c r="K687" s="95"/>
      <c r="L687" s="95"/>
    </row>
    <row r="688">
      <c r="A688" s="96">
        <v>587.0</v>
      </c>
      <c r="B688" s="96">
        <v>89.0</v>
      </c>
      <c r="C688" s="95" t="s">
        <v>284</v>
      </c>
      <c r="D688" s="96">
        <v>107.0</v>
      </c>
      <c r="E688" s="95" t="s">
        <v>265</v>
      </c>
      <c r="F688" s="95" t="s">
        <v>211</v>
      </c>
      <c r="G688" s="95" t="s">
        <v>264</v>
      </c>
      <c r="H688" s="96">
        <v>74.0</v>
      </c>
      <c r="I688" s="97" t="b">
        <v>0</v>
      </c>
      <c r="J688" s="97" t="b">
        <v>0</v>
      </c>
      <c r="K688" s="95"/>
      <c r="L688" s="95"/>
    </row>
    <row r="689" hidden="1">
      <c r="A689" s="96">
        <v>588.0</v>
      </c>
      <c r="B689" s="96">
        <v>88.0</v>
      </c>
      <c r="C689" s="95" t="s">
        <v>283</v>
      </c>
      <c r="D689" s="96">
        <v>118.0</v>
      </c>
      <c r="E689" s="95" t="s">
        <v>269</v>
      </c>
      <c r="F689" s="95" t="s">
        <v>157</v>
      </c>
      <c r="G689" s="95" t="s">
        <v>258</v>
      </c>
      <c r="H689" s="96">
        <v>81.0</v>
      </c>
      <c r="I689" s="97" t="b">
        <v>1</v>
      </c>
      <c r="J689" s="97" t="b">
        <v>1</v>
      </c>
      <c r="K689" s="95"/>
      <c r="L689" s="95"/>
    </row>
    <row r="690" hidden="1">
      <c r="A690" s="96">
        <v>589.0</v>
      </c>
      <c r="B690" s="96">
        <v>88.0</v>
      </c>
      <c r="C690" s="95" t="s">
        <v>283</v>
      </c>
      <c r="D690" s="96">
        <v>112.0</v>
      </c>
      <c r="E690" s="95" t="s">
        <v>270</v>
      </c>
      <c r="F690" s="95" t="s">
        <v>188</v>
      </c>
      <c r="G690" s="95" t="s">
        <v>258</v>
      </c>
      <c r="H690" s="96">
        <v>81.0</v>
      </c>
      <c r="I690" s="97" t="b">
        <v>1</v>
      </c>
      <c r="J690" s="97" t="b">
        <v>1</v>
      </c>
      <c r="K690" s="95"/>
      <c r="L690" s="95"/>
    </row>
    <row r="691" hidden="1">
      <c r="A691" s="96">
        <v>590.0</v>
      </c>
      <c r="B691" s="96">
        <v>95.0</v>
      </c>
      <c r="C691" s="95" t="s">
        <v>260</v>
      </c>
      <c r="D691" s="96">
        <v>102.0</v>
      </c>
      <c r="E691" s="95" t="s">
        <v>271</v>
      </c>
      <c r="F691" s="95" t="s">
        <v>162</v>
      </c>
      <c r="G691" s="95" t="s">
        <v>258</v>
      </c>
      <c r="H691" s="96">
        <v>81.0</v>
      </c>
      <c r="I691" s="97" t="b">
        <v>1</v>
      </c>
      <c r="J691" s="97" t="b">
        <v>1</v>
      </c>
      <c r="K691" s="95"/>
      <c r="L691" s="95"/>
    </row>
    <row r="692">
      <c r="A692" s="96">
        <v>591.0</v>
      </c>
      <c r="B692" s="96">
        <v>95.0</v>
      </c>
      <c r="C692" s="95" t="s">
        <v>260</v>
      </c>
      <c r="D692" s="96">
        <v>102.0</v>
      </c>
      <c r="E692" s="95" t="s">
        <v>271</v>
      </c>
      <c r="F692" s="95" t="s">
        <v>275</v>
      </c>
      <c r="G692" s="95" t="s">
        <v>276</v>
      </c>
      <c r="H692" s="96">
        <v>70.0</v>
      </c>
      <c r="I692" s="97" t="b">
        <v>0</v>
      </c>
      <c r="J692" s="97" t="b">
        <v>0</v>
      </c>
      <c r="K692" s="95"/>
      <c r="L692" s="95"/>
    </row>
    <row r="693">
      <c r="A693" s="96">
        <v>592.0</v>
      </c>
      <c r="B693" s="96">
        <v>95.0</v>
      </c>
      <c r="C693" s="95" t="s">
        <v>260</v>
      </c>
      <c r="D693" s="96">
        <v>102.0</v>
      </c>
      <c r="E693" s="95" t="s">
        <v>271</v>
      </c>
      <c r="F693" s="95" t="s">
        <v>168</v>
      </c>
      <c r="G693" s="95" t="s">
        <v>276</v>
      </c>
      <c r="H693" s="96">
        <v>70.0</v>
      </c>
      <c r="I693" s="97" t="b">
        <v>0</v>
      </c>
      <c r="J693" s="97" t="b">
        <v>0</v>
      </c>
      <c r="K693" s="95"/>
      <c r="L693" s="95"/>
    </row>
    <row r="694">
      <c r="A694" s="96">
        <v>593.0</v>
      </c>
      <c r="B694" s="96">
        <v>95.0</v>
      </c>
      <c r="C694" s="95" t="s">
        <v>260</v>
      </c>
      <c r="D694" s="96">
        <v>102.0</v>
      </c>
      <c r="E694" s="95" t="s">
        <v>271</v>
      </c>
      <c r="F694" s="95" t="s">
        <v>141</v>
      </c>
      <c r="G694" s="95" t="s">
        <v>276</v>
      </c>
      <c r="H694" s="96">
        <v>70.0</v>
      </c>
      <c r="I694" s="97" t="b">
        <v>0</v>
      </c>
      <c r="J694" s="97" t="b">
        <v>0</v>
      </c>
      <c r="K694" s="95"/>
      <c r="L694" s="95"/>
    </row>
    <row r="695" hidden="1">
      <c r="A695" s="96">
        <v>594.0</v>
      </c>
      <c r="B695" s="96">
        <v>95.0</v>
      </c>
      <c r="C695" s="95" t="s">
        <v>260</v>
      </c>
      <c r="D695" s="96">
        <v>102.0</v>
      </c>
      <c r="E695" s="95" t="s">
        <v>271</v>
      </c>
      <c r="F695" s="95" t="s">
        <v>197</v>
      </c>
      <c r="G695" s="95" t="s">
        <v>258</v>
      </c>
      <c r="H695" s="96">
        <v>81.0</v>
      </c>
      <c r="I695" s="97" t="b">
        <v>1</v>
      </c>
      <c r="J695" s="97" t="b">
        <v>1</v>
      </c>
      <c r="K695" s="95"/>
      <c r="L695" s="95"/>
    </row>
    <row r="696">
      <c r="A696" s="96">
        <v>595.0</v>
      </c>
      <c r="B696" s="96">
        <v>95.0</v>
      </c>
      <c r="C696" s="95" t="s">
        <v>260</v>
      </c>
      <c r="D696" s="96">
        <v>106.0</v>
      </c>
      <c r="E696" s="95" t="s">
        <v>262</v>
      </c>
      <c r="F696" s="95" t="s">
        <v>206</v>
      </c>
      <c r="G696" s="95" t="s">
        <v>264</v>
      </c>
      <c r="H696" s="96">
        <v>74.0</v>
      </c>
      <c r="I696" s="97" t="b">
        <v>0</v>
      </c>
      <c r="J696" s="97" t="b">
        <v>0</v>
      </c>
      <c r="K696" s="95"/>
      <c r="L696" s="95"/>
    </row>
    <row r="697">
      <c r="A697" s="96">
        <v>596.0</v>
      </c>
      <c r="B697" s="96">
        <v>95.0</v>
      </c>
      <c r="C697" s="95" t="s">
        <v>260</v>
      </c>
      <c r="D697" s="96">
        <v>104.0</v>
      </c>
      <c r="E697" s="95" t="s">
        <v>288</v>
      </c>
      <c r="F697" s="95" t="s">
        <v>197</v>
      </c>
      <c r="G697" s="95" t="s">
        <v>276</v>
      </c>
      <c r="H697" s="96">
        <v>70.0</v>
      </c>
      <c r="I697" s="97" t="b">
        <v>0</v>
      </c>
      <c r="J697" s="97" t="b">
        <v>0</v>
      </c>
      <c r="K697" s="95"/>
      <c r="L697" s="95"/>
    </row>
    <row r="698">
      <c r="A698" s="96">
        <v>597.0</v>
      </c>
      <c r="B698" s="96">
        <v>95.0</v>
      </c>
      <c r="C698" s="95" t="s">
        <v>260</v>
      </c>
      <c r="D698" s="96">
        <v>105.0</v>
      </c>
      <c r="E698" s="95" t="s">
        <v>263</v>
      </c>
      <c r="F698" s="95" t="s">
        <v>188</v>
      </c>
      <c r="G698" s="95" t="s">
        <v>276</v>
      </c>
      <c r="H698" s="96">
        <v>70.0</v>
      </c>
      <c r="I698" s="97" t="b">
        <v>0</v>
      </c>
      <c r="J698" s="97" t="b">
        <v>0</v>
      </c>
      <c r="K698" s="95"/>
      <c r="L698" s="95"/>
    </row>
    <row r="699">
      <c r="A699" s="96">
        <v>598.0</v>
      </c>
      <c r="B699" s="96">
        <v>95.0</v>
      </c>
      <c r="C699" s="95" t="s">
        <v>260</v>
      </c>
      <c r="D699" s="96">
        <v>105.0</v>
      </c>
      <c r="E699" s="95" t="s">
        <v>263</v>
      </c>
      <c r="F699" s="95" t="s">
        <v>211</v>
      </c>
      <c r="G699" s="95" t="s">
        <v>261</v>
      </c>
      <c r="H699" s="96">
        <v>77.0</v>
      </c>
      <c r="I699" s="97" t="b">
        <v>0</v>
      </c>
      <c r="J699" s="97" t="b">
        <v>0</v>
      </c>
      <c r="K699" s="95"/>
      <c r="L699" s="95"/>
    </row>
    <row r="700">
      <c r="A700" s="96">
        <v>599.0</v>
      </c>
      <c r="B700" s="96">
        <v>95.0</v>
      </c>
      <c r="C700" s="95" t="s">
        <v>260</v>
      </c>
      <c r="D700" s="96">
        <v>105.0</v>
      </c>
      <c r="E700" s="95" t="s">
        <v>263</v>
      </c>
      <c r="F700" s="95" t="s">
        <v>175</v>
      </c>
      <c r="G700" s="95" t="s">
        <v>261</v>
      </c>
      <c r="H700" s="96">
        <v>77.0</v>
      </c>
      <c r="I700" s="97" t="b">
        <v>0</v>
      </c>
      <c r="J700" s="97" t="b">
        <v>0</v>
      </c>
      <c r="K700" s="95"/>
      <c r="L700" s="95"/>
    </row>
    <row r="701" hidden="1">
      <c r="A701" s="96">
        <v>600.0</v>
      </c>
      <c r="B701" s="96">
        <v>95.0</v>
      </c>
      <c r="C701" s="95" t="s">
        <v>260</v>
      </c>
      <c r="D701" s="96">
        <v>105.0</v>
      </c>
      <c r="E701" s="95" t="s">
        <v>263</v>
      </c>
      <c r="F701" s="95" t="s">
        <v>289</v>
      </c>
      <c r="G701" s="95" t="s">
        <v>258</v>
      </c>
      <c r="H701" s="96">
        <v>81.0</v>
      </c>
      <c r="I701" s="97" t="b">
        <v>1</v>
      </c>
      <c r="J701" s="97" t="b">
        <v>1</v>
      </c>
      <c r="K701" s="95"/>
      <c r="L701" s="95"/>
    </row>
    <row r="702">
      <c r="A702" s="96">
        <v>601.0</v>
      </c>
      <c r="B702" s="96">
        <v>95.0</v>
      </c>
      <c r="C702" s="95" t="s">
        <v>260</v>
      </c>
      <c r="D702" s="96">
        <v>114.0</v>
      </c>
      <c r="E702" s="95" t="s">
        <v>287</v>
      </c>
      <c r="F702" s="95" t="s">
        <v>168</v>
      </c>
      <c r="G702" s="95" t="s">
        <v>261</v>
      </c>
      <c r="H702" s="96">
        <v>77.0</v>
      </c>
      <c r="I702" s="97" t="b">
        <v>0</v>
      </c>
      <c r="J702" s="97" t="b">
        <v>0</v>
      </c>
      <c r="K702" s="95"/>
      <c r="L702" s="95"/>
    </row>
    <row r="703">
      <c r="A703" s="96">
        <v>602.0</v>
      </c>
      <c r="B703" s="96">
        <v>95.0</v>
      </c>
      <c r="C703" s="95" t="s">
        <v>260</v>
      </c>
      <c r="D703" s="96">
        <v>114.0</v>
      </c>
      <c r="E703" s="95" t="s">
        <v>287</v>
      </c>
      <c r="F703" s="95" t="s">
        <v>197</v>
      </c>
      <c r="G703" s="95" t="s">
        <v>261</v>
      </c>
      <c r="H703" s="96">
        <v>77.0</v>
      </c>
      <c r="I703" s="97" t="b">
        <v>0</v>
      </c>
      <c r="J703" s="97" t="b">
        <v>0</v>
      </c>
      <c r="K703" s="95"/>
      <c r="L703" s="95"/>
    </row>
    <row r="704">
      <c r="A704" s="96">
        <v>603.0</v>
      </c>
      <c r="B704" s="96">
        <v>95.0</v>
      </c>
      <c r="C704" s="95" t="s">
        <v>260</v>
      </c>
      <c r="D704" s="96">
        <v>114.0</v>
      </c>
      <c r="E704" s="95" t="s">
        <v>287</v>
      </c>
      <c r="F704" s="95" t="s">
        <v>206</v>
      </c>
      <c r="G704" s="95" t="s">
        <v>261</v>
      </c>
      <c r="H704" s="96">
        <v>77.0</v>
      </c>
      <c r="I704" s="97" t="b">
        <v>0</v>
      </c>
      <c r="J704" s="97" t="b">
        <v>0</v>
      </c>
      <c r="K704" s="95"/>
      <c r="L704" s="95"/>
    </row>
    <row r="705" hidden="1">
      <c r="A705" s="96">
        <v>604.0</v>
      </c>
      <c r="B705" s="96">
        <v>95.0</v>
      </c>
      <c r="C705" s="95" t="s">
        <v>260</v>
      </c>
      <c r="D705" s="96">
        <v>114.0</v>
      </c>
      <c r="E705" s="95" t="s">
        <v>287</v>
      </c>
      <c r="F705" s="95" t="s">
        <v>143</v>
      </c>
      <c r="G705" s="95" t="s">
        <v>258</v>
      </c>
      <c r="H705" s="96">
        <v>81.0</v>
      </c>
      <c r="I705" s="97" t="b">
        <v>1</v>
      </c>
      <c r="J705" s="97" t="b">
        <v>1</v>
      </c>
      <c r="K705" s="95"/>
      <c r="L705" s="95"/>
    </row>
    <row r="706" hidden="1">
      <c r="A706" s="96">
        <v>605.0</v>
      </c>
      <c r="B706" s="96">
        <v>95.0</v>
      </c>
      <c r="C706" s="95" t="s">
        <v>260</v>
      </c>
      <c r="D706" s="96">
        <v>118.0</v>
      </c>
      <c r="E706" s="95" t="s">
        <v>269</v>
      </c>
      <c r="F706" s="95" t="s">
        <v>211</v>
      </c>
      <c r="G706" s="95" t="s">
        <v>302</v>
      </c>
      <c r="H706" s="96">
        <v>92.0</v>
      </c>
      <c r="I706" s="97" t="b">
        <v>1</v>
      </c>
      <c r="J706" s="97" t="b">
        <v>1</v>
      </c>
      <c r="K706" s="95"/>
      <c r="L706" s="95"/>
    </row>
    <row r="707">
      <c r="A707" s="96">
        <v>606.0</v>
      </c>
      <c r="B707" s="96">
        <v>95.0</v>
      </c>
      <c r="C707" s="95" t="s">
        <v>260</v>
      </c>
      <c r="D707" s="96">
        <v>112.0</v>
      </c>
      <c r="E707" s="95" t="s">
        <v>270</v>
      </c>
      <c r="F707" s="95" t="s">
        <v>197</v>
      </c>
      <c r="G707" s="95" t="s">
        <v>276</v>
      </c>
      <c r="H707" s="96">
        <v>70.0</v>
      </c>
      <c r="I707" s="97" t="b">
        <v>0</v>
      </c>
      <c r="J707" s="97" t="b">
        <v>0</v>
      </c>
      <c r="K707" s="95"/>
      <c r="L707" s="95"/>
    </row>
    <row r="708">
      <c r="A708" s="96">
        <v>607.0</v>
      </c>
      <c r="B708" s="96">
        <v>95.0</v>
      </c>
      <c r="C708" s="95" t="s">
        <v>260</v>
      </c>
      <c r="D708" s="96">
        <v>112.0</v>
      </c>
      <c r="E708" s="95" t="s">
        <v>270</v>
      </c>
      <c r="F708" s="95" t="s">
        <v>162</v>
      </c>
      <c r="G708" s="95" t="s">
        <v>276</v>
      </c>
      <c r="H708" s="96">
        <v>70.0</v>
      </c>
      <c r="I708" s="97" t="b">
        <v>0</v>
      </c>
      <c r="J708" s="97" t="b">
        <v>0</v>
      </c>
      <c r="K708" s="95"/>
      <c r="L708" s="95"/>
    </row>
    <row r="709">
      <c r="A709" s="96">
        <v>608.0</v>
      </c>
      <c r="B709" s="96">
        <v>95.0</v>
      </c>
      <c r="C709" s="95" t="s">
        <v>260</v>
      </c>
      <c r="D709" s="96">
        <v>112.0</v>
      </c>
      <c r="E709" s="95" t="s">
        <v>270</v>
      </c>
      <c r="F709" s="95" t="s">
        <v>201</v>
      </c>
      <c r="G709" s="95" t="s">
        <v>276</v>
      </c>
      <c r="H709" s="96">
        <v>70.0</v>
      </c>
      <c r="I709" s="97" t="b">
        <v>0</v>
      </c>
      <c r="J709" s="97" t="b">
        <v>0</v>
      </c>
      <c r="K709" s="95"/>
      <c r="L709" s="95"/>
    </row>
    <row r="710">
      <c r="A710" s="96">
        <v>609.0</v>
      </c>
      <c r="B710" s="96">
        <v>95.0</v>
      </c>
      <c r="C710" s="95" t="s">
        <v>260</v>
      </c>
      <c r="D710" s="96">
        <v>114.0</v>
      </c>
      <c r="E710" s="95" t="s">
        <v>287</v>
      </c>
      <c r="F710" s="95" t="s">
        <v>169</v>
      </c>
      <c r="G710" s="95" t="s">
        <v>264</v>
      </c>
      <c r="H710" s="96">
        <v>74.0</v>
      </c>
      <c r="I710" s="97" t="b">
        <v>0</v>
      </c>
      <c r="J710" s="97" t="b">
        <v>0</v>
      </c>
      <c r="K710" s="95"/>
      <c r="L710" s="95"/>
    </row>
    <row r="711" hidden="1">
      <c r="A711" s="96">
        <v>610.0</v>
      </c>
      <c r="B711" s="96">
        <v>118.0</v>
      </c>
      <c r="C711" s="95" t="s">
        <v>269</v>
      </c>
      <c r="D711" s="96">
        <v>87.0</v>
      </c>
      <c r="E711" s="95" t="s">
        <v>259</v>
      </c>
      <c r="F711" s="95" t="s">
        <v>188</v>
      </c>
      <c r="G711" s="95" t="s">
        <v>258</v>
      </c>
      <c r="H711" s="96">
        <v>81.0</v>
      </c>
      <c r="I711" s="97" t="b">
        <v>1</v>
      </c>
      <c r="J711" s="97" t="b">
        <v>1</v>
      </c>
      <c r="K711" s="95"/>
      <c r="L711" s="95"/>
    </row>
    <row r="712" hidden="1">
      <c r="A712" s="96">
        <v>611.0</v>
      </c>
      <c r="B712" s="96">
        <v>118.0</v>
      </c>
      <c r="C712" s="95" t="s">
        <v>269</v>
      </c>
      <c r="D712" s="96">
        <v>102.0</v>
      </c>
      <c r="E712" s="95" t="s">
        <v>271</v>
      </c>
      <c r="F712" s="95" t="s">
        <v>151</v>
      </c>
      <c r="G712" s="95" t="s">
        <v>258</v>
      </c>
      <c r="H712" s="96">
        <v>81.0</v>
      </c>
      <c r="I712" s="97" t="b">
        <v>1</v>
      </c>
      <c r="J712" s="97" t="b">
        <v>1</v>
      </c>
      <c r="K712" s="95"/>
      <c r="L712" s="95"/>
    </row>
    <row r="713" hidden="1">
      <c r="A713" s="96">
        <v>612.0</v>
      </c>
      <c r="B713" s="96">
        <v>118.0</v>
      </c>
      <c r="C713" s="95" t="s">
        <v>269</v>
      </c>
      <c r="D713" s="96">
        <v>113.0</v>
      </c>
      <c r="E713" s="95" t="s">
        <v>294</v>
      </c>
      <c r="F713" s="95" t="s">
        <v>168</v>
      </c>
      <c r="G713" s="95" t="s">
        <v>258</v>
      </c>
      <c r="H713" s="96">
        <v>81.0</v>
      </c>
      <c r="I713" s="97" t="b">
        <v>1</v>
      </c>
      <c r="J713" s="97" t="b">
        <v>1</v>
      </c>
      <c r="K713" s="95"/>
      <c r="L713" s="95"/>
    </row>
    <row r="714">
      <c r="A714" s="96">
        <v>613.0</v>
      </c>
      <c r="B714" s="96">
        <v>118.0</v>
      </c>
      <c r="C714" s="95" t="s">
        <v>269</v>
      </c>
      <c r="D714" s="96">
        <v>95.0</v>
      </c>
      <c r="E714" s="95" t="s">
        <v>260</v>
      </c>
      <c r="F714" s="95" t="s">
        <v>168</v>
      </c>
      <c r="G714" s="95" t="s">
        <v>264</v>
      </c>
      <c r="H714" s="96">
        <v>74.0</v>
      </c>
      <c r="I714" s="97" t="b">
        <v>0</v>
      </c>
      <c r="J714" s="97" t="b">
        <v>0</v>
      </c>
      <c r="K714" s="95"/>
      <c r="L714" s="95"/>
    </row>
    <row r="715" hidden="1">
      <c r="A715" s="96">
        <v>614.0</v>
      </c>
      <c r="B715" s="96">
        <v>118.0</v>
      </c>
      <c r="C715" s="95" t="s">
        <v>269</v>
      </c>
      <c r="D715" s="96">
        <v>95.0</v>
      </c>
      <c r="E715" s="95" t="s">
        <v>260</v>
      </c>
      <c r="F715" s="95" t="s">
        <v>201</v>
      </c>
      <c r="G715" s="95" t="s">
        <v>258</v>
      </c>
      <c r="H715" s="96">
        <v>81.0</v>
      </c>
      <c r="I715" s="97" t="b">
        <v>1</v>
      </c>
      <c r="J715" s="97" t="b">
        <v>1</v>
      </c>
      <c r="K715" s="95"/>
      <c r="L715" s="95"/>
    </row>
    <row r="716">
      <c r="A716" s="96">
        <v>615.0</v>
      </c>
      <c r="B716" s="96">
        <v>118.0</v>
      </c>
      <c r="C716" s="95" t="s">
        <v>269</v>
      </c>
      <c r="D716" s="96">
        <v>92.0</v>
      </c>
      <c r="E716" s="95" t="s">
        <v>273</v>
      </c>
      <c r="F716" s="95" t="s">
        <v>151</v>
      </c>
      <c r="G716" s="95" t="s">
        <v>264</v>
      </c>
      <c r="H716" s="96">
        <v>74.0</v>
      </c>
      <c r="I716" s="97" t="b">
        <v>0</v>
      </c>
      <c r="J716" s="97" t="b">
        <v>0</v>
      </c>
      <c r="K716" s="95"/>
      <c r="L716" s="95"/>
    </row>
    <row r="717" hidden="1">
      <c r="A717" s="96">
        <v>616.0</v>
      </c>
      <c r="B717" s="96">
        <v>118.0</v>
      </c>
      <c r="C717" s="95" t="s">
        <v>269</v>
      </c>
      <c r="D717" s="96">
        <v>92.0</v>
      </c>
      <c r="E717" s="95" t="s">
        <v>273</v>
      </c>
      <c r="F717" s="95" t="s">
        <v>168</v>
      </c>
      <c r="G717" s="95" t="s">
        <v>258</v>
      </c>
      <c r="H717" s="96">
        <v>81.0</v>
      </c>
      <c r="I717" s="97" t="b">
        <v>1</v>
      </c>
      <c r="J717" s="97" t="b">
        <v>1</v>
      </c>
      <c r="K717" s="95"/>
      <c r="L717" s="95"/>
    </row>
    <row r="718" hidden="1">
      <c r="A718" s="96">
        <v>617.0</v>
      </c>
      <c r="B718" s="96">
        <v>118.0</v>
      </c>
      <c r="C718" s="95" t="s">
        <v>269</v>
      </c>
      <c r="D718" s="96">
        <v>90.0</v>
      </c>
      <c r="E718" s="95" t="s">
        <v>274</v>
      </c>
      <c r="F718" s="95" t="s">
        <v>188</v>
      </c>
      <c r="G718" s="95" t="s">
        <v>272</v>
      </c>
      <c r="H718" s="96">
        <v>87.0</v>
      </c>
      <c r="I718" s="97" t="b">
        <v>1</v>
      </c>
      <c r="J718" s="97" t="b">
        <v>1</v>
      </c>
      <c r="K718" s="95"/>
      <c r="L718" s="95"/>
    </row>
    <row r="719">
      <c r="A719" s="96">
        <v>618.0</v>
      </c>
      <c r="B719" s="96">
        <v>118.0</v>
      </c>
      <c r="C719" s="95" t="s">
        <v>269</v>
      </c>
      <c r="D719" s="96">
        <v>90.0</v>
      </c>
      <c r="E719" s="95" t="s">
        <v>274</v>
      </c>
      <c r="F719" s="95" t="s">
        <v>168</v>
      </c>
      <c r="G719" s="95" t="s">
        <v>264</v>
      </c>
      <c r="H719" s="96">
        <v>74.0</v>
      </c>
      <c r="I719" s="97" t="b">
        <v>0</v>
      </c>
      <c r="J719" s="97" t="b">
        <v>0</v>
      </c>
      <c r="K719" s="95"/>
      <c r="L719" s="95"/>
    </row>
    <row r="720" hidden="1">
      <c r="A720" s="96">
        <v>619.0</v>
      </c>
      <c r="B720" s="96">
        <v>118.0</v>
      </c>
      <c r="C720" s="95" t="s">
        <v>269</v>
      </c>
      <c r="D720" s="96">
        <v>96.0</v>
      </c>
      <c r="E720" s="95" t="s">
        <v>278</v>
      </c>
      <c r="F720" s="95" t="s">
        <v>192</v>
      </c>
      <c r="G720" s="95" t="s">
        <v>258</v>
      </c>
      <c r="H720" s="96">
        <v>81.0</v>
      </c>
      <c r="I720" s="97" t="b">
        <v>1</v>
      </c>
      <c r="J720" s="97" t="b">
        <v>1</v>
      </c>
      <c r="K720" s="95"/>
      <c r="L720" s="95"/>
    </row>
    <row r="721">
      <c r="A721" s="96">
        <v>620.0</v>
      </c>
      <c r="B721" s="96">
        <v>118.0</v>
      </c>
      <c r="C721" s="95" t="s">
        <v>269</v>
      </c>
      <c r="D721" s="96">
        <v>98.0</v>
      </c>
      <c r="E721" s="95" t="s">
        <v>279</v>
      </c>
      <c r="F721" s="95" t="s">
        <v>209</v>
      </c>
      <c r="G721" s="95" t="s">
        <v>264</v>
      </c>
      <c r="H721" s="96">
        <v>74.0</v>
      </c>
      <c r="I721" s="97" t="b">
        <v>0</v>
      </c>
      <c r="J721" s="97" t="b">
        <v>0</v>
      </c>
      <c r="K721" s="95"/>
      <c r="L721" s="95"/>
    </row>
    <row r="722" hidden="1">
      <c r="A722" s="96">
        <v>621.0</v>
      </c>
      <c r="B722" s="96">
        <v>118.0</v>
      </c>
      <c r="C722" s="95" t="s">
        <v>269</v>
      </c>
      <c r="D722" s="96">
        <v>98.0</v>
      </c>
      <c r="E722" s="95" t="s">
        <v>279</v>
      </c>
      <c r="F722" s="95" t="s">
        <v>188</v>
      </c>
      <c r="G722" s="95" t="s">
        <v>258</v>
      </c>
      <c r="H722" s="96">
        <v>81.0</v>
      </c>
      <c r="I722" s="97" t="b">
        <v>1</v>
      </c>
      <c r="J722" s="97" t="b">
        <v>1</v>
      </c>
      <c r="K722" s="95"/>
      <c r="L722" s="95"/>
    </row>
    <row r="723" hidden="1">
      <c r="A723" s="96">
        <v>622.0</v>
      </c>
      <c r="B723" s="96">
        <v>118.0</v>
      </c>
      <c r="C723" s="95" t="s">
        <v>269</v>
      </c>
      <c r="D723" s="96">
        <v>106.0</v>
      </c>
      <c r="E723" s="95" t="s">
        <v>262</v>
      </c>
      <c r="F723" s="95" t="s">
        <v>157</v>
      </c>
      <c r="G723" s="95" t="s">
        <v>258</v>
      </c>
      <c r="H723" s="96">
        <v>81.0</v>
      </c>
      <c r="I723" s="97" t="b">
        <v>1</v>
      </c>
      <c r="J723" s="97" t="b">
        <v>1</v>
      </c>
      <c r="K723" s="95"/>
      <c r="L723" s="95"/>
    </row>
    <row r="724" hidden="1">
      <c r="A724" s="96">
        <v>623.0</v>
      </c>
      <c r="B724" s="96">
        <v>118.0</v>
      </c>
      <c r="C724" s="95" t="s">
        <v>269</v>
      </c>
      <c r="D724" s="96">
        <v>104.0</v>
      </c>
      <c r="E724" s="95" t="s">
        <v>288</v>
      </c>
      <c r="F724" s="95" t="s">
        <v>156</v>
      </c>
      <c r="G724" s="95" t="s">
        <v>258</v>
      </c>
      <c r="H724" s="96">
        <v>81.0</v>
      </c>
      <c r="I724" s="97" t="b">
        <v>1</v>
      </c>
      <c r="J724" s="97" t="b">
        <v>1</v>
      </c>
      <c r="K724" s="95"/>
      <c r="L724" s="95"/>
    </row>
    <row r="725" hidden="1">
      <c r="A725" s="96">
        <v>624.0</v>
      </c>
      <c r="B725" s="96">
        <v>118.0</v>
      </c>
      <c r="C725" s="95" t="s">
        <v>269</v>
      </c>
      <c r="D725" s="96">
        <v>105.0</v>
      </c>
      <c r="E725" s="95" t="s">
        <v>263</v>
      </c>
      <c r="F725" s="95" t="s">
        <v>157</v>
      </c>
      <c r="G725" s="95" t="s">
        <v>258</v>
      </c>
      <c r="H725" s="96">
        <v>81.0</v>
      </c>
      <c r="I725" s="97" t="b">
        <v>1</v>
      </c>
      <c r="J725" s="97" t="b">
        <v>1</v>
      </c>
      <c r="K725" s="95"/>
      <c r="L725" s="95"/>
    </row>
    <row r="726">
      <c r="A726" s="96">
        <v>625.0</v>
      </c>
      <c r="B726" s="96">
        <v>118.0</v>
      </c>
      <c r="C726" s="95" t="s">
        <v>269</v>
      </c>
      <c r="D726" s="96">
        <v>107.0</v>
      </c>
      <c r="E726" s="95" t="s">
        <v>265</v>
      </c>
      <c r="F726" s="95" t="s">
        <v>157</v>
      </c>
      <c r="G726" s="95" t="s">
        <v>261</v>
      </c>
      <c r="H726" s="96">
        <v>77.0</v>
      </c>
      <c r="I726" s="97" t="b">
        <v>0</v>
      </c>
      <c r="J726" s="97" t="b">
        <v>0</v>
      </c>
      <c r="K726" s="95"/>
      <c r="L726" s="95"/>
    </row>
    <row r="727" hidden="1">
      <c r="A727" s="96">
        <v>626.0</v>
      </c>
      <c r="B727" s="96">
        <v>118.0</v>
      </c>
      <c r="C727" s="95" t="s">
        <v>269</v>
      </c>
      <c r="D727" s="96">
        <v>98.0</v>
      </c>
      <c r="E727" s="95" t="s">
        <v>279</v>
      </c>
      <c r="F727" s="95" t="s">
        <v>153</v>
      </c>
      <c r="G727" s="95" t="s">
        <v>258</v>
      </c>
      <c r="H727" s="96">
        <v>81.0</v>
      </c>
      <c r="I727" s="97" t="b">
        <v>1</v>
      </c>
      <c r="J727" s="97" t="b">
        <v>1</v>
      </c>
      <c r="K727" s="95"/>
      <c r="L727" s="95"/>
    </row>
    <row r="728">
      <c r="A728" s="96">
        <v>627.0</v>
      </c>
      <c r="B728" s="96">
        <v>118.0</v>
      </c>
      <c r="C728" s="95" t="s">
        <v>269</v>
      </c>
      <c r="D728" s="96">
        <v>109.0</v>
      </c>
      <c r="E728" s="95" t="s">
        <v>300</v>
      </c>
      <c r="F728" s="95" t="s">
        <v>188</v>
      </c>
      <c r="G728" s="95" t="s">
        <v>264</v>
      </c>
      <c r="H728" s="96">
        <v>74.0</v>
      </c>
      <c r="I728" s="97" t="b">
        <v>0</v>
      </c>
      <c r="J728" s="97" t="b">
        <v>0</v>
      </c>
      <c r="K728" s="95"/>
      <c r="L728" s="95"/>
    </row>
    <row r="729" hidden="1">
      <c r="A729" s="96">
        <v>628.0</v>
      </c>
      <c r="B729" s="96">
        <v>118.0</v>
      </c>
      <c r="C729" s="95" t="s">
        <v>269</v>
      </c>
      <c r="D729" s="96">
        <v>111.0</v>
      </c>
      <c r="E729" s="95" t="s">
        <v>268</v>
      </c>
      <c r="F729" s="95" t="s">
        <v>188</v>
      </c>
      <c r="G729" s="95" t="s">
        <v>258</v>
      </c>
      <c r="H729" s="96">
        <v>81.0</v>
      </c>
      <c r="I729" s="97" t="b">
        <v>1</v>
      </c>
      <c r="J729" s="97" t="b">
        <v>1</v>
      </c>
      <c r="K729" s="95"/>
      <c r="L729" s="95"/>
    </row>
    <row r="730" hidden="1">
      <c r="A730" s="96">
        <v>629.0</v>
      </c>
      <c r="B730" s="96">
        <v>118.0</v>
      </c>
      <c r="C730" s="95" t="s">
        <v>269</v>
      </c>
      <c r="D730" s="96">
        <v>99.0</v>
      </c>
      <c r="E730" s="95" t="s">
        <v>280</v>
      </c>
      <c r="F730" s="95" t="s">
        <v>168</v>
      </c>
      <c r="G730" s="95" t="s">
        <v>258</v>
      </c>
      <c r="H730" s="96">
        <v>81.0</v>
      </c>
      <c r="I730" s="97" t="b">
        <v>1</v>
      </c>
      <c r="J730" s="97" t="b">
        <v>1</v>
      </c>
      <c r="K730" s="95"/>
      <c r="L730" s="95"/>
    </row>
    <row r="731" hidden="1">
      <c r="A731" s="96">
        <v>630.0</v>
      </c>
      <c r="B731" s="96">
        <v>118.0</v>
      </c>
      <c r="C731" s="95" t="s">
        <v>269</v>
      </c>
      <c r="D731" s="96">
        <v>99.0</v>
      </c>
      <c r="E731" s="95" t="s">
        <v>280</v>
      </c>
      <c r="F731" s="95" t="s">
        <v>192</v>
      </c>
      <c r="G731" s="95" t="s">
        <v>272</v>
      </c>
      <c r="H731" s="96">
        <v>87.0</v>
      </c>
      <c r="I731" s="97" t="b">
        <v>1</v>
      </c>
      <c r="J731" s="97" t="b">
        <v>1</v>
      </c>
      <c r="K731" s="95"/>
      <c r="L731" s="95"/>
    </row>
    <row r="732" hidden="1">
      <c r="A732" s="96">
        <v>631.0</v>
      </c>
      <c r="B732" s="96">
        <v>118.0</v>
      </c>
      <c r="C732" s="95" t="s">
        <v>269</v>
      </c>
      <c r="D732" s="96">
        <v>99.0</v>
      </c>
      <c r="E732" s="95" t="s">
        <v>280</v>
      </c>
      <c r="F732" s="95" t="s">
        <v>153</v>
      </c>
      <c r="G732" s="95" t="s">
        <v>258</v>
      </c>
      <c r="H732" s="96">
        <v>81.0</v>
      </c>
      <c r="I732" s="97" t="b">
        <v>1</v>
      </c>
      <c r="J732" s="97" t="b">
        <v>1</v>
      </c>
      <c r="K732" s="95"/>
      <c r="L732" s="95"/>
    </row>
    <row r="733" hidden="1">
      <c r="A733" s="96">
        <v>632.0</v>
      </c>
      <c r="B733" s="96">
        <v>118.0</v>
      </c>
      <c r="C733" s="95" t="s">
        <v>269</v>
      </c>
      <c r="D733" s="96">
        <v>116.0</v>
      </c>
      <c r="E733" s="95" t="s">
        <v>281</v>
      </c>
      <c r="F733" s="95" t="s">
        <v>151</v>
      </c>
      <c r="G733" s="95" t="s">
        <v>258</v>
      </c>
      <c r="H733" s="96">
        <v>81.0</v>
      </c>
      <c r="I733" s="97" t="b">
        <v>1</v>
      </c>
      <c r="J733" s="97" t="b">
        <v>1</v>
      </c>
      <c r="K733" s="95"/>
      <c r="L733" s="95"/>
    </row>
    <row r="734" hidden="1">
      <c r="A734" s="96">
        <v>633.0</v>
      </c>
      <c r="B734" s="96">
        <v>118.0</v>
      </c>
      <c r="C734" s="95" t="s">
        <v>269</v>
      </c>
      <c r="D734" s="96">
        <v>116.0</v>
      </c>
      <c r="E734" s="95" t="s">
        <v>281</v>
      </c>
      <c r="F734" s="95" t="s">
        <v>168</v>
      </c>
      <c r="G734" s="95" t="s">
        <v>258</v>
      </c>
      <c r="H734" s="96">
        <v>81.0</v>
      </c>
      <c r="I734" s="97" t="b">
        <v>1</v>
      </c>
      <c r="J734" s="97" t="b">
        <v>1</v>
      </c>
      <c r="K734" s="95"/>
      <c r="L734" s="95"/>
    </row>
    <row r="735" hidden="1">
      <c r="A735" s="96">
        <v>634.0</v>
      </c>
      <c r="B735" s="96">
        <v>118.0</v>
      </c>
      <c r="C735" s="95" t="s">
        <v>269</v>
      </c>
      <c r="D735" s="96">
        <v>88.0</v>
      </c>
      <c r="E735" s="95" t="s">
        <v>283</v>
      </c>
      <c r="F735" s="95" t="s">
        <v>168</v>
      </c>
      <c r="G735" s="95" t="s">
        <v>258</v>
      </c>
      <c r="H735" s="96">
        <v>81.0</v>
      </c>
      <c r="I735" s="97" t="b">
        <v>1</v>
      </c>
      <c r="J735" s="97" t="b">
        <v>1</v>
      </c>
      <c r="K735" s="95"/>
      <c r="L735" s="95"/>
    </row>
    <row r="736" hidden="1">
      <c r="A736" s="96">
        <v>635.0</v>
      </c>
      <c r="B736" s="96">
        <v>118.0</v>
      </c>
      <c r="C736" s="95" t="s">
        <v>269</v>
      </c>
      <c r="D736" s="96">
        <v>95.0</v>
      </c>
      <c r="E736" s="95" t="s">
        <v>260</v>
      </c>
      <c r="F736" s="95" t="s">
        <v>168</v>
      </c>
      <c r="G736" s="95" t="s">
        <v>258</v>
      </c>
      <c r="H736" s="96">
        <v>81.0</v>
      </c>
      <c r="I736" s="97" t="b">
        <v>1</v>
      </c>
      <c r="J736" s="97" t="b">
        <v>1</v>
      </c>
      <c r="K736" s="95"/>
      <c r="L736" s="95"/>
    </row>
    <row r="737" hidden="1">
      <c r="A737" s="96">
        <v>636.0</v>
      </c>
      <c r="B737" s="96">
        <v>118.0</v>
      </c>
      <c r="C737" s="95" t="s">
        <v>269</v>
      </c>
      <c r="D737" s="96">
        <v>89.0</v>
      </c>
      <c r="E737" s="95" t="s">
        <v>284</v>
      </c>
      <c r="F737" s="95" t="s">
        <v>168</v>
      </c>
      <c r="G737" s="95" t="s">
        <v>258</v>
      </c>
      <c r="H737" s="96">
        <v>81.0</v>
      </c>
      <c r="I737" s="97" t="b">
        <v>1</v>
      </c>
      <c r="J737" s="97" t="b">
        <v>1</v>
      </c>
      <c r="K737" s="95"/>
      <c r="L737" s="95"/>
    </row>
    <row r="738" hidden="1">
      <c r="A738" s="96">
        <v>637.0</v>
      </c>
      <c r="B738" s="96">
        <v>118.0</v>
      </c>
      <c r="C738" s="95" t="s">
        <v>269</v>
      </c>
      <c r="D738" s="96">
        <v>93.0</v>
      </c>
      <c r="E738" s="95" t="s">
        <v>285</v>
      </c>
      <c r="F738" s="95" t="s">
        <v>209</v>
      </c>
      <c r="G738" s="95" t="s">
        <v>258</v>
      </c>
      <c r="H738" s="96">
        <v>81.0</v>
      </c>
      <c r="I738" s="97" t="b">
        <v>1</v>
      </c>
      <c r="J738" s="97" t="b">
        <v>1</v>
      </c>
      <c r="K738" s="95"/>
      <c r="L738" s="95"/>
    </row>
    <row r="739" hidden="1">
      <c r="A739" s="96">
        <v>638.0</v>
      </c>
      <c r="B739" s="96">
        <v>118.0</v>
      </c>
      <c r="C739" s="95" t="s">
        <v>269</v>
      </c>
      <c r="D739" s="96">
        <v>112.0</v>
      </c>
      <c r="E739" s="95" t="s">
        <v>270</v>
      </c>
      <c r="F739" s="95" t="s">
        <v>188</v>
      </c>
      <c r="G739" s="95" t="s">
        <v>258</v>
      </c>
      <c r="H739" s="96">
        <v>81.0</v>
      </c>
      <c r="I739" s="97" t="b">
        <v>1</v>
      </c>
      <c r="J739" s="97" t="b">
        <v>1</v>
      </c>
      <c r="K739" s="95"/>
      <c r="L739" s="95"/>
    </row>
    <row r="740">
      <c r="A740" s="96">
        <v>639.0</v>
      </c>
      <c r="B740" s="96">
        <v>89.0</v>
      </c>
      <c r="C740" s="95" t="s">
        <v>284</v>
      </c>
      <c r="D740" s="96">
        <v>102.0</v>
      </c>
      <c r="E740" s="95" t="s">
        <v>271</v>
      </c>
      <c r="F740" s="95" t="s">
        <v>168</v>
      </c>
      <c r="G740" s="95" t="s">
        <v>261</v>
      </c>
      <c r="H740" s="96">
        <v>77.0</v>
      </c>
      <c r="I740" s="97" t="b">
        <v>0</v>
      </c>
      <c r="J740" s="97" t="b">
        <v>0</v>
      </c>
      <c r="K740" s="95"/>
      <c r="L740" s="95"/>
    </row>
    <row r="741">
      <c r="A741" s="96">
        <v>640.0</v>
      </c>
      <c r="B741" s="96">
        <v>89.0</v>
      </c>
      <c r="C741" s="95" t="s">
        <v>284</v>
      </c>
      <c r="D741" s="96">
        <v>95.0</v>
      </c>
      <c r="E741" s="95" t="s">
        <v>260</v>
      </c>
      <c r="F741" s="95" t="s">
        <v>141</v>
      </c>
      <c r="G741" s="95" t="s">
        <v>261</v>
      </c>
      <c r="H741" s="96">
        <v>77.0</v>
      </c>
      <c r="I741" s="97" t="b">
        <v>0</v>
      </c>
      <c r="J741" s="97" t="b">
        <v>0</v>
      </c>
      <c r="K741" s="95"/>
      <c r="L741" s="95"/>
    </row>
    <row r="742" hidden="1">
      <c r="A742" s="96">
        <v>641.0</v>
      </c>
      <c r="B742" s="96">
        <v>89.0</v>
      </c>
      <c r="C742" s="95" t="s">
        <v>284</v>
      </c>
      <c r="D742" s="96">
        <v>92.0</v>
      </c>
      <c r="E742" s="95" t="s">
        <v>273</v>
      </c>
      <c r="F742" s="95" t="s">
        <v>141</v>
      </c>
      <c r="G742" s="95" t="s">
        <v>258</v>
      </c>
      <c r="H742" s="96">
        <v>81.0</v>
      </c>
      <c r="I742" s="97" t="b">
        <v>1</v>
      </c>
      <c r="J742" s="97" t="b">
        <v>1</v>
      </c>
      <c r="K742" s="95"/>
      <c r="L742" s="95"/>
    </row>
    <row r="743" hidden="1">
      <c r="A743" s="96">
        <v>642.0</v>
      </c>
      <c r="B743" s="96">
        <v>89.0</v>
      </c>
      <c r="C743" s="95" t="s">
        <v>284</v>
      </c>
      <c r="D743" s="96">
        <v>110.0</v>
      </c>
      <c r="E743" s="95" t="s">
        <v>295</v>
      </c>
      <c r="F743" s="95" t="s">
        <v>209</v>
      </c>
      <c r="G743" s="95" t="s">
        <v>258</v>
      </c>
      <c r="H743" s="96">
        <v>81.0</v>
      </c>
      <c r="I743" s="97" t="b">
        <v>1</v>
      </c>
      <c r="J743" s="97" t="b">
        <v>1</v>
      </c>
      <c r="K743" s="95"/>
      <c r="L743" s="95"/>
    </row>
    <row r="744">
      <c r="A744" s="96">
        <v>643.0</v>
      </c>
      <c r="B744" s="96">
        <v>89.0</v>
      </c>
      <c r="C744" s="95" t="s">
        <v>284</v>
      </c>
      <c r="D744" s="96">
        <v>98.0</v>
      </c>
      <c r="E744" s="95" t="s">
        <v>279</v>
      </c>
      <c r="F744" s="95" t="s">
        <v>157</v>
      </c>
      <c r="G744" s="95" t="s">
        <v>264</v>
      </c>
      <c r="H744" s="96">
        <v>74.0</v>
      </c>
      <c r="I744" s="97" t="b">
        <v>0</v>
      </c>
      <c r="J744" s="97" t="b">
        <v>0</v>
      </c>
      <c r="K744" s="95"/>
      <c r="L744" s="95"/>
    </row>
    <row r="745" hidden="1">
      <c r="A745" s="96">
        <v>644.0</v>
      </c>
      <c r="B745" s="96">
        <v>89.0</v>
      </c>
      <c r="C745" s="95" t="s">
        <v>284</v>
      </c>
      <c r="D745" s="96">
        <v>104.0</v>
      </c>
      <c r="E745" s="95" t="s">
        <v>288</v>
      </c>
      <c r="F745" s="95" t="s">
        <v>168</v>
      </c>
      <c r="G745" s="95" t="s">
        <v>258</v>
      </c>
      <c r="H745" s="96">
        <v>81.0</v>
      </c>
      <c r="I745" s="97" t="b">
        <v>1</v>
      </c>
      <c r="J745" s="97" t="b">
        <v>1</v>
      </c>
      <c r="K745" s="95"/>
      <c r="L745" s="95"/>
    </row>
    <row r="746" hidden="1">
      <c r="A746" s="96">
        <v>645.0</v>
      </c>
      <c r="B746" s="96">
        <v>89.0</v>
      </c>
      <c r="C746" s="95" t="s">
        <v>284</v>
      </c>
      <c r="D746" s="96">
        <v>105.0</v>
      </c>
      <c r="E746" s="95" t="s">
        <v>263</v>
      </c>
      <c r="F746" s="95" t="s">
        <v>153</v>
      </c>
      <c r="G746" s="95" t="s">
        <v>258</v>
      </c>
      <c r="H746" s="96">
        <v>81.0</v>
      </c>
      <c r="I746" s="97" t="b">
        <v>1</v>
      </c>
      <c r="J746" s="97" t="b">
        <v>1</v>
      </c>
      <c r="K746" s="95"/>
      <c r="L746" s="95"/>
    </row>
    <row r="747" hidden="1">
      <c r="A747" s="96">
        <v>646.0</v>
      </c>
      <c r="B747" s="96">
        <v>89.0</v>
      </c>
      <c r="C747" s="95" t="s">
        <v>284</v>
      </c>
      <c r="D747" s="96">
        <v>105.0</v>
      </c>
      <c r="E747" s="95" t="s">
        <v>263</v>
      </c>
      <c r="F747" s="95" t="s">
        <v>141</v>
      </c>
      <c r="G747" s="95" t="s">
        <v>258</v>
      </c>
      <c r="H747" s="96">
        <v>81.0</v>
      </c>
      <c r="I747" s="97" t="b">
        <v>1</v>
      </c>
      <c r="J747" s="97" t="b">
        <v>1</v>
      </c>
      <c r="K747" s="95"/>
      <c r="L747" s="95"/>
    </row>
    <row r="748">
      <c r="A748" s="96">
        <v>647.0</v>
      </c>
      <c r="B748" s="96">
        <v>89.0</v>
      </c>
      <c r="C748" s="95" t="s">
        <v>284</v>
      </c>
      <c r="D748" s="96">
        <v>107.0</v>
      </c>
      <c r="E748" s="95" t="s">
        <v>265</v>
      </c>
      <c r="F748" s="95" t="s">
        <v>157</v>
      </c>
      <c r="G748" s="95" t="s">
        <v>261</v>
      </c>
      <c r="H748" s="96">
        <v>77.0</v>
      </c>
      <c r="I748" s="97" t="b">
        <v>0</v>
      </c>
      <c r="J748" s="97" t="b">
        <v>0</v>
      </c>
      <c r="K748" s="95"/>
      <c r="L748" s="95"/>
    </row>
    <row r="749" hidden="1">
      <c r="A749" s="96">
        <v>648.0</v>
      </c>
      <c r="B749" s="96">
        <v>89.0</v>
      </c>
      <c r="C749" s="95" t="s">
        <v>284</v>
      </c>
      <c r="D749" s="96">
        <v>99.0</v>
      </c>
      <c r="E749" s="95" t="s">
        <v>280</v>
      </c>
      <c r="F749" s="95" t="s">
        <v>141</v>
      </c>
      <c r="G749" s="95" t="s">
        <v>258</v>
      </c>
      <c r="H749" s="96">
        <v>81.0</v>
      </c>
      <c r="I749" s="97" t="b">
        <v>1</v>
      </c>
      <c r="J749" s="97" t="b">
        <v>1</v>
      </c>
      <c r="K749" s="95"/>
      <c r="L749" s="95"/>
    </row>
    <row r="750" hidden="1">
      <c r="A750" s="96">
        <v>649.0</v>
      </c>
      <c r="B750" s="96">
        <v>89.0</v>
      </c>
      <c r="C750" s="95" t="s">
        <v>284</v>
      </c>
      <c r="D750" s="96">
        <v>118.0</v>
      </c>
      <c r="E750" s="95" t="s">
        <v>269</v>
      </c>
      <c r="F750" s="95" t="s">
        <v>157</v>
      </c>
      <c r="G750" s="95" t="s">
        <v>258</v>
      </c>
      <c r="H750" s="96">
        <v>81.0</v>
      </c>
      <c r="I750" s="97" t="b">
        <v>1</v>
      </c>
      <c r="J750" s="97" t="b">
        <v>1</v>
      </c>
      <c r="K750" s="95"/>
      <c r="L750" s="95"/>
    </row>
    <row r="751" hidden="1">
      <c r="A751" s="96">
        <v>650.0</v>
      </c>
      <c r="B751" s="96">
        <v>89.0</v>
      </c>
      <c r="C751" s="95" t="s">
        <v>284</v>
      </c>
      <c r="D751" s="96">
        <v>112.0</v>
      </c>
      <c r="E751" s="95" t="s">
        <v>270</v>
      </c>
      <c r="F751" s="95" t="s">
        <v>209</v>
      </c>
      <c r="G751" s="95" t="s">
        <v>258</v>
      </c>
      <c r="H751" s="96">
        <v>81.0</v>
      </c>
      <c r="I751" s="97" t="b">
        <v>1</v>
      </c>
      <c r="J751" s="97" t="b">
        <v>1</v>
      </c>
      <c r="K751" s="95"/>
      <c r="L751" s="95"/>
    </row>
    <row r="752" hidden="1">
      <c r="A752" s="96">
        <v>651.0</v>
      </c>
      <c r="B752" s="96">
        <v>89.0</v>
      </c>
      <c r="C752" s="95" t="s">
        <v>284</v>
      </c>
      <c r="D752" s="96">
        <v>107.0</v>
      </c>
      <c r="E752" s="95" t="s">
        <v>265</v>
      </c>
      <c r="F752" s="95" t="s">
        <v>157</v>
      </c>
      <c r="G752" s="95" t="s">
        <v>258</v>
      </c>
      <c r="H752" s="96">
        <v>81.0</v>
      </c>
      <c r="I752" s="97" t="b">
        <v>1</v>
      </c>
      <c r="J752" s="97" t="b">
        <v>1</v>
      </c>
      <c r="K752" s="95"/>
      <c r="L752" s="95"/>
    </row>
    <row r="753" hidden="1">
      <c r="A753" s="96">
        <v>652.0</v>
      </c>
      <c r="B753" s="96">
        <v>93.0</v>
      </c>
      <c r="C753" s="95" t="s">
        <v>285</v>
      </c>
      <c r="D753" s="96">
        <v>102.0</v>
      </c>
      <c r="E753" s="95" t="s">
        <v>271</v>
      </c>
      <c r="F753" s="95" t="s">
        <v>168</v>
      </c>
      <c r="G753" s="95" t="s">
        <v>272</v>
      </c>
      <c r="H753" s="96">
        <v>87.0</v>
      </c>
      <c r="I753" s="97" t="b">
        <v>1</v>
      </c>
      <c r="J753" s="97" t="b">
        <v>1</v>
      </c>
      <c r="K753" s="95"/>
      <c r="L753" s="95"/>
    </row>
    <row r="754" hidden="1">
      <c r="A754" s="96">
        <v>653.0</v>
      </c>
      <c r="B754" s="96">
        <v>93.0</v>
      </c>
      <c r="C754" s="95" t="s">
        <v>285</v>
      </c>
      <c r="D754" s="96">
        <v>102.0</v>
      </c>
      <c r="E754" s="95" t="s">
        <v>271</v>
      </c>
      <c r="F754" s="95" t="s">
        <v>157</v>
      </c>
      <c r="G754" s="95" t="s">
        <v>272</v>
      </c>
      <c r="H754" s="96">
        <v>87.0</v>
      </c>
      <c r="I754" s="97" t="b">
        <v>1</v>
      </c>
      <c r="J754" s="97" t="b">
        <v>1</v>
      </c>
      <c r="K754" s="95"/>
      <c r="L754" s="95"/>
    </row>
    <row r="755">
      <c r="A755" s="96">
        <v>654.0</v>
      </c>
      <c r="B755" s="96">
        <v>93.0</v>
      </c>
      <c r="C755" s="95" t="s">
        <v>285</v>
      </c>
      <c r="D755" s="96">
        <v>113.0</v>
      </c>
      <c r="E755" s="95" t="s">
        <v>294</v>
      </c>
      <c r="F755" s="95" t="s">
        <v>157</v>
      </c>
      <c r="G755" s="95" t="s">
        <v>264</v>
      </c>
      <c r="H755" s="96">
        <v>74.0</v>
      </c>
      <c r="I755" s="97" t="b">
        <v>0</v>
      </c>
      <c r="J755" s="97" t="b">
        <v>0</v>
      </c>
      <c r="K755" s="95"/>
      <c r="L755" s="95"/>
    </row>
    <row r="756" hidden="1">
      <c r="A756" s="96">
        <v>655.0</v>
      </c>
      <c r="B756" s="96">
        <v>93.0</v>
      </c>
      <c r="C756" s="95" t="s">
        <v>285</v>
      </c>
      <c r="D756" s="96">
        <v>106.0</v>
      </c>
      <c r="E756" s="95" t="s">
        <v>262</v>
      </c>
      <c r="F756" s="95" t="s">
        <v>188</v>
      </c>
      <c r="G756" s="95" t="s">
        <v>258</v>
      </c>
      <c r="H756" s="96">
        <v>81.0</v>
      </c>
      <c r="I756" s="97" t="b">
        <v>1</v>
      </c>
      <c r="J756" s="97" t="b">
        <v>1</v>
      </c>
      <c r="K756" s="95"/>
      <c r="L756" s="95"/>
    </row>
    <row r="757" hidden="1">
      <c r="A757" s="96">
        <v>656.0</v>
      </c>
      <c r="B757" s="96">
        <v>93.0</v>
      </c>
      <c r="C757" s="95" t="s">
        <v>285</v>
      </c>
      <c r="D757" s="96">
        <v>105.0</v>
      </c>
      <c r="E757" s="95" t="s">
        <v>263</v>
      </c>
      <c r="F757" s="95" t="s">
        <v>168</v>
      </c>
      <c r="G757" s="95" t="s">
        <v>272</v>
      </c>
      <c r="H757" s="96">
        <v>87.0</v>
      </c>
      <c r="I757" s="97" t="b">
        <v>1</v>
      </c>
      <c r="J757" s="97" t="b">
        <v>1</v>
      </c>
      <c r="K757" s="95"/>
      <c r="L757" s="95"/>
    </row>
    <row r="758" hidden="1">
      <c r="A758" s="96">
        <v>657.0</v>
      </c>
      <c r="B758" s="96">
        <v>93.0</v>
      </c>
      <c r="C758" s="95" t="s">
        <v>285</v>
      </c>
      <c r="D758" s="96">
        <v>105.0</v>
      </c>
      <c r="E758" s="95" t="s">
        <v>263</v>
      </c>
      <c r="F758" s="95" t="s">
        <v>157</v>
      </c>
      <c r="G758" s="95" t="s">
        <v>258</v>
      </c>
      <c r="H758" s="96">
        <v>81.0</v>
      </c>
      <c r="I758" s="97" t="b">
        <v>1</v>
      </c>
      <c r="J758" s="97" t="b">
        <v>1</v>
      </c>
      <c r="K758" s="95"/>
      <c r="L758" s="95"/>
    </row>
    <row r="759" hidden="1">
      <c r="A759" s="96">
        <v>658.0</v>
      </c>
      <c r="B759" s="96">
        <v>93.0</v>
      </c>
      <c r="C759" s="95" t="s">
        <v>285</v>
      </c>
      <c r="D759" s="96">
        <v>120.0</v>
      </c>
      <c r="E759" s="95" t="s">
        <v>299</v>
      </c>
      <c r="F759" s="95" t="s">
        <v>188</v>
      </c>
      <c r="G759" s="95" t="s">
        <v>258</v>
      </c>
      <c r="H759" s="96">
        <v>81.0</v>
      </c>
      <c r="I759" s="97" t="b">
        <v>1</v>
      </c>
      <c r="J759" s="97" t="b">
        <v>1</v>
      </c>
      <c r="K759" s="95"/>
      <c r="L759" s="95"/>
    </row>
    <row r="760" hidden="1">
      <c r="A760" s="96">
        <v>659.0</v>
      </c>
      <c r="B760" s="96">
        <v>93.0</v>
      </c>
      <c r="C760" s="95" t="s">
        <v>285</v>
      </c>
      <c r="D760" s="96">
        <v>118.0</v>
      </c>
      <c r="E760" s="95" t="s">
        <v>269</v>
      </c>
      <c r="F760" s="95" t="s">
        <v>165</v>
      </c>
      <c r="G760" s="95" t="s">
        <v>258</v>
      </c>
      <c r="H760" s="96">
        <v>81.0</v>
      </c>
      <c r="I760" s="97" t="b">
        <v>1</v>
      </c>
      <c r="J760" s="97" t="b">
        <v>1</v>
      </c>
      <c r="K760" s="95"/>
      <c r="L760" s="95"/>
    </row>
    <row r="761">
      <c r="A761" s="96">
        <v>660.0</v>
      </c>
      <c r="B761" s="96">
        <v>93.0</v>
      </c>
      <c r="C761" s="95" t="s">
        <v>285</v>
      </c>
      <c r="D761" s="96">
        <v>118.0</v>
      </c>
      <c r="E761" s="95" t="s">
        <v>269</v>
      </c>
      <c r="F761" s="95" t="s">
        <v>188</v>
      </c>
      <c r="G761" s="95" t="s">
        <v>264</v>
      </c>
      <c r="H761" s="96">
        <v>74.0</v>
      </c>
      <c r="I761" s="97" t="b">
        <v>0</v>
      </c>
      <c r="J761" s="97" t="b">
        <v>0</v>
      </c>
      <c r="K761" s="95"/>
      <c r="L761" s="95"/>
    </row>
    <row r="762" hidden="1">
      <c r="A762" s="96">
        <v>661.0</v>
      </c>
      <c r="B762" s="96">
        <v>93.0</v>
      </c>
      <c r="C762" s="95" t="s">
        <v>285</v>
      </c>
      <c r="D762" s="96">
        <v>112.0</v>
      </c>
      <c r="E762" s="95" t="s">
        <v>270</v>
      </c>
      <c r="F762" s="95" t="s">
        <v>188</v>
      </c>
      <c r="G762" s="95" t="s">
        <v>258</v>
      </c>
      <c r="H762" s="96">
        <v>81.0</v>
      </c>
      <c r="I762" s="97" t="b">
        <v>1</v>
      </c>
      <c r="J762" s="97" t="b">
        <v>1</v>
      </c>
      <c r="K762" s="95"/>
      <c r="L762" s="95"/>
    </row>
    <row r="763">
      <c r="A763" s="96">
        <v>662.0</v>
      </c>
      <c r="B763" s="96">
        <v>91.0</v>
      </c>
      <c r="C763" s="95" t="s">
        <v>286</v>
      </c>
      <c r="D763" s="96">
        <v>102.0</v>
      </c>
      <c r="E763" s="95" t="s">
        <v>271</v>
      </c>
      <c r="F763" s="95" t="s">
        <v>188</v>
      </c>
      <c r="G763" s="95" t="s">
        <v>261</v>
      </c>
      <c r="H763" s="96">
        <v>77.0</v>
      </c>
      <c r="I763" s="97" t="b">
        <v>0</v>
      </c>
      <c r="J763" s="97" t="b">
        <v>0</v>
      </c>
      <c r="K763" s="95"/>
      <c r="L763" s="95"/>
    </row>
    <row r="764" hidden="1">
      <c r="A764" s="96">
        <v>663.0</v>
      </c>
      <c r="B764" s="96">
        <v>91.0</v>
      </c>
      <c r="C764" s="95" t="s">
        <v>286</v>
      </c>
      <c r="D764" s="96">
        <v>106.0</v>
      </c>
      <c r="E764" s="95" t="s">
        <v>262</v>
      </c>
      <c r="F764" s="95" t="s">
        <v>165</v>
      </c>
      <c r="G764" s="95" t="s">
        <v>303</v>
      </c>
      <c r="H764" s="96">
        <v>82.0</v>
      </c>
      <c r="I764" s="97" t="b">
        <v>1</v>
      </c>
      <c r="J764" s="97" t="b">
        <v>1</v>
      </c>
      <c r="K764" s="95"/>
      <c r="L764" s="95"/>
    </row>
    <row r="765">
      <c r="A765" s="96">
        <v>664.0</v>
      </c>
      <c r="B765" s="96">
        <v>91.0</v>
      </c>
      <c r="C765" s="95" t="s">
        <v>286</v>
      </c>
      <c r="D765" s="96">
        <v>105.0</v>
      </c>
      <c r="E765" s="95" t="s">
        <v>263</v>
      </c>
      <c r="F765" s="95" t="s">
        <v>257</v>
      </c>
      <c r="G765" s="95" t="s">
        <v>261</v>
      </c>
      <c r="H765" s="96">
        <v>77.0</v>
      </c>
      <c r="I765" s="97" t="b">
        <v>0</v>
      </c>
      <c r="J765" s="97" t="b">
        <v>0</v>
      </c>
      <c r="K765" s="95"/>
      <c r="L765" s="95"/>
    </row>
    <row r="766" hidden="1">
      <c r="A766" s="96">
        <v>665.0</v>
      </c>
      <c r="B766" s="96">
        <v>91.0</v>
      </c>
      <c r="C766" s="95" t="s">
        <v>286</v>
      </c>
      <c r="D766" s="96">
        <v>107.0</v>
      </c>
      <c r="E766" s="95" t="s">
        <v>265</v>
      </c>
      <c r="F766" s="95" t="s">
        <v>296</v>
      </c>
      <c r="G766" s="95" t="s">
        <v>258</v>
      </c>
      <c r="H766" s="96">
        <v>81.0</v>
      </c>
      <c r="I766" s="97" t="b">
        <v>1</v>
      </c>
      <c r="J766" s="97" t="b">
        <v>1</v>
      </c>
      <c r="K766" s="95"/>
      <c r="L766" s="95"/>
    </row>
    <row r="767">
      <c r="A767" s="96">
        <v>666.0</v>
      </c>
      <c r="B767" s="96">
        <v>91.0</v>
      </c>
      <c r="C767" s="95" t="s">
        <v>286</v>
      </c>
      <c r="D767" s="96">
        <v>117.0</v>
      </c>
      <c r="E767" s="95" t="s">
        <v>266</v>
      </c>
      <c r="F767" s="95" t="s">
        <v>141</v>
      </c>
      <c r="G767" s="95" t="s">
        <v>261</v>
      </c>
      <c r="H767" s="96">
        <v>77.0</v>
      </c>
      <c r="I767" s="97" t="b">
        <v>0</v>
      </c>
      <c r="J767" s="97" t="b">
        <v>0</v>
      </c>
      <c r="K767" s="95"/>
      <c r="L767" s="95"/>
    </row>
    <row r="768" hidden="1">
      <c r="A768" s="96">
        <v>667.0</v>
      </c>
      <c r="B768" s="96">
        <v>91.0</v>
      </c>
      <c r="C768" s="95" t="s">
        <v>286</v>
      </c>
      <c r="D768" s="96">
        <v>119.0</v>
      </c>
      <c r="E768" s="95" t="s">
        <v>267</v>
      </c>
      <c r="F768" s="95" t="s">
        <v>141</v>
      </c>
      <c r="G768" s="95" t="s">
        <v>258</v>
      </c>
      <c r="H768" s="96">
        <v>81.0</v>
      </c>
      <c r="I768" s="97" t="b">
        <v>1</v>
      </c>
      <c r="J768" s="97" t="b">
        <v>1</v>
      </c>
      <c r="K768" s="95"/>
      <c r="L768" s="95"/>
    </row>
    <row r="769">
      <c r="A769" s="96">
        <v>668.0</v>
      </c>
      <c r="B769" s="96">
        <v>91.0</v>
      </c>
      <c r="C769" s="95" t="s">
        <v>286</v>
      </c>
      <c r="D769" s="96">
        <v>118.0</v>
      </c>
      <c r="E769" s="95" t="s">
        <v>269</v>
      </c>
      <c r="F769" s="95" t="s">
        <v>165</v>
      </c>
      <c r="G769" s="95" t="s">
        <v>264</v>
      </c>
      <c r="H769" s="96">
        <v>74.0</v>
      </c>
      <c r="I769" s="97" t="b">
        <v>0</v>
      </c>
      <c r="J769" s="97" t="b">
        <v>0</v>
      </c>
      <c r="K769" s="95"/>
      <c r="L769" s="95"/>
    </row>
    <row r="770">
      <c r="A770" s="96">
        <v>669.0</v>
      </c>
      <c r="B770" s="96">
        <v>119.0</v>
      </c>
      <c r="C770" s="95" t="s">
        <v>267</v>
      </c>
      <c r="D770" s="96">
        <v>90.0</v>
      </c>
      <c r="E770" s="95" t="s">
        <v>274</v>
      </c>
      <c r="F770" s="95" t="s">
        <v>141</v>
      </c>
      <c r="G770" s="95" t="s">
        <v>261</v>
      </c>
      <c r="H770" s="96">
        <v>77.0</v>
      </c>
      <c r="I770" s="97" t="b">
        <v>0</v>
      </c>
      <c r="J770" s="97" t="b">
        <v>0</v>
      </c>
      <c r="K770" s="95"/>
      <c r="L770" s="95"/>
    </row>
    <row r="771">
      <c r="A771" s="96">
        <v>670.0</v>
      </c>
      <c r="B771" s="96">
        <v>119.0</v>
      </c>
      <c r="C771" s="95" t="s">
        <v>267</v>
      </c>
      <c r="D771" s="96">
        <v>99.0</v>
      </c>
      <c r="E771" s="95" t="s">
        <v>280</v>
      </c>
      <c r="F771" s="95" t="s">
        <v>188</v>
      </c>
      <c r="G771" s="95" t="s">
        <v>261</v>
      </c>
      <c r="H771" s="96">
        <v>77.0</v>
      </c>
      <c r="I771" s="97" t="b">
        <v>0</v>
      </c>
      <c r="J771" s="97" t="b">
        <v>0</v>
      </c>
      <c r="K771" s="95"/>
      <c r="L771" s="95"/>
    </row>
    <row r="772">
      <c r="A772" s="96">
        <v>671.0</v>
      </c>
      <c r="B772" s="96">
        <v>119.0</v>
      </c>
      <c r="C772" s="95" t="s">
        <v>267</v>
      </c>
      <c r="D772" s="96">
        <v>116.0</v>
      </c>
      <c r="E772" s="95" t="s">
        <v>281</v>
      </c>
      <c r="F772" s="95" t="s">
        <v>188</v>
      </c>
      <c r="G772" s="95" t="s">
        <v>264</v>
      </c>
      <c r="H772" s="96">
        <v>74.0</v>
      </c>
      <c r="I772" s="97" t="b">
        <v>0</v>
      </c>
      <c r="J772" s="97" t="b">
        <v>0</v>
      </c>
      <c r="K772" s="95"/>
      <c r="L772" s="95"/>
    </row>
    <row r="773">
      <c r="A773" s="96">
        <v>672.0</v>
      </c>
      <c r="B773" s="96">
        <v>119.0</v>
      </c>
      <c r="C773" s="95" t="s">
        <v>267</v>
      </c>
      <c r="D773" s="96">
        <v>91.0</v>
      </c>
      <c r="E773" s="95" t="s">
        <v>286</v>
      </c>
      <c r="F773" s="95" t="s">
        <v>211</v>
      </c>
      <c r="G773" s="95" t="s">
        <v>261</v>
      </c>
      <c r="H773" s="96">
        <v>77.0</v>
      </c>
      <c r="I773" s="97" t="b">
        <v>0</v>
      </c>
      <c r="J773" s="97" t="b">
        <v>0</v>
      </c>
      <c r="K773" s="95"/>
      <c r="L773" s="95"/>
    </row>
    <row r="774">
      <c r="A774" s="96">
        <v>673.0</v>
      </c>
      <c r="B774" s="96">
        <v>119.0</v>
      </c>
      <c r="C774" s="95" t="s">
        <v>267</v>
      </c>
      <c r="D774" s="96">
        <v>93.0</v>
      </c>
      <c r="E774" s="95" t="s">
        <v>285</v>
      </c>
      <c r="F774" s="95" t="s">
        <v>211</v>
      </c>
      <c r="G774" s="95" t="s">
        <v>264</v>
      </c>
      <c r="H774" s="96">
        <v>74.0</v>
      </c>
      <c r="I774" s="97" t="b">
        <v>0</v>
      </c>
      <c r="J774" s="97" t="b">
        <v>0</v>
      </c>
      <c r="K774" s="95"/>
      <c r="L774" s="95"/>
    </row>
    <row r="775">
      <c r="A775" s="96">
        <v>674.0</v>
      </c>
      <c r="B775" s="96">
        <v>119.0</v>
      </c>
      <c r="C775" s="95" t="s">
        <v>267</v>
      </c>
      <c r="D775" s="96">
        <v>95.0</v>
      </c>
      <c r="E775" s="95" t="s">
        <v>260</v>
      </c>
      <c r="F775" s="95" t="s">
        <v>211</v>
      </c>
      <c r="G775" s="95" t="s">
        <v>264</v>
      </c>
      <c r="H775" s="96">
        <v>74.0</v>
      </c>
      <c r="I775" s="97" t="b">
        <v>0</v>
      </c>
      <c r="J775" s="97" t="b">
        <v>0</v>
      </c>
      <c r="K775" s="95"/>
      <c r="L775" s="95"/>
    </row>
    <row r="776">
      <c r="A776" s="96">
        <v>675.0</v>
      </c>
      <c r="B776" s="96">
        <v>119.0</v>
      </c>
      <c r="C776" s="95" t="s">
        <v>267</v>
      </c>
      <c r="D776" s="96">
        <v>92.0</v>
      </c>
      <c r="E776" s="95" t="s">
        <v>273</v>
      </c>
      <c r="F776" s="95" t="s">
        <v>141</v>
      </c>
      <c r="G776" s="95" t="s">
        <v>226</v>
      </c>
      <c r="H776" s="96">
        <v>95.0</v>
      </c>
      <c r="I776" s="97" t="b">
        <v>0</v>
      </c>
      <c r="J776" s="97" t="b">
        <v>0</v>
      </c>
      <c r="K776" s="95"/>
      <c r="L776" s="95"/>
    </row>
    <row r="777">
      <c r="A777" s="96">
        <v>676.0</v>
      </c>
      <c r="B777" s="96">
        <v>144.0</v>
      </c>
      <c r="C777" s="95" t="s">
        <v>304</v>
      </c>
      <c r="D777" s="96">
        <v>188.0</v>
      </c>
      <c r="E777" s="95" t="s">
        <v>305</v>
      </c>
      <c r="F777" s="95" t="s">
        <v>168</v>
      </c>
      <c r="G777" s="95" t="s">
        <v>226</v>
      </c>
      <c r="H777" s="96">
        <v>95.0</v>
      </c>
      <c r="I777" s="97" t="b">
        <v>0</v>
      </c>
      <c r="J777" s="97" t="b">
        <v>0</v>
      </c>
      <c r="K777" s="95"/>
      <c r="L777" s="95"/>
    </row>
    <row r="778">
      <c r="A778" s="96">
        <v>676.0</v>
      </c>
      <c r="B778" s="96">
        <v>144.0</v>
      </c>
      <c r="C778" s="95" t="s">
        <v>304</v>
      </c>
      <c r="D778" s="96">
        <v>187.0</v>
      </c>
      <c r="E778" s="95" t="s">
        <v>306</v>
      </c>
      <c r="F778" s="95" t="s">
        <v>168</v>
      </c>
      <c r="G778" s="95" t="s">
        <v>226</v>
      </c>
      <c r="H778" s="96">
        <v>95.0</v>
      </c>
      <c r="I778" s="97" t="b">
        <v>0</v>
      </c>
      <c r="J778" s="97" t="b">
        <v>0</v>
      </c>
      <c r="K778" s="95"/>
      <c r="L778" s="95"/>
    </row>
    <row r="779">
      <c r="A779" s="96">
        <v>676.0</v>
      </c>
      <c r="B779" s="96">
        <v>144.0</v>
      </c>
      <c r="C779" s="95" t="s">
        <v>304</v>
      </c>
      <c r="D779" s="96">
        <v>186.0</v>
      </c>
      <c r="E779" s="95" t="s">
        <v>307</v>
      </c>
      <c r="F779" s="95" t="s">
        <v>168</v>
      </c>
      <c r="G779" s="95" t="s">
        <v>226</v>
      </c>
      <c r="H779" s="96">
        <v>95.0</v>
      </c>
      <c r="I779" s="97" t="b">
        <v>0</v>
      </c>
      <c r="J779" s="97" t="b">
        <v>0</v>
      </c>
      <c r="K779" s="95"/>
      <c r="L779" s="95"/>
    </row>
    <row r="780">
      <c r="A780" s="96">
        <v>676.0</v>
      </c>
      <c r="B780" s="96">
        <v>144.0</v>
      </c>
      <c r="C780" s="95" t="s">
        <v>304</v>
      </c>
      <c r="D780" s="96">
        <v>189.0</v>
      </c>
      <c r="E780" s="95" t="s">
        <v>308</v>
      </c>
      <c r="F780" s="95" t="s">
        <v>168</v>
      </c>
      <c r="G780" s="95" t="s">
        <v>226</v>
      </c>
      <c r="H780" s="96">
        <v>95.0</v>
      </c>
      <c r="I780" s="97" t="b">
        <v>0</v>
      </c>
      <c r="J780" s="97" t="b">
        <v>0</v>
      </c>
      <c r="K780" s="95"/>
      <c r="L780" s="95"/>
    </row>
    <row r="781">
      <c r="A781" s="96">
        <v>677.0</v>
      </c>
      <c r="B781" s="96">
        <v>144.0</v>
      </c>
      <c r="C781" s="95" t="s">
        <v>304</v>
      </c>
      <c r="D781" s="96">
        <v>158.0</v>
      </c>
      <c r="E781" s="95" t="s">
        <v>309</v>
      </c>
      <c r="F781" s="95" t="s">
        <v>168</v>
      </c>
      <c r="G781" s="95" t="s">
        <v>226</v>
      </c>
      <c r="H781" s="96">
        <v>95.0</v>
      </c>
      <c r="I781" s="97" t="b">
        <v>0</v>
      </c>
      <c r="J781" s="97" t="b">
        <v>0</v>
      </c>
      <c r="K781" s="95"/>
      <c r="L781" s="95"/>
    </row>
    <row r="782">
      <c r="A782" s="96">
        <v>678.0</v>
      </c>
      <c r="B782" s="96">
        <v>144.0</v>
      </c>
      <c r="C782" s="95" t="s">
        <v>304</v>
      </c>
      <c r="D782" s="96">
        <v>181.0</v>
      </c>
      <c r="E782" s="95" t="s">
        <v>310</v>
      </c>
      <c r="F782" s="95" t="s">
        <v>168</v>
      </c>
      <c r="G782" s="95" t="s">
        <v>226</v>
      </c>
      <c r="H782" s="96">
        <v>95.0</v>
      </c>
      <c r="I782" s="97" t="b">
        <v>0</v>
      </c>
      <c r="J782" s="97" t="b">
        <v>0</v>
      </c>
      <c r="K782" s="95"/>
      <c r="L782" s="95"/>
    </row>
    <row r="783">
      <c r="A783" s="96">
        <v>678.0</v>
      </c>
      <c r="B783" s="96">
        <v>144.0</v>
      </c>
      <c r="C783" s="95" t="s">
        <v>304</v>
      </c>
      <c r="D783" s="96">
        <v>179.0</v>
      </c>
      <c r="E783" s="95" t="s">
        <v>311</v>
      </c>
      <c r="F783" s="95" t="s">
        <v>168</v>
      </c>
      <c r="G783" s="95" t="s">
        <v>226</v>
      </c>
      <c r="H783" s="96">
        <v>95.0</v>
      </c>
      <c r="I783" s="97" t="b">
        <v>0</v>
      </c>
      <c r="J783" s="97" t="b">
        <v>0</v>
      </c>
      <c r="K783" s="95"/>
      <c r="L783" s="95"/>
    </row>
    <row r="784">
      <c r="A784" s="96">
        <v>678.0</v>
      </c>
      <c r="B784" s="96">
        <v>144.0</v>
      </c>
      <c r="C784" s="95" t="s">
        <v>304</v>
      </c>
      <c r="D784" s="96">
        <v>180.0</v>
      </c>
      <c r="E784" s="95" t="s">
        <v>312</v>
      </c>
      <c r="F784" s="95" t="s">
        <v>168</v>
      </c>
      <c r="G784" s="95" t="s">
        <v>226</v>
      </c>
      <c r="H784" s="96">
        <v>95.0</v>
      </c>
      <c r="I784" s="97" t="b">
        <v>0</v>
      </c>
      <c r="J784" s="97" t="b">
        <v>0</v>
      </c>
      <c r="K784" s="95"/>
      <c r="L784" s="95"/>
    </row>
    <row r="785">
      <c r="A785" s="96">
        <v>678.0</v>
      </c>
      <c r="B785" s="96">
        <v>144.0</v>
      </c>
      <c r="C785" s="95" t="s">
        <v>304</v>
      </c>
      <c r="D785" s="96">
        <v>166.0</v>
      </c>
      <c r="E785" s="95" t="s">
        <v>313</v>
      </c>
      <c r="F785" s="95" t="s">
        <v>168</v>
      </c>
      <c r="G785" s="95" t="s">
        <v>226</v>
      </c>
      <c r="H785" s="96">
        <v>95.0</v>
      </c>
      <c r="I785" s="97" t="b">
        <v>0</v>
      </c>
      <c r="J785" s="97" t="b">
        <v>0</v>
      </c>
      <c r="K785" s="95"/>
      <c r="L785" s="95"/>
    </row>
    <row r="786">
      <c r="A786" s="96">
        <v>678.0</v>
      </c>
      <c r="B786" s="96">
        <v>144.0</v>
      </c>
      <c r="C786" s="95" t="s">
        <v>304</v>
      </c>
      <c r="D786" s="96">
        <v>165.0</v>
      </c>
      <c r="E786" s="95" t="s">
        <v>314</v>
      </c>
      <c r="F786" s="95" t="s">
        <v>168</v>
      </c>
      <c r="G786" s="95" t="s">
        <v>226</v>
      </c>
      <c r="H786" s="96">
        <v>95.0</v>
      </c>
      <c r="I786" s="97" t="b">
        <v>0</v>
      </c>
      <c r="J786" s="97" t="b">
        <v>0</v>
      </c>
      <c r="K786" s="95"/>
      <c r="L786" s="95"/>
    </row>
    <row r="787">
      <c r="A787" s="96">
        <v>678.0</v>
      </c>
      <c r="B787" s="96">
        <v>144.0</v>
      </c>
      <c r="C787" s="95" t="s">
        <v>304</v>
      </c>
      <c r="D787" s="96">
        <v>177.0</v>
      </c>
      <c r="E787" s="95" t="s">
        <v>315</v>
      </c>
      <c r="F787" s="95" t="s">
        <v>168</v>
      </c>
      <c r="G787" s="95" t="s">
        <v>226</v>
      </c>
      <c r="H787" s="96">
        <v>95.0</v>
      </c>
      <c r="I787" s="97" t="b">
        <v>0</v>
      </c>
      <c r="J787" s="97" t="b">
        <v>0</v>
      </c>
      <c r="K787" s="95"/>
      <c r="L787" s="95"/>
    </row>
    <row r="788">
      <c r="A788" s="96">
        <v>678.0</v>
      </c>
      <c r="B788" s="96">
        <v>144.0</v>
      </c>
      <c r="C788" s="95" t="s">
        <v>304</v>
      </c>
      <c r="D788" s="96">
        <v>163.0</v>
      </c>
      <c r="E788" s="95" t="s">
        <v>316</v>
      </c>
      <c r="F788" s="95" t="s">
        <v>168</v>
      </c>
      <c r="G788" s="95" t="s">
        <v>226</v>
      </c>
      <c r="H788" s="96">
        <v>95.0</v>
      </c>
      <c r="I788" s="97" t="b">
        <v>0</v>
      </c>
      <c r="J788" s="97" t="b">
        <v>0</v>
      </c>
      <c r="K788" s="95"/>
      <c r="L788" s="95"/>
    </row>
    <row r="789">
      <c r="A789" s="96">
        <v>678.0</v>
      </c>
      <c r="B789" s="96">
        <v>144.0</v>
      </c>
      <c r="C789" s="95" t="s">
        <v>304</v>
      </c>
      <c r="D789" s="96">
        <v>175.0</v>
      </c>
      <c r="E789" s="95" t="s">
        <v>317</v>
      </c>
      <c r="F789" s="95" t="s">
        <v>168</v>
      </c>
      <c r="G789" s="95" t="s">
        <v>226</v>
      </c>
      <c r="H789" s="96">
        <v>95.0</v>
      </c>
      <c r="I789" s="97" t="b">
        <v>0</v>
      </c>
      <c r="J789" s="97" t="b">
        <v>0</v>
      </c>
      <c r="K789" s="95"/>
      <c r="L789" s="95"/>
    </row>
    <row r="790">
      <c r="A790" s="96">
        <v>678.0</v>
      </c>
      <c r="B790" s="96">
        <v>144.0</v>
      </c>
      <c r="C790" s="95" t="s">
        <v>304</v>
      </c>
      <c r="D790" s="96">
        <v>169.0</v>
      </c>
      <c r="E790" s="95" t="s">
        <v>318</v>
      </c>
      <c r="F790" s="95" t="s">
        <v>168</v>
      </c>
      <c r="G790" s="95" t="s">
        <v>226</v>
      </c>
      <c r="H790" s="96">
        <v>95.0</v>
      </c>
      <c r="I790" s="97" t="b">
        <v>0</v>
      </c>
      <c r="J790" s="97" t="b">
        <v>0</v>
      </c>
      <c r="K790" s="95"/>
      <c r="L790" s="95"/>
    </row>
    <row r="791">
      <c r="A791" s="96">
        <v>678.0</v>
      </c>
      <c r="B791" s="96">
        <v>144.0</v>
      </c>
      <c r="C791" s="95" t="s">
        <v>304</v>
      </c>
      <c r="D791" s="96">
        <v>168.0</v>
      </c>
      <c r="E791" s="95" t="s">
        <v>319</v>
      </c>
      <c r="F791" s="95" t="s">
        <v>168</v>
      </c>
      <c r="G791" s="95" t="s">
        <v>226</v>
      </c>
      <c r="H791" s="96">
        <v>95.0</v>
      </c>
      <c r="I791" s="97" t="b">
        <v>0</v>
      </c>
      <c r="J791" s="97" t="b">
        <v>0</v>
      </c>
      <c r="K791" s="95"/>
      <c r="L791" s="95"/>
    </row>
    <row r="792">
      <c r="A792" s="96">
        <v>678.0</v>
      </c>
      <c r="B792" s="96">
        <v>144.0</v>
      </c>
      <c r="C792" s="95" t="s">
        <v>304</v>
      </c>
      <c r="D792" s="96">
        <v>164.0</v>
      </c>
      <c r="E792" s="95" t="s">
        <v>320</v>
      </c>
      <c r="F792" s="95" t="s">
        <v>168</v>
      </c>
      <c r="G792" s="95" t="s">
        <v>226</v>
      </c>
      <c r="H792" s="96">
        <v>95.0</v>
      </c>
      <c r="I792" s="97" t="b">
        <v>0</v>
      </c>
      <c r="J792" s="97" t="b">
        <v>0</v>
      </c>
      <c r="K792" s="95"/>
      <c r="L792" s="95"/>
    </row>
    <row r="793">
      <c r="A793" s="96">
        <v>678.0</v>
      </c>
      <c r="B793" s="96">
        <v>144.0</v>
      </c>
      <c r="C793" s="95" t="s">
        <v>304</v>
      </c>
      <c r="D793" s="96">
        <v>160.0</v>
      </c>
      <c r="E793" s="95" t="s">
        <v>321</v>
      </c>
      <c r="F793" s="95" t="s">
        <v>168</v>
      </c>
      <c r="G793" s="95" t="s">
        <v>226</v>
      </c>
      <c r="H793" s="96">
        <v>95.0</v>
      </c>
      <c r="I793" s="97" t="b">
        <v>0</v>
      </c>
      <c r="J793" s="97" t="b">
        <v>0</v>
      </c>
      <c r="K793" s="95"/>
      <c r="L793" s="95"/>
    </row>
    <row r="794">
      <c r="A794" s="96">
        <v>678.0</v>
      </c>
      <c r="B794" s="96">
        <v>144.0</v>
      </c>
      <c r="C794" s="95" t="s">
        <v>304</v>
      </c>
      <c r="D794" s="96">
        <v>174.0</v>
      </c>
      <c r="E794" s="95" t="s">
        <v>322</v>
      </c>
      <c r="F794" s="95" t="s">
        <v>168</v>
      </c>
      <c r="G794" s="95" t="s">
        <v>226</v>
      </c>
      <c r="H794" s="96">
        <v>95.0</v>
      </c>
      <c r="I794" s="97" t="b">
        <v>0</v>
      </c>
      <c r="J794" s="97" t="b">
        <v>0</v>
      </c>
      <c r="K794" s="95"/>
      <c r="L794" s="95"/>
    </row>
    <row r="795" hidden="1">
      <c r="A795" s="96">
        <v>679.0</v>
      </c>
      <c r="B795" s="96">
        <v>144.0</v>
      </c>
      <c r="C795" s="95" t="s">
        <v>304</v>
      </c>
      <c r="D795" s="96">
        <v>162.0</v>
      </c>
      <c r="E795" s="95" t="s">
        <v>323</v>
      </c>
      <c r="F795" s="95" t="s">
        <v>168</v>
      </c>
      <c r="G795" s="95" t="s">
        <v>324</v>
      </c>
      <c r="H795" s="96">
        <v>106.0</v>
      </c>
      <c r="I795" s="97" t="b">
        <v>1</v>
      </c>
      <c r="J795" s="97" t="b">
        <v>1</v>
      </c>
      <c r="K795" s="95"/>
      <c r="L795" s="95"/>
    </row>
    <row r="796" hidden="1">
      <c r="A796" s="96">
        <v>680.0</v>
      </c>
      <c r="B796" s="96">
        <v>171.0</v>
      </c>
      <c r="C796" s="95" t="s">
        <v>325</v>
      </c>
      <c r="D796" s="96">
        <v>157.0</v>
      </c>
      <c r="E796" s="95" t="s">
        <v>326</v>
      </c>
      <c r="F796" s="95" t="s">
        <v>143</v>
      </c>
      <c r="G796" s="95" t="s">
        <v>324</v>
      </c>
      <c r="H796" s="96">
        <v>106.0</v>
      </c>
      <c r="I796" s="97" t="b">
        <v>1</v>
      </c>
      <c r="J796" s="97" t="b">
        <v>1</v>
      </c>
      <c r="K796" s="95"/>
      <c r="L796" s="95"/>
    </row>
    <row r="797" hidden="1">
      <c r="A797" s="96">
        <v>680.0</v>
      </c>
      <c r="B797" s="96">
        <v>171.0</v>
      </c>
      <c r="C797" s="95" t="s">
        <v>325</v>
      </c>
      <c r="D797" s="96">
        <v>185.0</v>
      </c>
      <c r="E797" s="95" t="s">
        <v>327</v>
      </c>
      <c r="F797" s="95" t="s">
        <v>143</v>
      </c>
      <c r="G797" s="95" t="s">
        <v>324</v>
      </c>
      <c r="H797" s="96">
        <v>106.0</v>
      </c>
      <c r="I797" s="97" t="b">
        <v>1</v>
      </c>
      <c r="J797" s="97" t="b">
        <v>1</v>
      </c>
      <c r="K797" s="95"/>
      <c r="L797" s="95"/>
    </row>
    <row r="798" hidden="1">
      <c r="A798" s="96">
        <v>680.0</v>
      </c>
      <c r="B798" s="96">
        <v>171.0</v>
      </c>
      <c r="C798" s="95" t="s">
        <v>325</v>
      </c>
      <c r="D798" s="96">
        <v>188.0</v>
      </c>
      <c r="E798" s="95" t="s">
        <v>305</v>
      </c>
      <c r="F798" s="95" t="s">
        <v>143</v>
      </c>
      <c r="G798" s="95" t="s">
        <v>324</v>
      </c>
      <c r="H798" s="96">
        <v>106.0</v>
      </c>
      <c r="I798" s="97" t="b">
        <v>1</v>
      </c>
      <c r="J798" s="97" t="b">
        <v>1</v>
      </c>
      <c r="K798" s="95"/>
      <c r="L798" s="95"/>
    </row>
    <row r="799" hidden="1">
      <c r="A799" s="96">
        <v>680.0</v>
      </c>
      <c r="B799" s="96">
        <v>171.0</v>
      </c>
      <c r="C799" s="95" t="s">
        <v>325</v>
      </c>
      <c r="D799" s="96">
        <v>189.0</v>
      </c>
      <c r="E799" s="95" t="s">
        <v>308</v>
      </c>
      <c r="F799" s="95" t="s">
        <v>143</v>
      </c>
      <c r="G799" s="95" t="s">
        <v>324</v>
      </c>
      <c r="H799" s="96">
        <v>106.0</v>
      </c>
      <c r="I799" s="97" t="b">
        <v>1</v>
      </c>
      <c r="J799" s="97" t="b">
        <v>1</v>
      </c>
      <c r="K799" s="95"/>
      <c r="L799" s="95"/>
    </row>
    <row r="800" hidden="1">
      <c r="A800" s="96">
        <v>680.0</v>
      </c>
      <c r="B800" s="96">
        <v>171.0</v>
      </c>
      <c r="C800" s="95" t="s">
        <v>325</v>
      </c>
      <c r="D800" s="96">
        <v>154.0</v>
      </c>
      <c r="E800" s="95" t="s">
        <v>328</v>
      </c>
      <c r="F800" s="95" t="s">
        <v>143</v>
      </c>
      <c r="G800" s="95" t="s">
        <v>324</v>
      </c>
      <c r="H800" s="96">
        <v>106.0</v>
      </c>
      <c r="I800" s="97" t="b">
        <v>1</v>
      </c>
      <c r="J800" s="97" t="b">
        <v>1</v>
      </c>
      <c r="K800" s="95"/>
      <c r="L800" s="95"/>
    </row>
    <row r="801" hidden="1">
      <c r="A801" s="96">
        <v>680.0</v>
      </c>
      <c r="B801" s="96">
        <v>171.0</v>
      </c>
      <c r="C801" s="95" t="s">
        <v>325</v>
      </c>
      <c r="D801" s="96">
        <v>155.0</v>
      </c>
      <c r="E801" s="95" t="s">
        <v>329</v>
      </c>
      <c r="F801" s="95" t="s">
        <v>143</v>
      </c>
      <c r="G801" s="95" t="s">
        <v>324</v>
      </c>
      <c r="H801" s="96">
        <v>106.0</v>
      </c>
      <c r="I801" s="97" t="b">
        <v>1</v>
      </c>
      <c r="J801" s="97" t="b">
        <v>1</v>
      </c>
      <c r="K801" s="95"/>
      <c r="L801" s="95"/>
    </row>
    <row r="802" hidden="1">
      <c r="A802" s="96">
        <v>680.0</v>
      </c>
      <c r="B802" s="96">
        <v>171.0</v>
      </c>
      <c r="C802" s="95" t="s">
        <v>325</v>
      </c>
      <c r="D802" s="96">
        <v>156.0</v>
      </c>
      <c r="E802" s="95" t="s">
        <v>330</v>
      </c>
      <c r="F802" s="95" t="s">
        <v>143</v>
      </c>
      <c r="G802" s="95" t="s">
        <v>324</v>
      </c>
      <c r="H802" s="96">
        <v>106.0</v>
      </c>
      <c r="I802" s="97" t="b">
        <v>1</v>
      </c>
      <c r="J802" s="97" t="b">
        <v>1</v>
      </c>
      <c r="K802" s="95"/>
      <c r="L802" s="95"/>
    </row>
    <row r="803">
      <c r="A803" s="96">
        <v>681.0</v>
      </c>
      <c r="B803" s="96">
        <v>171.0</v>
      </c>
      <c r="C803" s="95" t="s">
        <v>325</v>
      </c>
      <c r="D803" s="96">
        <v>157.0</v>
      </c>
      <c r="E803" s="95" t="s">
        <v>326</v>
      </c>
      <c r="F803" s="95" t="s">
        <v>218</v>
      </c>
      <c r="G803" s="95" t="s">
        <v>226</v>
      </c>
      <c r="H803" s="96">
        <v>95.0</v>
      </c>
      <c r="I803" s="97" t="b">
        <v>0</v>
      </c>
      <c r="J803" s="97" t="b">
        <v>0</v>
      </c>
      <c r="K803" s="95"/>
      <c r="L803" s="95"/>
    </row>
    <row r="804">
      <c r="A804" s="96">
        <v>681.0</v>
      </c>
      <c r="B804" s="96">
        <v>171.0</v>
      </c>
      <c r="C804" s="95" t="s">
        <v>325</v>
      </c>
      <c r="D804" s="96">
        <v>185.0</v>
      </c>
      <c r="E804" s="95" t="s">
        <v>327</v>
      </c>
      <c r="F804" s="95" t="s">
        <v>218</v>
      </c>
      <c r="G804" s="95" t="s">
        <v>226</v>
      </c>
      <c r="H804" s="96">
        <v>95.0</v>
      </c>
      <c r="I804" s="97" t="b">
        <v>0</v>
      </c>
      <c r="J804" s="97" t="b">
        <v>0</v>
      </c>
      <c r="K804" s="95"/>
      <c r="L804" s="95"/>
    </row>
    <row r="805">
      <c r="A805" s="96">
        <v>681.0</v>
      </c>
      <c r="B805" s="96">
        <v>171.0</v>
      </c>
      <c r="C805" s="95" t="s">
        <v>325</v>
      </c>
      <c r="D805" s="96">
        <v>188.0</v>
      </c>
      <c r="E805" s="95" t="s">
        <v>305</v>
      </c>
      <c r="F805" s="95" t="s">
        <v>218</v>
      </c>
      <c r="G805" s="95" t="s">
        <v>226</v>
      </c>
      <c r="H805" s="96">
        <v>95.0</v>
      </c>
      <c r="I805" s="97" t="b">
        <v>0</v>
      </c>
      <c r="J805" s="97" t="b">
        <v>0</v>
      </c>
      <c r="K805" s="95"/>
      <c r="L805" s="95"/>
    </row>
    <row r="806">
      <c r="A806" s="96">
        <v>681.0</v>
      </c>
      <c r="B806" s="96">
        <v>171.0</v>
      </c>
      <c r="C806" s="95" t="s">
        <v>325</v>
      </c>
      <c r="D806" s="96">
        <v>189.0</v>
      </c>
      <c r="E806" s="95" t="s">
        <v>308</v>
      </c>
      <c r="F806" s="95" t="s">
        <v>218</v>
      </c>
      <c r="G806" s="95" t="s">
        <v>226</v>
      </c>
      <c r="H806" s="96">
        <v>95.0</v>
      </c>
      <c r="I806" s="97" t="b">
        <v>0</v>
      </c>
      <c r="J806" s="97" t="b">
        <v>0</v>
      </c>
      <c r="K806" s="95"/>
      <c r="L806" s="95"/>
    </row>
    <row r="807">
      <c r="A807" s="96">
        <v>681.0</v>
      </c>
      <c r="B807" s="96">
        <v>171.0</v>
      </c>
      <c r="C807" s="95" t="s">
        <v>325</v>
      </c>
      <c r="D807" s="96">
        <v>154.0</v>
      </c>
      <c r="E807" s="95" t="s">
        <v>328</v>
      </c>
      <c r="F807" s="95" t="s">
        <v>218</v>
      </c>
      <c r="G807" s="95" t="s">
        <v>226</v>
      </c>
      <c r="H807" s="96">
        <v>95.0</v>
      </c>
      <c r="I807" s="97" t="b">
        <v>0</v>
      </c>
      <c r="J807" s="97" t="b">
        <v>0</v>
      </c>
      <c r="K807" s="95"/>
      <c r="L807" s="95"/>
    </row>
    <row r="808">
      <c r="A808" s="96">
        <v>681.0</v>
      </c>
      <c r="B808" s="96">
        <v>171.0</v>
      </c>
      <c r="C808" s="95" t="s">
        <v>325</v>
      </c>
      <c r="D808" s="96">
        <v>155.0</v>
      </c>
      <c r="E808" s="95" t="s">
        <v>329</v>
      </c>
      <c r="F808" s="95" t="s">
        <v>218</v>
      </c>
      <c r="G808" s="95" t="s">
        <v>226</v>
      </c>
      <c r="H808" s="96">
        <v>95.0</v>
      </c>
      <c r="I808" s="97" t="b">
        <v>0</v>
      </c>
      <c r="J808" s="97" t="b">
        <v>0</v>
      </c>
      <c r="K808" s="95"/>
      <c r="L808" s="95"/>
    </row>
    <row r="809">
      <c r="A809" s="96">
        <v>681.0</v>
      </c>
      <c r="B809" s="96">
        <v>171.0</v>
      </c>
      <c r="C809" s="95" t="s">
        <v>325</v>
      </c>
      <c r="D809" s="96">
        <v>156.0</v>
      </c>
      <c r="E809" s="95" t="s">
        <v>330</v>
      </c>
      <c r="F809" s="95" t="s">
        <v>218</v>
      </c>
      <c r="G809" s="95" t="s">
        <v>226</v>
      </c>
      <c r="H809" s="96">
        <v>95.0</v>
      </c>
      <c r="I809" s="97" t="b">
        <v>0</v>
      </c>
      <c r="J809" s="97" t="b">
        <v>0</v>
      </c>
      <c r="K809" s="95"/>
      <c r="L809" s="95"/>
    </row>
    <row r="810">
      <c r="A810" s="96">
        <v>682.0</v>
      </c>
      <c r="B810" s="96">
        <v>158.0</v>
      </c>
      <c r="C810" s="95" t="s">
        <v>309</v>
      </c>
      <c r="D810" s="96">
        <v>131.0</v>
      </c>
      <c r="E810" s="95" t="s">
        <v>331</v>
      </c>
      <c r="F810" s="95" t="s">
        <v>157</v>
      </c>
      <c r="G810" s="95" t="s">
        <v>226</v>
      </c>
      <c r="H810" s="96">
        <v>95.0</v>
      </c>
      <c r="I810" s="97" t="b">
        <v>0</v>
      </c>
      <c r="J810" s="97" t="b">
        <v>0</v>
      </c>
      <c r="K810" s="95"/>
      <c r="L810" s="95"/>
    </row>
    <row r="811">
      <c r="A811" s="96">
        <v>682.0</v>
      </c>
      <c r="B811" s="96">
        <v>158.0</v>
      </c>
      <c r="C811" s="95" t="s">
        <v>309</v>
      </c>
      <c r="D811" s="96">
        <v>151.0</v>
      </c>
      <c r="E811" s="95" t="s">
        <v>332</v>
      </c>
      <c r="F811" s="95" t="s">
        <v>157</v>
      </c>
      <c r="G811" s="95" t="s">
        <v>226</v>
      </c>
      <c r="H811" s="96">
        <v>95.0</v>
      </c>
      <c r="I811" s="97" t="b">
        <v>0</v>
      </c>
      <c r="J811" s="97" t="b">
        <v>0</v>
      </c>
      <c r="K811" s="95"/>
      <c r="L811" s="95"/>
    </row>
    <row r="812">
      <c r="A812" s="96">
        <v>682.0</v>
      </c>
      <c r="B812" s="96">
        <v>158.0</v>
      </c>
      <c r="C812" s="95" t="s">
        <v>309</v>
      </c>
      <c r="D812" s="96">
        <v>121.0</v>
      </c>
      <c r="E812" s="95" t="s">
        <v>333</v>
      </c>
      <c r="F812" s="95" t="s">
        <v>157</v>
      </c>
      <c r="G812" s="95" t="s">
        <v>226</v>
      </c>
      <c r="H812" s="96">
        <v>95.0</v>
      </c>
      <c r="I812" s="97" t="b">
        <v>0</v>
      </c>
      <c r="J812" s="97" t="b">
        <v>0</v>
      </c>
      <c r="K812" s="95"/>
      <c r="L812" s="95"/>
    </row>
    <row r="813">
      <c r="A813" s="96">
        <v>683.0</v>
      </c>
      <c r="B813" s="96">
        <v>158.0</v>
      </c>
      <c r="C813" s="95" t="s">
        <v>309</v>
      </c>
      <c r="D813" s="96">
        <v>125.0</v>
      </c>
      <c r="E813" s="95" t="s">
        <v>334</v>
      </c>
      <c r="F813" s="95" t="s">
        <v>157</v>
      </c>
      <c r="G813" s="95" t="s">
        <v>226</v>
      </c>
      <c r="H813" s="96">
        <v>95.0</v>
      </c>
      <c r="I813" s="97" t="b">
        <v>0</v>
      </c>
      <c r="J813" s="97" t="b">
        <v>0</v>
      </c>
      <c r="K813" s="95"/>
      <c r="L813" s="95"/>
    </row>
    <row r="814">
      <c r="A814" s="96">
        <v>683.0</v>
      </c>
      <c r="B814" s="96">
        <v>158.0</v>
      </c>
      <c r="C814" s="95" t="s">
        <v>309</v>
      </c>
      <c r="D814" s="96">
        <v>144.0</v>
      </c>
      <c r="E814" s="95" t="s">
        <v>304</v>
      </c>
      <c r="F814" s="95" t="s">
        <v>157</v>
      </c>
      <c r="G814" s="95" t="s">
        <v>226</v>
      </c>
      <c r="H814" s="96">
        <v>95.0</v>
      </c>
      <c r="I814" s="97" t="b">
        <v>0</v>
      </c>
      <c r="J814" s="97" t="b">
        <v>0</v>
      </c>
      <c r="K814" s="95"/>
      <c r="L814" s="95"/>
    </row>
    <row r="815">
      <c r="A815" s="96">
        <v>684.0</v>
      </c>
      <c r="B815" s="96">
        <v>158.0</v>
      </c>
      <c r="C815" s="95" t="s">
        <v>309</v>
      </c>
      <c r="D815" s="96">
        <v>188.0</v>
      </c>
      <c r="E815" s="95" t="s">
        <v>305</v>
      </c>
      <c r="F815" s="95" t="s">
        <v>153</v>
      </c>
      <c r="G815" s="95" t="s">
        <v>226</v>
      </c>
      <c r="H815" s="96">
        <v>95.0</v>
      </c>
      <c r="I815" s="97" t="b">
        <v>0</v>
      </c>
      <c r="J815" s="97" t="b">
        <v>0</v>
      </c>
      <c r="K815" s="95"/>
      <c r="L815" s="95"/>
    </row>
    <row r="816">
      <c r="A816" s="96">
        <v>684.0</v>
      </c>
      <c r="B816" s="96">
        <v>158.0</v>
      </c>
      <c r="C816" s="95" t="s">
        <v>309</v>
      </c>
      <c r="D816" s="96">
        <v>187.0</v>
      </c>
      <c r="E816" s="95" t="s">
        <v>306</v>
      </c>
      <c r="F816" s="95" t="s">
        <v>153</v>
      </c>
      <c r="G816" s="95" t="s">
        <v>226</v>
      </c>
      <c r="H816" s="96">
        <v>95.0</v>
      </c>
      <c r="I816" s="97" t="b">
        <v>0</v>
      </c>
      <c r="J816" s="97" t="b">
        <v>0</v>
      </c>
      <c r="K816" s="95"/>
      <c r="L816" s="95"/>
    </row>
    <row r="817">
      <c r="A817" s="96">
        <v>684.0</v>
      </c>
      <c r="B817" s="96">
        <v>158.0</v>
      </c>
      <c r="C817" s="95" t="s">
        <v>309</v>
      </c>
      <c r="D817" s="96">
        <v>186.0</v>
      </c>
      <c r="E817" s="95" t="s">
        <v>307</v>
      </c>
      <c r="F817" s="95" t="s">
        <v>153</v>
      </c>
      <c r="G817" s="95" t="s">
        <v>226</v>
      </c>
      <c r="H817" s="96">
        <v>95.0</v>
      </c>
      <c r="I817" s="97" t="b">
        <v>0</v>
      </c>
      <c r="J817" s="97" t="b">
        <v>0</v>
      </c>
      <c r="K817" s="95"/>
      <c r="L817" s="95"/>
    </row>
    <row r="818">
      <c r="A818" s="96">
        <v>684.0</v>
      </c>
      <c r="B818" s="96">
        <v>158.0</v>
      </c>
      <c r="C818" s="95" t="s">
        <v>309</v>
      </c>
      <c r="D818" s="96">
        <v>189.0</v>
      </c>
      <c r="E818" s="95" t="s">
        <v>308</v>
      </c>
      <c r="F818" s="95" t="s">
        <v>153</v>
      </c>
      <c r="G818" s="95" t="s">
        <v>226</v>
      </c>
      <c r="H818" s="96">
        <v>95.0</v>
      </c>
      <c r="I818" s="97" t="b">
        <v>0</v>
      </c>
      <c r="J818" s="97" t="b">
        <v>0</v>
      </c>
      <c r="K818" s="95"/>
      <c r="L818" s="95"/>
    </row>
    <row r="819" hidden="1">
      <c r="A819" s="96">
        <v>685.0</v>
      </c>
      <c r="B819" s="96">
        <v>158.0</v>
      </c>
      <c r="C819" s="95" t="s">
        <v>309</v>
      </c>
      <c r="D819" s="96">
        <v>135.0</v>
      </c>
      <c r="E819" s="95" t="s">
        <v>335</v>
      </c>
      <c r="F819" s="95" t="s">
        <v>153</v>
      </c>
      <c r="G819" s="95" t="s">
        <v>272</v>
      </c>
      <c r="H819" s="96">
        <v>110.0</v>
      </c>
      <c r="I819" s="97" t="b">
        <v>1</v>
      </c>
      <c r="J819" s="97" t="b">
        <v>1</v>
      </c>
      <c r="K819" s="95"/>
      <c r="L819" s="95"/>
    </row>
    <row r="820" hidden="1">
      <c r="A820" s="96">
        <v>685.0</v>
      </c>
      <c r="B820" s="96">
        <v>158.0</v>
      </c>
      <c r="C820" s="95" t="s">
        <v>309</v>
      </c>
      <c r="D820" s="96">
        <v>126.0</v>
      </c>
      <c r="E820" s="95" t="s">
        <v>336</v>
      </c>
      <c r="F820" s="95" t="s">
        <v>153</v>
      </c>
      <c r="G820" s="95" t="s">
        <v>272</v>
      </c>
      <c r="H820" s="96">
        <v>110.0</v>
      </c>
      <c r="I820" s="97" t="b">
        <v>1</v>
      </c>
      <c r="J820" s="97" t="b">
        <v>1</v>
      </c>
      <c r="K820" s="95"/>
      <c r="L820" s="95"/>
    </row>
    <row r="821" hidden="1">
      <c r="A821" s="96">
        <v>685.0</v>
      </c>
      <c r="B821" s="96">
        <v>158.0</v>
      </c>
      <c r="C821" s="95" t="s">
        <v>309</v>
      </c>
      <c r="D821" s="96">
        <v>142.0</v>
      </c>
      <c r="E821" s="95" t="s">
        <v>337</v>
      </c>
      <c r="F821" s="95" t="s">
        <v>153</v>
      </c>
      <c r="G821" s="95" t="s">
        <v>272</v>
      </c>
      <c r="H821" s="96">
        <v>110.0</v>
      </c>
      <c r="I821" s="97" t="b">
        <v>1</v>
      </c>
      <c r="J821" s="97" t="b">
        <v>1</v>
      </c>
      <c r="K821" s="95"/>
      <c r="L821" s="95"/>
    </row>
    <row r="822" hidden="1">
      <c r="A822" s="96">
        <v>685.0</v>
      </c>
      <c r="B822" s="96">
        <v>158.0</v>
      </c>
      <c r="C822" s="95" t="s">
        <v>309</v>
      </c>
      <c r="D822" s="96">
        <v>127.0</v>
      </c>
      <c r="E822" s="95" t="s">
        <v>338</v>
      </c>
      <c r="F822" s="95" t="s">
        <v>153</v>
      </c>
      <c r="G822" s="95" t="s">
        <v>272</v>
      </c>
      <c r="H822" s="96">
        <v>110.0</v>
      </c>
      <c r="I822" s="97" t="b">
        <v>1</v>
      </c>
      <c r="J822" s="97" t="b">
        <v>1</v>
      </c>
      <c r="K822" s="95"/>
      <c r="L822" s="95"/>
    </row>
    <row r="823" hidden="1">
      <c r="A823" s="96">
        <v>685.0</v>
      </c>
      <c r="B823" s="96">
        <v>158.0</v>
      </c>
      <c r="C823" s="95" t="s">
        <v>309</v>
      </c>
      <c r="D823" s="96">
        <v>150.0</v>
      </c>
      <c r="E823" s="95" t="s">
        <v>339</v>
      </c>
      <c r="F823" s="95" t="s">
        <v>153</v>
      </c>
      <c r="G823" s="95" t="s">
        <v>272</v>
      </c>
      <c r="H823" s="96">
        <v>110.0</v>
      </c>
      <c r="I823" s="97" t="b">
        <v>1</v>
      </c>
      <c r="J823" s="97" t="b">
        <v>1</v>
      </c>
      <c r="K823" s="95"/>
      <c r="L823" s="95"/>
    </row>
    <row r="824" hidden="1">
      <c r="A824" s="96">
        <v>685.0</v>
      </c>
      <c r="B824" s="96">
        <v>158.0</v>
      </c>
      <c r="C824" s="95" t="s">
        <v>309</v>
      </c>
      <c r="D824" s="96">
        <v>128.0</v>
      </c>
      <c r="E824" s="95" t="s">
        <v>340</v>
      </c>
      <c r="F824" s="95" t="s">
        <v>153</v>
      </c>
      <c r="G824" s="95" t="s">
        <v>272</v>
      </c>
      <c r="H824" s="96">
        <v>110.0</v>
      </c>
      <c r="I824" s="97" t="b">
        <v>1</v>
      </c>
      <c r="J824" s="97" t="b">
        <v>1</v>
      </c>
      <c r="K824" s="95"/>
      <c r="L824" s="95"/>
    </row>
    <row r="825">
      <c r="A825" s="96">
        <v>686.0</v>
      </c>
      <c r="B825" s="96">
        <v>158.0</v>
      </c>
      <c r="C825" s="95" t="s">
        <v>309</v>
      </c>
      <c r="D825" s="96">
        <v>125.0</v>
      </c>
      <c r="E825" s="95" t="s">
        <v>334</v>
      </c>
      <c r="F825" s="95" t="s">
        <v>153</v>
      </c>
      <c r="G825" s="95" t="s">
        <v>226</v>
      </c>
      <c r="H825" s="96">
        <v>95.0</v>
      </c>
      <c r="I825" s="97" t="b">
        <v>0</v>
      </c>
      <c r="J825" s="97" t="b">
        <v>0</v>
      </c>
      <c r="K825" s="95"/>
      <c r="L825" s="95"/>
    </row>
    <row r="826">
      <c r="A826" s="96">
        <v>686.0</v>
      </c>
      <c r="B826" s="96">
        <v>158.0</v>
      </c>
      <c r="C826" s="95" t="s">
        <v>309</v>
      </c>
      <c r="D826" s="96">
        <v>146.0</v>
      </c>
      <c r="E826" s="95" t="s">
        <v>341</v>
      </c>
      <c r="F826" s="95" t="s">
        <v>153</v>
      </c>
      <c r="G826" s="95" t="s">
        <v>226</v>
      </c>
      <c r="H826" s="96">
        <v>95.0</v>
      </c>
      <c r="I826" s="97" t="b">
        <v>0</v>
      </c>
      <c r="J826" s="97" t="b">
        <v>0</v>
      </c>
      <c r="K826" s="95"/>
      <c r="L826" s="95"/>
    </row>
    <row r="827">
      <c r="A827" s="96">
        <v>687.0</v>
      </c>
      <c r="B827" s="96">
        <v>158.0</v>
      </c>
      <c r="C827" s="95" t="s">
        <v>309</v>
      </c>
      <c r="D827" s="96">
        <v>125.0</v>
      </c>
      <c r="E827" s="95" t="s">
        <v>334</v>
      </c>
      <c r="F827" s="95" t="s">
        <v>153</v>
      </c>
      <c r="G827" s="95" t="s">
        <v>226</v>
      </c>
      <c r="H827" s="96">
        <v>95.0</v>
      </c>
      <c r="I827" s="97" t="b">
        <v>0</v>
      </c>
      <c r="J827" s="97" t="b">
        <v>0</v>
      </c>
      <c r="K827" s="95"/>
      <c r="L827" s="95"/>
    </row>
    <row r="828">
      <c r="A828" s="96">
        <v>687.0</v>
      </c>
      <c r="B828" s="96">
        <v>158.0</v>
      </c>
      <c r="C828" s="95" t="s">
        <v>309</v>
      </c>
      <c r="D828" s="96">
        <v>151.0</v>
      </c>
      <c r="E828" s="95" t="s">
        <v>332</v>
      </c>
      <c r="F828" s="95" t="s">
        <v>153</v>
      </c>
      <c r="G828" s="95" t="s">
        <v>226</v>
      </c>
      <c r="H828" s="96">
        <v>95.0</v>
      </c>
      <c r="I828" s="97" t="b">
        <v>0</v>
      </c>
      <c r="J828" s="97" t="b">
        <v>0</v>
      </c>
      <c r="K828" s="95"/>
      <c r="L828" s="95"/>
    </row>
    <row r="829">
      <c r="A829" s="96">
        <v>687.0</v>
      </c>
      <c r="B829" s="96">
        <v>158.0</v>
      </c>
      <c r="C829" s="95" t="s">
        <v>309</v>
      </c>
      <c r="D829" s="96">
        <v>146.0</v>
      </c>
      <c r="E829" s="95" t="s">
        <v>341</v>
      </c>
      <c r="F829" s="95" t="s">
        <v>153</v>
      </c>
      <c r="G829" s="95" t="s">
        <v>226</v>
      </c>
      <c r="H829" s="96">
        <v>95.0</v>
      </c>
      <c r="I829" s="97" t="b">
        <v>0</v>
      </c>
      <c r="J829" s="97" t="b">
        <v>0</v>
      </c>
      <c r="K829" s="95"/>
      <c r="L829" s="95"/>
    </row>
    <row r="830">
      <c r="A830" s="96">
        <v>688.0</v>
      </c>
      <c r="B830" s="96">
        <v>158.0</v>
      </c>
      <c r="C830" s="95" t="s">
        <v>309</v>
      </c>
      <c r="D830" s="96">
        <v>141.0</v>
      </c>
      <c r="E830" s="95" t="s">
        <v>342</v>
      </c>
      <c r="F830" s="95" t="s">
        <v>157</v>
      </c>
      <c r="G830" s="95" t="s">
        <v>226</v>
      </c>
      <c r="H830" s="96">
        <v>95.0</v>
      </c>
      <c r="I830" s="97" t="b">
        <v>0</v>
      </c>
      <c r="J830" s="97" t="b">
        <v>0</v>
      </c>
      <c r="K830" s="95"/>
      <c r="L830" s="95"/>
    </row>
    <row r="831">
      <c r="A831" s="96">
        <v>689.0</v>
      </c>
      <c r="B831" s="96">
        <v>158.0</v>
      </c>
      <c r="C831" s="95" t="s">
        <v>309</v>
      </c>
      <c r="D831" s="96">
        <v>131.0</v>
      </c>
      <c r="E831" s="95" t="s">
        <v>331</v>
      </c>
      <c r="F831" s="95" t="s">
        <v>153</v>
      </c>
      <c r="G831" s="95" t="s">
        <v>226</v>
      </c>
      <c r="H831" s="96">
        <v>95.0</v>
      </c>
      <c r="I831" s="97" t="b">
        <v>0</v>
      </c>
      <c r="J831" s="97" t="b">
        <v>0</v>
      </c>
      <c r="K831" s="95"/>
      <c r="L831" s="95"/>
    </row>
    <row r="832">
      <c r="A832" s="96">
        <v>689.0</v>
      </c>
      <c r="B832" s="96">
        <v>158.0</v>
      </c>
      <c r="C832" s="95" t="s">
        <v>309</v>
      </c>
      <c r="D832" s="96">
        <v>151.0</v>
      </c>
      <c r="E832" s="95" t="s">
        <v>332</v>
      </c>
      <c r="F832" s="95" t="s">
        <v>153</v>
      </c>
      <c r="G832" s="95" t="s">
        <v>226</v>
      </c>
      <c r="H832" s="96">
        <v>95.0</v>
      </c>
      <c r="I832" s="97" t="b">
        <v>0</v>
      </c>
      <c r="J832" s="97" t="b">
        <v>0</v>
      </c>
      <c r="K832" s="95"/>
      <c r="L832" s="95"/>
    </row>
    <row r="833">
      <c r="A833" s="96">
        <v>689.0</v>
      </c>
      <c r="B833" s="96">
        <v>158.0</v>
      </c>
      <c r="C833" s="95" t="s">
        <v>309</v>
      </c>
      <c r="D833" s="96">
        <v>149.0</v>
      </c>
      <c r="E833" s="95" t="s">
        <v>343</v>
      </c>
      <c r="F833" s="95" t="s">
        <v>153</v>
      </c>
      <c r="G833" s="95" t="s">
        <v>226</v>
      </c>
      <c r="H833" s="96">
        <v>95.0</v>
      </c>
      <c r="I833" s="97" t="b">
        <v>0</v>
      </c>
      <c r="J833" s="97" t="b">
        <v>0</v>
      </c>
      <c r="K833" s="95"/>
      <c r="L833" s="95"/>
    </row>
    <row r="834">
      <c r="A834" s="96">
        <v>690.0</v>
      </c>
      <c r="B834" s="96">
        <v>158.0</v>
      </c>
      <c r="C834" s="95" t="s">
        <v>309</v>
      </c>
      <c r="D834" s="96">
        <v>143.0</v>
      </c>
      <c r="E834" s="95" t="s">
        <v>344</v>
      </c>
      <c r="F834" s="95" t="s">
        <v>153</v>
      </c>
      <c r="G834" s="95" t="s">
        <v>226</v>
      </c>
      <c r="H834" s="96">
        <v>95.0</v>
      </c>
      <c r="I834" s="97" t="b">
        <v>0</v>
      </c>
      <c r="J834" s="97" t="b">
        <v>0</v>
      </c>
      <c r="K834" s="95"/>
      <c r="L834" s="95"/>
    </row>
    <row r="835">
      <c r="A835" s="96">
        <v>690.0</v>
      </c>
      <c r="B835" s="96">
        <v>158.0</v>
      </c>
      <c r="C835" s="95" t="s">
        <v>309</v>
      </c>
      <c r="D835" s="96">
        <v>183.0</v>
      </c>
      <c r="E835" s="95" t="s">
        <v>345</v>
      </c>
      <c r="F835" s="95" t="s">
        <v>153</v>
      </c>
      <c r="G835" s="95" t="s">
        <v>226</v>
      </c>
      <c r="H835" s="96">
        <v>95.0</v>
      </c>
      <c r="I835" s="97" t="b">
        <v>0</v>
      </c>
      <c r="J835" s="97" t="b">
        <v>0</v>
      </c>
      <c r="K835" s="95"/>
      <c r="L835" s="95"/>
    </row>
    <row r="836">
      <c r="A836" s="96">
        <v>691.0</v>
      </c>
      <c r="B836" s="96">
        <v>158.0</v>
      </c>
      <c r="C836" s="95" t="s">
        <v>309</v>
      </c>
      <c r="D836" s="96">
        <v>131.0</v>
      </c>
      <c r="E836" s="95" t="s">
        <v>331</v>
      </c>
      <c r="F836" s="95" t="s">
        <v>157</v>
      </c>
      <c r="G836" s="95" t="s">
        <v>226</v>
      </c>
      <c r="H836" s="96">
        <v>95.0</v>
      </c>
      <c r="I836" s="97" t="b">
        <v>0</v>
      </c>
      <c r="J836" s="97" t="b">
        <v>0</v>
      </c>
      <c r="K836" s="95"/>
      <c r="L836" s="95"/>
    </row>
    <row r="837">
      <c r="A837" s="96">
        <v>691.0</v>
      </c>
      <c r="B837" s="96">
        <v>158.0</v>
      </c>
      <c r="C837" s="95" t="s">
        <v>309</v>
      </c>
      <c r="D837" s="96">
        <v>151.0</v>
      </c>
      <c r="E837" s="95" t="s">
        <v>332</v>
      </c>
      <c r="F837" s="95" t="s">
        <v>157</v>
      </c>
      <c r="G837" s="95" t="s">
        <v>226</v>
      </c>
      <c r="H837" s="96">
        <v>95.0</v>
      </c>
      <c r="I837" s="97" t="b">
        <v>0</v>
      </c>
      <c r="J837" s="97" t="b">
        <v>0</v>
      </c>
      <c r="K837" s="95"/>
      <c r="L837" s="95"/>
    </row>
    <row r="838">
      <c r="A838" s="96">
        <v>691.0</v>
      </c>
      <c r="B838" s="96">
        <v>158.0</v>
      </c>
      <c r="C838" s="95" t="s">
        <v>309</v>
      </c>
      <c r="D838" s="96">
        <v>122.0</v>
      </c>
      <c r="E838" s="95" t="s">
        <v>346</v>
      </c>
      <c r="F838" s="95" t="s">
        <v>157</v>
      </c>
      <c r="G838" s="95" t="s">
        <v>226</v>
      </c>
      <c r="H838" s="96">
        <v>95.0</v>
      </c>
      <c r="I838" s="97" t="b">
        <v>0</v>
      </c>
      <c r="J838" s="97" t="b">
        <v>0</v>
      </c>
      <c r="K838" s="95"/>
      <c r="L838" s="95"/>
    </row>
    <row r="839">
      <c r="A839" s="96">
        <v>691.0</v>
      </c>
      <c r="B839" s="96">
        <v>158.0</v>
      </c>
      <c r="C839" s="95" t="s">
        <v>309</v>
      </c>
      <c r="D839" s="96">
        <v>123.0</v>
      </c>
      <c r="E839" s="95" t="s">
        <v>347</v>
      </c>
      <c r="F839" s="95" t="s">
        <v>157</v>
      </c>
      <c r="G839" s="95" t="s">
        <v>226</v>
      </c>
      <c r="H839" s="96">
        <v>95.0</v>
      </c>
      <c r="I839" s="97" t="b">
        <v>0</v>
      </c>
      <c r="J839" s="97" t="b">
        <v>0</v>
      </c>
      <c r="K839" s="95"/>
      <c r="L839" s="95"/>
    </row>
    <row r="840">
      <c r="A840" s="96">
        <v>692.0</v>
      </c>
      <c r="B840" s="96">
        <v>158.0</v>
      </c>
      <c r="C840" s="95" t="s">
        <v>309</v>
      </c>
      <c r="D840" s="96">
        <v>142.0</v>
      </c>
      <c r="E840" s="95" t="s">
        <v>337</v>
      </c>
      <c r="F840" s="95" t="s">
        <v>153</v>
      </c>
      <c r="G840" s="95" t="s">
        <v>226</v>
      </c>
      <c r="H840" s="96">
        <v>95.0</v>
      </c>
      <c r="I840" s="97" t="b">
        <v>0</v>
      </c>
      <c r="J840" s="97" t="b">
        <v>0</v>
      </c>
      <c r="K840" s="95"/>
      <c r="L840" s="95"/>
    </row>
    <row r="841">
      <c r="A841" s="96">
        <v>692.0</v>
      </c>
      <c r="B841" s="96">
        <v>158.0</v>
      </c>
      <c r="C841" s="95" t="s">
        <v>309</v>
      </c>
      <c r="D841" s="96">
        <v>135.0</v>
      </c>
      <c r="E841" s="95" t="s">
        <v>335</v>
      </c>
      <c r="F841" s="95" t="s">
        <v>153</v>
      </c>
      <c r="G841" s="95" t="s">
        <v>226</v>
      </c>
      <c r="H841" s="96">
        <v>95.0</v>
      </c>
      <c r="I841" s="97" t="b">
        <v>0</v>
      </c>
      <c r="J841" s="97" t="b">
        <v>0</v>
      </c>
      <c r="K841" s="95"/>
      <c r="L841" s="95"/>
    </row>
    <row r="842">
      <c r="A842" s="96">
        <v>692.0</v>
      </c>
      <c r="B842" s="96">
        <v>158.0</v>
      </c>
      <c r="C842" s="95" t="s">
        <v>309</v>
      </c>
      <c r="D842" s="96">
        <v>126.0</v>
      </c>
      <c r="E842" s="95" t="s">
        <v>336</v>
      </c>
      <c r="F842" s="95" t="s">
        <v>153</v>
      </c>
      <c r="G842" s="95" t="s">
        <v>226</v>
      </c>
      <c r="H842" s="96">
        <v>95.0</v>
      </c>
      <c r="I842" s="97" t="b">
        <v>0</v>
      </c>
      <c r="J842" s="97" t="b">
        <v>0</v>
      </c>
      <c r="K842" s="95"/>
      <c r="L842" s="95"/>
    </row>
    <row r="843">
      <c r="A843" s="96">
        <v>692.0</v>
      </c>
      <c r="B843" s="96">
        <v>158.0</v>
      </c>
      <c r="C843" s="95" t="s">
        <v>309</v>
      </c>
      <c r="D843" s="96">
        <v>127.0</v>
      </c>
      <c r="E843" s="95" t="s">
        <v>338</v>
      </c>
      <c r="F843" s="95" t="s">
        <v>153</v>
      </c>
      <c r="G843" s="95" t="s">
        <v>226</v>
      </c>
      <c r="H843" s="96">
        <v>95.0</v>
      </c>
      <c r="I843" s="97" t="b">
        <v>0</v>
      </c>
      <c r="J843" s="97" t="b">
        <v>0</v>
      </c>
      <c r="K843" s="95"/>
      <c r="L843" s="95"/>
    </row>
    <row r="844">
      <c r="A844" s="96">
        <v>692.0</v>
      </c>
      <c r="B844" s="96">
        <v>158.0</v>
      </c>
      <c r="C844" s="95" t="s">
        <v>309</v>
      </c>
      <c r="D844" s="96">
        <v>150.0</v>
      </c>
      <c r="E844" s="95" t="s">
        <v>339</v>
      </c>
      <c r="F844" s="95" t="s">
        <v>153</v>
      </c>
      <c r="G844" s="95" t="s">
        <v>226</v>
      </c>
      <c r="H844" s="96">
        <v>95.0</v>
      </c>
      <c r="I844" s="97" t="b">
        <v>0</v>
      </c>
      <c r="J844" s="97" t="b">
        <v>0</v>
      </c>
      <c r="K844" s="95"/>
      <c r="L844" s="95"/>
    </row>
    <row r="845" hidden="1">
      <c r="A845" s="96">
        <v>693.0</v>
      </c>
      <c r="B845" s="96">
        <v>142.0</v>
      </c>
      <c r="C845" s="95" t="s">
        <v>337</v>
      </c>
      <c r="D845" s="96">
        <v>188.0</v>
      </c>
      <c r="E845" s="95" t="s">
        <v>305</v>
      </c>
      <c r="F845" s="95" t="s">
        <v>168</v>
      </c>
      <c r="G845" s="95" t="s">
        <v>272</v>
      </c>
      <c r="H845" s="96">
        <v>110.0</v>
      </c>
      <c r="I845" s="97" t="b">
        <v>1</v>
      </c>
      <c r="J845" s="97" t="b">
        <v>1</v>
      </c>
      <c r="K845" s="95"/>
      <c r="L845" s="95"/>
    </row>
    <row r="846">
      <c r="A846" s="96">
        <v>694.0</v>
      </c>
      <c r="B846" s="96">
        <v>142.0</v>
      </c>
      <c r="C846" s="95" t="s">
        <v>337</v>
      </c>
      <c r="D846" s="96">
        <v>181.0</v>
      </c>
      <c r="E846" s="95" t="s">
        <v>310</v>
      </c>
      <c r="F846" s="95" t="s">
        <v>157</v>
      </c>
      <c r="G846" s="95" t="s">
        <v>226</v>
      </c>
      <c r="H846" s="96">
        <v>95.0</v>
      </c>
      <c r="I846" s="97" t="b">
        <v>0</v>
      </c>
      <c r="J846" s="97" t="b">
        <v>0</v>
      </c>
      <c r="K846" s="95"/>
      <c r="L846" s="95"/>
    </row>
    <row r="847">
      <c r="A847" s="96">
        <v>694.0</v>
      </c>
      <c r="B847" s="96">
        <v>142.0</v>
      </c>
      <c r="C847" s="95" t="s">
        <v>337</v>
      </c>
      <c r="D847" s="96">
        <v>179.0</v>
      </c>
      <c r="E847" s="95" t="s">
        <v>311</v>
      </c>
      <c r="F847" s="95" t="s">
        <v>157</v>
      </c>
      <c r="G847" s="95" t="s">
        <v>226</v>
      </c>
      <c r="H847" s="96">
        <v>95.0</v>
      </c>
      <c r="I847" s="97" t="b">
        <v>0</v>
      </c>
      <c r="J847" s="97" t="b">
        <v>0</v>
      </c>
      <c r="K847" s="95"/>
      <c r="L847" s="95"/>
    </row>
    <row r="848">
      <c r="A848" s="96">
        <v>694.0</v>
      </c>
      <c r="B848" s="96">
        <v>142.0</v>
      </c>
      <c r="C848" s="95" t="s">
        <v>337</v>
      </c>
      <c r="D848" s="96">
        <v>180.0</v>
      </c>
      <c r="E848" s="95" t="s">
        <v>312</v>
      </c>
      <c r="F848" s="95" t="s">
        <v>157</v>
      </c>
      <c r="G848" s="95" t="s">
        <v>226</v>
      </c>
      <c r="H848" s="96">
        <v>95.0</v>
      </c>
      <c r="I848" s="97" t="b">
        <v>0</v>
      </c>
      <c r="J848" s="97" t="b">
        <v>0</v>
      </c>
      <c r="K848" s="95"/>
      <c r="L848" s="95"/>
    </row>
    <row r="849">
      <c r="A849" s="96">
        <v>694.0</v>
      </c>
      <c r="B849" s="96">
        <v>142.0</v>
      </c>
      <c r="C849" s="95" t="s">
        <v>337</v>
      </c>
      <c r="D849" s="96">
        <v>166.0</v>
      </c>
      <c r="E849" s="95" t="s">
        <v>313</v>
      </c>
      <c r="F849" s="95" t="s">
        <v>157</v>
      </c>
      <c r="G849" s="95" t="s">
        <v>226</v>
      </c>
      <c r="H849" s="96">
        <v>95.0</v>
      </c>
      <c r="I849" s="97" t="b">
        <v>0</v>
      </c>
      <c r="J849" s="97" t="b">
        <v>0</v>
      </c>
      <c r="K849" s="95"/>
      <c r="L849" s="95"/>
    </row>
    <row r="850">
      <c r="A850" s="96">
        <v>694.0</v>
      </c>
      <c r="B850" s="96">
        <v>142.0</v>
      </c>
      <c r="C850" s="95" t="s">
        <v>337</v>
      </c>
      <c r="D850" s="96">
        <v>165.0</v>
      </c>
      <c r="E850" s="95" t="s">
        <v>314</v>
      </c>
      <c r="F850" s="95" t="s">
        <v>157</v>
      </c>
      <c r="G850" s="95" t="s">
        <v>226</v>
      </c>
      <c r="H850" s="96">
        <v>95.0</v>
      </c>
      <c r="I850" s="97" t="b">
        <v>0</v>
      </c>
      <c r="J850" s="97" t="b">
        <v>0</v>
      </c>
      <c r="K850" s="95"/>
      <c r="L850" s="95"/>
    </row>
    <row r="851">
      <c r="A851" s="96">
        <v>694.0</v>
      </c>
      <c r="B851" s="96">
        <v>142.0</v>
      </c>
      <c r="C851" s="95" t="s">
        <v>337</v>
      </c>
      <c r="D851" s="96">
        <v>177.0</v>
      </c>
      <c r="E851" s="95" t="s">
        <v>315</v>
      </c>
      <c r="F851" s="95" t="s">
        <v>157</v>
      </c>
      <c r="G851" s="95" t="s">
        <v>226</v>
      </c>
      <c r="H851" s="96">
        <v>95.0</v>
      </c>
      <c r="I851" s="97" t="b">
        <v>0</v>
      </c>
      <c r="J851" s="97" t="b">
        <v>0</v>
      </c>
      <c r="K851" s="95"/>
      <c r="L851" s="95"/>
    </row>
    <row r="852">
      <c r="A852" s="96">
        <v>694.0</v>
      </c>
      <c r="B852" s="96">
        <v>142.0</v>
      </c>
      <c r="C852" s="95" t="s">
        <v>337</v>
      </c>
      <c r="D852" s="96">
        <v>163.0</v>
      </c>
      <c r="E852" s="95" t="s">
        <v>316</v>
      </c>
      <c r="F852" s="95" t="s">
        <v>157</v>
      </c>
      <c r="G852" s="95" t="s">
        <v>226</v>
      </c>
      <c r="H852" s="96">
        <v>95.0</v>
      </c>
      <c r="I852" s="97" t="b">
        <v>0</v>
      </c>
      <c r="J852" s="97" t="b">
        <v>0</v>
      </c>
      <c r="K852" s="95"/>
      <c r="L852" s="95"/>
    </row>
    <row r="853">
      <c r="A853" s="96">
        <v>694.0</v>
      </c>
      <c r="B853" s="96">
        <v>142.0</v>
      </c>
      <c r="C853" s="95" t="s">
        <v>337</v>
      </c>
      <c r="D853" s="96">
        <v>175.0</v>
      </c>
      <c r="E853" s="95" t="s">
        <v>317</v>
      </c>
      <c r="F853" s="95" t="s">
        <v>157</v>
      </c>
      <c r="G853" s="95" t="s">
        <v>226</v>
      </c>
      <c r="H853" s="96">
        <v>95.0</v>
      </c>
      <c r="I853" s="97" t="b">
        <v>0</v>
      </c>
      <c r="J853" s="97" t="b">
        <v>0</v>
      </c>
      <c r="K853" s="95"/>
      <c r="L853" s="95"/>
    </row>
    <row r="854">
      <c r="A854" s="96">
        <v>694.0</v>
      </c>
      <c r="B854" s="96">
        <v>142.0</v>
      </c>
      <c r="C854" s="95" t="s">
        <v>337</v>
      </c>
      <c r="D854" s="96">
        <v>169.0</v>
      </c>
      <c r="E854" s="95" t="s">
        <v>318</v>
      </c>
      <c r="F854" s="95" t="s">
        <v>157</v>
      </c>
      <c r="G854" s="95" t="s">
        <v>226</v>
      </c>
      <c r="H854" s="96">
        <v>95.0</v>
      </c>
      <c r="I854" s="97" t="b">
        <v>0</v>
      </c>
      <c r="J854" s="97" t="b">
        <v>0</v>
      </c>
      <c r="K854" s="95"/>
      <c r="L854" s="95"/>
    </row>
    <row r="855">
      <c r="A855" s="96">
        <v>694.0</v>
      </c>
      <c r="B855" s="96">
        <v>142.0</v>
      </c>
      <c r="C855" s="95" t="s">
        <v>337</v>
      </c>
      <c r="D855" s="96">
        <v>168.0</v>
      </c>
      <c r="E855" s="95" t="s">
        <v>319</v>
      </c>
      <c r="F855" s="95" t="s">
        <v>157</v>
      </c>
      <c r="G855" s="95" t="s">
        <v>226</v>
      </c>
      <c r="H855" s="96">
        <v>95.0</v>
      </c>
      <c r="I855" s="97" t="b">
        <v>0</v>
      </c>
      <c r="J855" s="97" t="b">
        <v>0</v>
      </c>
      <c r="K855" s="95"/>
      <c r="L855" s="95"/>
    </row>
    <row r="856">
      <c r="A856" s="96">
        <v>694.0</v>
      </c>
      <c r="B856" s="96">
        <v>142.0</v>
      </c>
      <c r="C856" s="95" t="s">
        <v>337</v>
      </c>
      <c r="D856" s="96">
        <v>164.0</v>
      </c>
      <c r="E856" s="95" t="s">
        <v>320</v>
      </c>
      <c r="F856" s="95" t="s">
        <v>157</v>
      </c>
      <c r="G856" s="95" t="s">
        <v>226</v>
      </c>
      <c r="H856" s="96">
        <v>95.0</v>
      </c>
      <c r="I856" s="97" t="b">
        <v>0</v>
      </c>
      <c r="J856" s="97" t="b">
        <v>0</v>
      </c>
      <c r="K856" s="95"/>
      <c r="L856" s="95"/>
    </row>
    <row r="857">
      <c r="A857" s="96">
        <v>694.0</v>
      </c>
      <c r="B857" s="96">
        <v>142.0</v>
      </c>
      <c r="C857" s="95" t="s">
        <v>337</v>
      </c>
      <c r="D857" s="96">
        <v>160.0</v>
      </c>
      <c r="E857" s="95" t="s">
        <v>321</v>
      </c>
      <c r="F857" s="95" t="s">
        <v>157</v>
      </c>
      <c r="G857" s="95" t="s">
        <v>226</v>
      </c>
      <c r="H857" s="96">
        <v>95.0</v>
      </c>
      <c r="I857" s="97" t="b">
        <v>0</v>
      </c>
      <c r="J857" s="97" t="b">
        <v>0</v>
      </c>
      <c r="K857" s="95"/>
      <c r="L857" s="95"/>
    </row>
    <row r="858">
      <c r="A858" s="96">
        <v>694.0</v>
      </c>
      <c r="B858" s="96">
        <v>142.0</v>
      </c>
      <c r="C858" s="95" t="s">
        <v>337</v>
      </c>
      <c r="D858" s="96">
        <v>174.0</v>
      </c>
      <c r="E858" s="95" t="s">
        <v>322</v>
      </c>
      <c r="F858" s="95" t="s">
        <v>157</v>
      </c>
      <c r="G858" s="95" t="s">
        <v>226</v>
      </c>
      <c r="H858" s="96">
        <v>95.0</v>
      </c>
      <c r="I858" s="97" t="b">
        <v>0</v>
      </c>
      <c r="J858" s="97" t="b">
        <v>0</v>
      </c>
      <c r="K858" s="95"/>
      <c r="L858" s="95"/>
    </row>
    <row r="859">
      <c r="A859" s="96">
        <v>695.0</v>
      </c>
      <c r="B859" s="96">
        <v>142.0</v>
      </c>
      <c r="C859" s="95" t="s">
        <v>337</v>
      </c>
      <c r="D859" s="96">
        <v>181.0</v>
      </c>
      <c r="E859" s="95" t="s">
        <v>310</v>
      </c>
      <c r="F859" s="95" t="s">
        <v>162</v>
      </c>
      <c r="G859" s="95" t="s">
        <v>226</v>
      </c>
      <c r="H859" s="96">
        <v>95.0</v>
      </c>
      <c r="I859" s="97" t="b">
        <v>0</v>
      </c>
      <c r="J859" s="97" t="b">
        <v>0</v>
      </c>
      <c r="K859" s="95"/>
      <c r="L859" s="95"/>
    </row>
    <row r="860">
      <c r="A860" s="96">
        <v>695.0</v>
      </c>
      <c r="B860" s="96">
        <v>142.0</v>
      </c>
      <c r="C860" s="95" t="s">
        <v>337</v>
      </c>
      <c r="D860" s="96">
        <v>179.0</v>
      </c>
      <c r="E860" s="95" t="s">
        <v>311</v>
      </c>
      <c r="F860" s="95" t="s">
        <v>162</v>
      </c>
      <c r="G860" s="95" t="s">
        <v>226</v>
      </c>
      <c r="H860" s="96">
        <v>95.0</v>
      </c>
      <c r="I860" s="97" t="b">
        <v>0</v>
      </c>
      <c r="J860" s="97" t="b">
        <v>0</v>
      </c>
      <c r="K860" s="95"/>
      <c r="L860" s="95"/>
    </row>
    <row r="861">
      <c r="A861" s="96">
        <v>695.0</v>
      </c>
      <c r="B861" s="96">
        <v>142.0</v>
      </c>
      <c r="C861" s="95" t="s">
        <v>337</v>
      </c>
      <c r="D861" s="96">
        <v>180.0</v>
      </c>
      <c r="E861" s="95" t="s">
        <v>312</v>
      </c>
      <c r="F861" s="95" t="s">
        <v>162</v>
      </c>
      <c r="G861" s="95" t="s">
        <v>226</v>
      </c>
      <c r="H861" s="96">
        <v>95.0</v>
      </c>
      <c r="I861" s="97" t="b">
        <v>0</v>
      </c>
      <c r="J861" s="97" t="b">
        <v>0</v>
      </c>
      <c r="K861" s="95"/>
      <c r="L861" s="95"/>
    </row>
    <row r="862">
      <c r="A862" s="96">
        <v>695.0</v>
      </c>
      <c r="B862" s="96">
        <v>142.0</v>
      </c>
      <c r="C862" s="95" t="s">
        <v>337</v>
      </c>
      <c r="D862" s="96">
        <v>166.0</v>
      </c>
      <c r="E862" s="95" t="s">
        <v>313</v>
      </c>
      <c r="F862" s="95" t="s">
        <v>162</v>
      </c>
      <c r="G862" s="95" t="s">
        <v>226</v>
      </c>
      <c r="H862" s="96">
        <v>95.0</v>
      </c>
      <c r="I862" s="97" t="b">
        <v>0</v>
      </c>
      <c r="J862" s="97" t="b">
        <v>0</v>
      </c>
      <c r="K862" s="95"/>
      <c r="L862" s="95"/>
    </row>
    <row r="863">
      <c r="A863" s="96">
        <v>695.0</v>
      </c>
      <c r="B863" s="96">
        <v>142.0</v>
      </c>
      <c r="C863" s="95" t="s">
        <v>337</v>
      </c>
      <c r="D863" s="96">
        <v>165.0</v>
      </c>
      <c r="E863" s="95" t="s">
        <v>314</v>
      </c>
      <c r="F863" s="95" t="s">
        <v>162</v>
      </c>
      <c r="G863" s="95" t="s">
        <v>226</v>
      </c>
      <c r="H863" s="96">
        <v>95.0</v>
      </c>
      <c r="I863" s="97" t="b">
        <v>0</v>
      </c>
      <c r="J863" s="97" t="b">
        <v>0</v>
      </c>
      <c r="K863" s="95"/>
      <c r="L863" s="95"/>
    </row>
    <row r="864">
      <c r="A864" s="96">
        <v>695.0</v>
      </c>
      <c r="B864" s="96">
        <v>142.0</v>
      </c>
      <c r="C864" s="95" t="s">
        <v>337</v>
      </c>
      <c r="D864" s="96">
        <v>177.0</v>
      </c>
      <c r="E864" s="95" t="s">
        <v>315</v>
      </c>
      <c r="F864" s="95" t="s">
        <v>162</v>
      </c>
      <c r="G864" s="95" t="s">
        <v>226</v>
      </c>
      <c r="H864" s="96">
        <v>95.0</v>
      </c>
      <c r="I864" s="97" t="b">
        <v>0</v>
      </c>
      <c r="J864" s="97" t="b">
        <v>0</v>
      </c>
      <c r="K864" s="95"/>
      <c r="L864" s="95"/>
    </row>
    <row r="865">
      <c r="A865" s="96">
        <v>695.0</v>
      </c>
      <c r="B865" s="96">
        <v>142.0</v>
      </c>
      <c r="C865" s="95" t="s">
        <v>337</v>
      </c>
      <c r="D865" s="96">
        <v>163.0</v>
      </c>
      <c r="E865" s="95" t="s">
        <v>316</v>
      </c>
      <c r="F865" s="95" t="s">
        <v>162</v>
      </c>
      <c r="G865" s="95" t="s">
        <v>226</v>
      </c>
      <c r="H865" s="96">
        <v>95.0</v>
      </c>
      <c r="I865" s="97" t="b">
        <v>0</v>
      </c>
      <c r="J865" s="97" t="b">
        <v>0</v>
      </c>
      <c r="K865" s="95"/>
      <c r="L865" s="95"/>
    </row>
    <row r="866">
      <c r="A866" s="96">
        <v>695.0</v>
      </c>
      <c r="B866" s="96">
        <v>142.0</v>
      </c>
      <c r="C866" s="95" t="s">
        <v>337</v>
      </c>
      <c r="D866" s="96">
        <v>175.0</v>
      </c>
      <c r="E866" s="95" t="s">
        <v>317</v>
      </c>
      <c r="F866" s="95" t="s">
        <v>162</v>
      </c>
      <c r="G866" s="95" t="s">
        <v>226</v>
      </c>
      <c r="H866" s="96">
        <v>95.0</v>
      </c>
      <c r="I866" s="97" t="b">
        <v>0</v>
      </c>
      <c r="J866" s="97" t="b">
        <v>0</v>
      </c>
      <c r="K866" s="95"/>
      <c r="L866" s="95"/>
    </row>
    <row r="867">
      <c r="A867" s="96">
        <v>695.0</v>
      </c>
      <c r="B867" s="96">
        <v>142.0</v>
      </c>
      <c r="C867" s="95" t="s">
        <v>337</v>
      </c>
      <c r="D867" s="96">
        <v>169.0</v>
      </c>
      <c r="E867" s="95" t="s">
        <v>318</v>
      </c>
      <c r="F867" s="95" t="s">
        <v>162</v>
      </c>
      <c r="G867" s="95" t="s">
        <v>226</v>
      </c>
      <c r="H867" s="96">
        <v>95.0</v>
      </c>
      <c r="I867" s="97" t="b">
        <v>0</v>
      </c>
      <c r="J867" s="97" t="b">
        <v>0</v>
      </c>
      <c r="K867" s="95"/>
      <c r="L867" s="95"/>
    </row>
    <row r="868">
      <c r="A868" s="96">
        <v>695.0</v>
      </c>
      <c r="B868" s="96">
        <v>142.0</v>
      </c>
      <c r="C868" s="95" t="s">
        <v>337</v>
      </c>
      <c r="D868" s="96">
        <v>168.0</v>
      </c>
      <c r="E868" s="95" t="s">
        <v>319</v>
      </c>
      <c r="F868" s="95" t="s">
        <v>162</v>
      </c>
      <c r="G868" s="95" t="s">
        <v>226</v>
      </c>
      <c r="H868" s="96">
        <v>95.0</v>
      </c>
      <c r="I868" s="97" t="b">
        <v>0</v>
      </c>
      <c r="J868" s="97" t="b">
        <v>0</v>
      </c>
      <c r="K868" s="95"/>
      <c r="L868" s="95"/>
    </row>
    <row r="869">
      <c r="A869" s="96">
        <v>695.0</v>
      </c>
      <c r="B869" s="96">
        <v>142.0</v>
      </c>
      <c r="C869" s="95" t="s">
        <v>337</v>
      </c>
      <c r="D869" s="96">
        <v>164.0</v>
      </c>
      <c r="E869" s="95" t="s">
        <v>320</v>
      </c>
      <c r="F869" s="95" t="s">
        <v>162</v>
      </c>
      <c r="G869" s="95" t="s">
        <v>226</v>
      </c>
      <c r="H869" s="96">
        <v>95.0</v>
      </c>
      <c r="I869" s="97" t="b">
        <v>0</v>
      </c>
      <c r="J869" s="97" t="b">
        <v>0</v>
      </c>
      <c r="K869" s="95"/>
      <c r="L869" s="95"/>
    </row>
    <row r="870">
      <c r="A870" s="96">
        <v>695.0</v>
      </c>
      <c r="B870" s="96">
        <v>142.0</v>
      </c>
      <c r="C870" s="95" t="s">
        <v>337</v>
      </c>
      <c r="D870" s="96">
        <v>160.0</v>
      </c>
      <c r="E870" s="95" t="s">
        <v>321</v>
      </c>
      <c r="F870" s="95" t="s">
        <v>162</v>
      </c>
      <c r="G870" s="95" t="s">
        <v>226</v>
      </c>
      <c r="H870" s="96">
        <v>95.0</v>
      </c>
      <c r="I870" s="97" t="b">
        <v>0</v>
      </c>
      <c r="J870" s="97" t="b">
        <v>0</v>
      </c>
      <c r="K870" s="95"/>
      <c r="L870" s="95"/>
    </row>
    <row r="871">
      <c r="A871" s="96">
        <v>695.0</v>
      </c>
      <c r="B871" s="96">
        <v>142.0</v>
      </c>
      <c r="C871" s="95" t="s">
        <v>337</v>
      </c>
      <c r="D871" s="96">
        <v>174.0</v>
      </c>
      <c r="E871" s="95" t="s">
        <v>322</v>
      </c>
      <c r="F871" s="95" t="s">
        <v>162</v>
      </c>
      <c r="G871" s="95" t="s">
        <v>226</v>
      </c>
      <c r="H871" s="96">
        <v>95.0</v>
      </c>
      <c r="I871" s="97" t="b">
        <v>0</v>
      </c>
      <c r="J871" s="97" t="b">
        <v>0</v>
      </c>
      <c r="K871" s="95"/>
      <c r="L871" s="95"/>
    </row>
    <row r="872">
      <c r="A872" s="96">
        <v>696.0</v>
      </c>
      <c r="B872" s="96">
        <v>125.0</v>
      </c>
      <c r="C872" s="95" t="s">
        <v>334</v>
      </c>
      <c r="D872" s="96">
        <v>188.0</v>
      </c>
      <c r="E872" s="95" t="s">
        <v>305</v>
      </c>
      <c r="F872" s="95" t="s">
        <v>168</v>
      </c>
      <c r="G872" s="95" t="s">
        <v>226</v>
      </c>
      <c r="H872" s="96">
        <v>95.0</v>
      </c>
      <c r="I872" s="97" t="b">
        <v>0</v>
      </c>
      <c r="J872" s="97" t="b">
        <v>0</v>
      </c>
      <c r="K872" s="95"/>
      <c r="L872" s="95"/>
    </row>
    <row r="873">
      <c r="A873" s="96">
        <v>696.0</v>
      </c>
      <c r="B873" s="96">
        <v>125.0</v>
      </c>
      <c r="C873" s="95" t="s">
        <v>334</v>
      </c>
      <c r="D873" s="96">
        <v>186.0</v>
      </c>
      <c r="E873" s="95" t="s">
        <v>307</v>
      </c>
      <c r="F873" s="95" t="s">
        <v>168</v>
      </c>
      <c r="G873" s="95" t="s">
        <v>226</v>
      </c>
      <c r="H873" s="96">
        <v>95.0</v>
      </c>
      <c r="I873" s="97" t="b">
        <v>0</v>
      </c>
      <c r="J873" s="97" t="b">
        <v>0</v>
      </c>
      <c r="K873" s="95"/>
      <c r="L873" s="95"/>
    </row>
    <row r="874">
      <c r="A874" s="96">
        <v>696.0</v>
      </c>
      <c r="B874" s="96">
        <v>125.0</v>
      </c>
      <c r="C874" s="95" t="s">
        <v>334</v>
      </c>
      <c r="D874" s="96">
        <v>187.0</v>
      </c>
      <c r="E874" s="95" t="s">
        <v>306</v>
      </c>
      <c r="F874" s="95" t="s">
        <v>168</v>
      </c>
      <c r="G874" s="95" t="s">
        <v>226</v>
      </c>
      <c r="H874" s="96">
        <v>95.0</v>
      </c>
      <c r="I874" s="97" t="b">
        <v>0</v>
      </c>
      <c r="J874" s="97" t="b">
        <v>0</v>
      </c>
      <c r="K874" s="95"/>
      <c r="L874" s="95"/>
    </row>
    <row r="875">
      <c r="A875" s="96">
        <v>696.0</v>
      </c>
      <c r="B875" s="96">
        <v>125.0</v>
      </c>
      <c r="C875" s="95" t="s">
        <v>334</v>
      </c>
      <c r="D875" s="96">
        <v>189.0</v>
      </c>
      <c r="E875" s="95" t="s">
        <v>308</v>
      </c>
      <c r="F875" s="95" t="s">
        <v>168</v>
      </c>
      <c r="G875" s="95" t="s">
        <v>226</v>
      </c>
      <c r="H875" s="96">
        <v>95.0</v>
      </c>
      <c r="I875" s="97" t="b">
        <v>0</v>
      </c>
      <c r="J875" s="97" t="b">
        <v>0</v>
      </c>
      <c r="K875" s="95"/>
      <c r="L875" s="95"/>
    </row>
    <row r="876">
      <c r="A876" s="96">
        <v>697.0</v>
      </c>
      <c r="B876" s="96">
        <v>125.0</v>
      </c>
      <c r="C876" s="95" t="s">
        <v>334</v>
      </c>
      <c r="D876" s="96">
        <v>179.0</v>
      </c>
      <c r="E876" s="95" t="s">
        <v>311</v>
      </c>
      <c r="F876" s="95" t="s">
        <v>168</v>
      </c>
      <c r="G876" s="95" t="s">
        <v>226</v>
      </c>
      <c r="H876" s="96">
        <v>95.0</v>
      </c>
      <c r="I876" s="97" t="b">
        <v>0</v>
      </c>
      <c r="J876" s="97" t="b">
        <v>0</v>
      </c>
      <c r="K876" s="95"/>
      <c r="L876" s="95"/>
    </row>
    <row r="877">
      <c r="A877" s="96">
        <v>697.0</v>
      </c>
      <c r="B877" s="96">
        <v>125.0</v>
      </c>
      <c r="C877" s="95" t="s">
        <v>334</v>
      </c>
      <c r="D877" s="96">
        <v>158.0</v>
      </c>
      <c r="E877" s="95" t="s">
        <v>309</v>
      </c>
      <c r="F877" s="95" t="s">
        <v>168</v>
      </c>
      <c r="G877" s="95" t="s">
        <v>226</v>
      </c>
      <c r="H877" s="96">
        <v>95.0</v>
      </c>
      <c r="I877" s="97" t="b">
        <v>0</v>
      </c>
      <c r="J877" s="97" t="b">
        <v>0</v>
      </c>
      <c r="K877" s="95"/>
      <c r="L877" s="95"/>
    </row>
    <row r="878" hidden="1">
      <c r="A878" s="96">
        <v>698.0</v>
      </c>
      <c r="B878" s="96">
        <v>125.0</v>
      </c>
      <c r="C878" s="95" t="s">
        <v>334</v>
      </c>
      <c r="D878" s="96">
        <v>179.0</v>
      </c>
      <c r="E878" s="95" t="s">
        <v>311</v>
      </c>
      <c r="F878" s="95" t="s">
        <v>157</v>
      </c>
      <c r="G878" s="95" t="s">
        <v>272</v>
      </c>
      <c r="H878" s="96">
        <v>110.0</v>
      </c>
      <c r="I878" s="97" t="b">
        <v>1</v>
      </c>
      <c r="J878" s="97" t="b">
        <v>1</v>
      </c>
      <c r="K878" s="95"/>
      <c r="L878" s="95"/>
    </row>
    <row r="879" hidden="1">
      <c r="A879" s="96">
        <v>698.0</v>
      </c>
      <c r="B879" s="96">
        <v>125.0</v>
      </c>
      <c r="C879" s="95" t="s">
        <v>334</v>
      </c>
      <c r="D879" s="96">
        <v>166.0</v>
      </c>
      <c r="E879" s="95" t="s">
        <v>313</v>
      </c>
      <c r="F879" s="95" t="s">
        <v>157</v>
      </c>
      <c r="G879" s="95" t="s">
        <v>272</v>
      </c>
      <c r="H879" s="96">
        <v>110.0</v>
      </c>
      <c r="I879" s="97" t="b">
        <v>1</v>
      </c>
      <c r="J879" s="97" t="b">
        <v>1</v>
      </c>
      <c r="K879" s="95"/>
      <c r="L879" s="95"/>
    </row>
    <row r="880" hidden="1">
      <c r="A880" s="96">
        <v>698.0</v>
      </c>
      <c r="B880" s="96">
        <v>125.0</v>
      </c>
      <c r="C880" s="95" t="s">
        <v>334</v>
      </c>
      <c r="D880" s="96">
        <v>165.0</v>
      </c>
      <c r="E880" s="95" t="s">
        <v>314</v>
      </c>
      <c r="F880" s="95" t="s">
        <v>157</v>
      </c>
      <c r="G880" s="95" t="s">
        <v>272</v>
      </c>
      <c r="H880" s="96">
        <v>110.0</v>
      </c>
      <c r="I880" s="97" t="b">
        <v>1</v>
      </c>
      <c r="J880" s="97" t="b">
        <v>1</v>
      </c>
      <c r="K880" s="95"/>
      <c r="L880" s="95"/>
    </row>
    <row r="881" hidden="1">
      <c r="A881" s="96">
        <v>698.0</v>
      </c>
      <c r="B881" s="96">
        <v>125.0</v>
      </c>
      <c r="C881" s="95" t="s">
        <v>334</v>
      </c>
      <c r="D881" s="96">
        <v>167.0</v>
      </c>
      <c r="E881" s="95" t="s">
        <v>348</v>
      </c>
      <c r="F881" s="95" t="s">
        <v>157</v>
      </c>
      <c r="G881" s="95" t="s">
        <v>272</v>
      </c>
      <c r="H881" s="96">
        <v>110.0</v>
      </c>
      <c r="I881" s="97" t="b">
        <v>1</v>
      </c>
      <c r="J881" s="97" t="b">
        <v>1</v>
      </c>
      <c r="K881" s="95"/>
      <c r="L881" s="95"/>
    </row>
    <row r="882" hidden="1">
      <c r="A882" s="96">
        <v>698.0</v>
      </c>
      <c r="B882" s="96">
        <v>125.0</v>
      </c>
      <c r="C882" s="95" t="s">
        <v>334</v>
      </c>
      <c r="D882" s="96">
        <v>175.0</v>
      </c>
      <c r="E882" s="95" t="s">
        <v>317</v>
      </c>
      <c r="F882" s="95" t="s">
        <v>157</v>
      </c>
      <c r="G882" s="95" t="s">
        <v>272</v>
      </c>
      <c r="H882" s="96">
        <v>110.0</v>
      </c>
      <c r="I882" s="97" t="b">
        <v>1</v>
      </c>
      <c r="J882" s="97" t="b">
        <v>1</v>
      </c>
      <c r="K882" s="95"/>
      <c r="L882" s="95"/>
    </row>
    <row r="883" hidden="1">
      <c r="A883" s="96">
        <v>698.0</v>
      </c>
      <c r="B883" s="96">
        <v>125.0</v>
      </c>
      <c r="C883" s="95" t="s">
        <v>334</v>
      </c>
      <c r="D883" s="96">
        <v>177.0</v>
      </c>
      <c r="E883" s="95" t="s">
        <v>315</v>
      </c>
      <c r="F883" s="95" t="s">
        <v>157</v>
      </c>
      <c r="G883" s="95" t="s">
        <v>272</v>
      </c>
      <c r="H883" s="96">
        <v>110.0</v>
      </c>
      <c r="I883" s="97" t="b">
        <v>1</v>
      </c>
      <c r="J883" s="97" t="b">
        <v>1</v>
      </c>
      <c r="K883" s="95"/>
      <c r="L883" s="95"/>
    </row>
    <row r="884" hidden="1">
      <c r="A884" s="96">
        <v>698.0</v>
      </c>
      <c r="B884" s="96">
        <v>125.0</v>
      </c>
      <c r="C884" s="95" t="s">
        <v>334</v>
      </c>
      <c r="D884" s="96">
        <v>160.0</v>
      </c>
      <c r="E884" s="95" t="s">
        <v>321</v>
      </c>
      <c r="F884" s="95" t="s">
        <v>157</v>
      </c>
      <c r="G884" s="95" t="s">
        <v>272</v>
      </c>
      <c r="H884" s="96">
        <v>110.0</v>
      </c>
      <c r="I884" s="97" t="b">
        <v>1</v>
      </c>
      <c r="J884" s="97" t="b">
        <v>1</v>
      </c>
      <c r="K884" s="95"/>
      <c r="L884" s="95"/>
    </row>
    <row r="885">
      <c r="A885" s="96">
        <v>699.0</v>
      </c>
      <c r="B885" s="96">
        <v>125.0</v>
      </c>
      <c r="C885" s="95" t="s">
        <v>334</v>
      </c>
      <c r="D885" s="96">
        <v>166.0</v>
      </c>
      <c r="E885" s="95" t="s">
        <v>313</v>
      </c>
      <c r="F885" s="95" t="s">
        <v>168</v>
      </c>
      <c r="G885" s="95" t="s">
        <v>226</v>
      </c>
      <c r="H885" s="96">
        <v>95.0</v>
      </c>
      <c r="I885" s="97" t="b">
        <v>0</v>
      </c>
      <c r="J885" s="97" t="b">
        <v>0</v>
      </c>
      <c r="K885" s="95"/>
      <c r="L885" s="95"/>
    </row>
    <row r="886">
      <c r="A886" s="96">
        <v>699.0</v>
      </c>
      <c r="B886" s="96">
        <v>125.0</v>
      </c>
      <c r="C886" s="95" t="s">
        <v>334</v>
      </c>
      <c r="D886" s="96">
        <v>165.0</v>
      </c>
      <c r="E886" s="95" t="s">
        <v>314</v>
      </c>
      <c r="F886" s="95" t="s">
        <v>168</v>
      </c>
      <c r="G886" s="95" t="s">
        <v>226</v>
      </c>
      <c r="H886" s="96">
        <v>95.0</v>
      </c>
      <c r="I886" s="97" t="b">
        <v>0</v>
      </c>
      <c r="J886" s="97" t="b">
        <v>0</v>
      </c>
      <c r="K886" s="95"/>
      <c r="L886" s="95"/>
    </row>
    <row r="887">
      <c r="A887" s="96">
        <v>699.0</v>
      </c>
      <c r="B887" s="96">
        <v>125.0</v>
      </c>
      <c r="C887" s="95" t="s">
        <v>334</v>
      </c>
      <c r="D887" s="96">
        <v>168.0</v>
      </c>
      <c r="E887" s="95" t="s">
        <v>319</v>
      </c>
      <c r="F887" s="95" t="s">
        <v>168</v>
      </c>
      <c r="G887" s="95" t="s">
        <v>226</v>
      </c>
      <c r="H887" s="96">
        <v>95.0</v>
      </c>
      <c r="I887" s="97" t="b">
        <v>0</v>
      </c>
      <c r="J887" s="97" t="b">
        <v>0</v>
      </c>
      <c r="K887" s="95"/>
      <c r="L887" s="95"/>
    </row>
    <row r="888">
      <c r="A888" s="96">
        <v>699.0</v>
      </c>
      <c r="B888" s="96">
        <v>125.0</v>
      </c>
      <c r="C888" s="95" t="s">
        <v>334</v>
      </c>
      <c r="D888" s="96">
        <v>177.0</v>
      </c>
      <c r="E888" s="95" t="s">
        <v>315</v>
      </c>
      <c r="F888" s="95" t="s">
        <v>168</v>
      </c>
      <c r="G888" s="95" t="s">
        <v>226</v>
      </c>
      <c r="H888" s="96">
        <v>95.0</v>
      </c>
      <c r="I888" s="97" t="b">
        <v>0</v>
      </c>
      <c r="J888" s="97" t="b">
        <v>0</v>
      </c>
      <c r="K888" s="95"/>
      <c r="L888" s="95"/>
    </row>
    <row r="889">
      <c r="A889" s="96">
        <v>699.0</v>
      </c>
      <c r="B889" s="96">
        <v>125.0</v>
      </c>
      <c r="C889" s="95" t="s">
        <v>334</v>
      </c>
      <c r="D889" s="96">
        <v>163.0</v>
      </c>
      <c r="E889" s="95" t="s">
        <v>316</v>
      </c>
      <c r="F889" s="95" t="s">
        <v>168</v>
      </c>
      <c r="G889" s="95" t="s">
        <v>226</v>
      </c>
      <c r="H889" s="96">
        <v>95.0</v>
      </c>
      <c r="I889" s="97" t="b">
        <v>0</v>
      </c>
      <c r="J889" s="97" t="b">
        <v>0</v>
      </c>
      <c r="K889" s="95"/>
      <c r="L889" s="95"/>
    </row>
    <row r="890">
      <c r="A890" s="96">
        <v>699.0</v>
      </c>
      <c r="B890" s="96">
        <v>125.0</v>
      </c>
      <c r="C890" s="95" t="s">
        <v>334</v>
      </c>
      <c r="D890" s="96">
        <v>174.0</v>
      </c>
      <c r="E890" s="95" t="s">
        <v>322</v>
      </c>
      <c r="F890" s="95" t="s">
        <v>168</v>
      </c>
      <c r="G890" s="95" t="s">
        <v>226</v>
      </c>
      <c r="H890" s="96">
        <v>95.0</v>
      </c>
      <c r="I890" s="97" t="b">
        <v>0</v>
      </c>
      <c r="J890" s="97" t="b">
        <v>0</v>
      </c>
      <c r="K890" s="95"/>
      <c r="L890" s="95"/>
    </row>
    <row r="891">
      <c r="A891" s="96">
        <v>700.0</v>
      </c>
      <c r="B891" s="96">
        <v>125.0</v>
      </c>
      <c r="C891" s="95" t="s">
        <v>334</v>
      </c>
      <c r="D891" s="96">
        <v>166.0</v>
      </c>
      <c r="E891" s="95" t="s">
        <v>313</v>
      </c>
      <c r="F891" s="95" t="s">
        <v>168</v>
      </c>
      <c r="G891" s="95" t="s">
        <v>226</v>
      </c>
      <c r="H891" s="96">
        <v>95.0</v>
      </c>
      <c r="I891" s="97" t="b">
        <v>0</v>
      </c>
      <c r="J891" s="97" t="b">
        <v>0</v>
      </c>
      <c r="K891" s="95"/>
      <c r="L891" s="95"/>
    </row>
    <row r="892">
      <c r="A892" s="96">
        <v>700.0</v>
      </c>
      <c r="B892" s="96">
        <v>125.0</v>
      </c>
      <c r="C892" s="95" t="s">
        <v>334</v>
      </c>
      <c r="D892" s="96">
        <v>165.0</v>
      </c>
      <c r="E892" s="95" t="s">
        <v>314</v>
      </c>
      <c r="F892" s="95" t="s">
        <v>168</v>
      </c>
      <c r="G892" s="95" t="s">
        <v>226</v>
      </c>
      <c r="H892" s="96">
        <v>95.0</v>
      </c>
      <c r="I892" s="97" t="b">
        <v>0</v>
      </c>
      <c r="J892" s="97" t="b">
        <v>0</v>
      </c>
      <c r="K892" s="95"/>
      <c r="L892" s="95"/>
    </row>
    <row r="893">
      <c r="A893" s="96">
        <v>700.0</v>
      </c>
      <c r="B893" s="96">
        <v>125.0</v>
      </c>
      <c r="C893" s="95" t="s">
        <v>334</v>
      </c>
      <c r="D893" s="96">
        <v>168.0</v>
      </c>
      <c r="E893" s="95" t="s">
        <v>319</v>
      </c>
      <c r="F893" s="95" t="s">
        <v>168</v>
      </c>
      <c r="G893" s="95" t="s">
        <v>226</v>
      </c>
      <c r="H893" s="96">
        <v>95.0</v>
      </c>
      <c r="I893" s="97" t="b">
        <v>0</v>
      </c>
      <c r="J893" s="97" t="b">
        <v>0</v>
      </c>
      <c r="K893" s="95"/>
      <c r="L893" s="95"/>
    </row>
    <row r="894">
      <c r="A894" s="96">
        <v>700.0</v>
      </c>
      <c r="B894" s="96">
        <v>125.0</v>
      </c>
      <c r="C894" s="95" t="s">
        <v>334</v>
      </c>
      <c r="D894" s="96">
        <v>177.0</v>
      </c>
      <c r="E894" s="95" t="s">
        <v>315</v>
      </c>
      <c r="F894" s="95" t="s">
        <v>168</v>
      </c>
      <c r="G894" s="95" t="s">
        <v>226</v>
      </c>
      <c r="H894" s="96">
        <v>95.0</v>
      </c>
      <c r="I894" s="97" t="b">
        <v>0</v>
      </c>
      <c r="J894" s="97" t="b">
        <v>0</v>
      </c>
      <c r="K894" s="95"/>
      <c r="L894" s="95"/>
    </row>
    <row r="895">
      <c r="A895" s="96">
        <v>700.0</v>
      </c>
      <c r="B895" s="96">
        <v>125.0</v>
      </c>
      <c r="C895" s="95" t="s">
        <v>334</v>
      </c>
      <c r="D895" s="96">
        <v>163.0</v>
      </c>
      <c r="E895" s="95" t="s">
        <v>316</v>
      </c>
      <c r="F895" s="95" t="s">
        <v>168</v>
      </c>
      <c r="G895" s="95" t="s">
        <v>226</v>
      </c>
      <c r="H895" s="96">
        <v>95.0</v>
      </c>
      <c r="I895" s="97" t="b">
        <v>0</v>
      </c>
      <c r="J895" s="97" t="b">
        <v>0</v>
      </c>
      <c r="K895" s="95"/>
      <c r="L895" s="95"/>
    </row>
    <row r="896">
      <c r="A896" s="96">
        <v>700.0</v>
      </c>
      <c r="B896" s="96">
        <v>125.0</v>
      </c>
      <c r="C896" s="95" t="s">
        <v>334</v>
      </c>
      <c r="D896" s="96">
        <v>174.0</v>
      </c>
      <c r="E896" s="95" t="s">
        <v>322</v>
      </c>
      <c r="F896" s="95" t="s">
        <v>168</v>
      </c>
      <c r="G896" s="95" t="s">
        <v>226</v>
      </c>
      <c r="H896" s="96">
        <v>95.0</v>
      </c>
      <c r="I896" s="97" t="b">
        <v>0</v>
      </c>
      <c r="J896" s="97" t="b">
        <v>0</v>
      </c>
      <c r="K896" s="95"/>
      <c r="L896" s="95"/>
    </row>
    <row r="897" hidden="1">
      <c r="A897" s="96">
        <v>701.0</v>
      </c>
      <c r="B897" s="96">
        <v>125.0</v>
      </c>
      <c r="C897" s="95" t="s">
        <v>334</v>
      </c>
      <c r="D897" s="96">
        <v>166.0</v>
      </c>
      <c r="E897" s="95" t="s">
        <v>313</v>
      </c>
      <c r="F897" s="95" t="s">
        <v>153</v>
      </c>
      <c r="G897" s="95" t="s">
        <v>272</v>
      </c>
      <c r="H897" s="96">
        <v>110.0</v>
      </c>
      <c r="I897" s="97" t="b">
        <v>1</v>
      </c>
      <c r="J897" s="97" t="b">
        <v>1</v>
      </c>
      <c r="K897" s="95"/>
      <c r="L897" s="95"/>
    </row>
    <row r="898" hidden="1">
      <c r="A898" s="96">
        <v>701.0</v>
      </c>
      <c r="B898" s="96">
        <v>125.0</v>
      </c>
      <c r="C898" s="95" t="s">
        <v>334</v>
      </c>
      <c r="D898" s="96">
        <v>165.0</v>
      </c>
      <c r="E898" s="95" t="s">
        <v>314</v>
      </c>
      <c r="F898" s="95" t="s">
        <v>153</v>
      </c>
      <c r="G898" s="95" t="s">
        <v>272</v>
      </c>
      <c r="H898" s="96">
        <v>110.0</v>
      </c>
      <c r="I898" s="97" t="b">
        <v>1</v>
      </c>
      <c r="J898" s="97" t="b">
        <v>1</v>
      </c>
      <c r="K898" s="95"/>
      <c r="L898" s="95"/>
    </row>
    <row r="899" hidden="1">
      <c r="A899" s="96">
        <v>701.0</v>
      </c>
      <c r="B899" s="96">
        <v>125.0</v>
      </c>
      <c r="C899" s="95" t="s">
        <v>334</v>
      </c>
      <c r="D899" s="96">
        <v>167.0</v>
      </c>
      <c r="E899" s="95" t="s">
        <v>348</v>
      </c>
      <c r="F899" s="95" t="s">
        <v>153</v>
      </c>
      <c r="G899" s="95" t="s">
        <v>272</v>
      </c>
      <c r="H899" s="96">
        <v>110.0</v>
      </c>
      <c r="I899" s="97" t="b">
        <v>1</v>
      </c>
      <c r="J899" s="97" t="b">
        <v>1</v>
      </c>
      <c r="K899" s="95"/>
      <c r="L899" s="95"/>
    </row>
    <row r="900" hidden="1">
      <c r="A900" s="96">
        <v>701.0</v>
      </c>
      <c r="B900" s="96">
        <v>125.0</v>
      </c>
      <c r="C900" s="95" t="s">
        <v>334</v>
      </c>
      <c r="D900" s="96">
        <v>175.0</v>
      </c>
      <c r="E900" s="95" t="s">
        <v>317</v>
      </c>
      <c r="F900" s="95" t="s">
        <v>153</v>
      </c>
      <c r="G900" s="95" t="s">
        <v>272</v>
      </c>
      <c r="H900" s="96">
        <v>110.0</v>
      </c>
      <c r="I900" s="97" t="b">
        <v>1</v>
      </c>
      <c r="J900" s="97" t="b">
        <v>1</v>
      </c>
      <c r="K900" s="95"/>
      <c r="L900" s="95"/>
    </row>
    <row r="901">
      <c r="A901" s="96">
        <v>702.0</v>
      </c>
      <c r="B901" s="96">
        <v>125.0</v>
      </c>
      <c r="C901" s="95" t="s">
        <v>334</v>
      </c>
      <c r="D901" s="96">
        <v>172.0</v>
      </c>
      <c r="E901" s="95" t="s">
        <v>349</v>
      </c>
      <c r="F901" s="95" t="s">
        <v>209</v>
      </c>
      <c r="G901" s="95" t="s">
        <v>226</v>
      </c>
      <c r="H901" s="96">
        <v>95.0</v>
      </c>
      <c r="I901" s="97" t="b">
        <v>0</v>
      </c>
      <c r="J901" s="97" t="b">
        <v>0</v>
      </c>
      <c r="K901" s="95"/>
      <c r="L901" s="95"/>
    </row>
    <row r="902">
      <c r="A902" s="96">
        <v>702.0</v>
      </c>
      <c r="B902" s="96">
        <v>125.0</v>
      </c>
      <c r="C902" s="95" t="s">
        <v>334</v>
      </c>
      <c r="D902" s="96">
        <v>162.0</v>
      </c>
      <c r="E902" s="95" t="s">
        <v>323</v>
      </c>
      <c r="F902" s="95" t="s">
        <v>209</v>
      </c>
      <c r="G902" s="95" t="s">
        <v>226</v>
      </c>
      <c r="H902" s="96">
        <v>95.0</v>
      </c>
      <c r="I902" s="97" t="b">
        <v>0</v>
      </c>
      <c r="J902" s="97" t="b">
        <v>0</v>
      </c>
      <c r="K902" s="95"/>
      <c r="L902" s="95"/>
    </row>
    <row r="903">
      <c r="A903" s="96">
        <v>703.0</v>
      </c>
      <c r="B903" s="96">
        <v>167.0</v>
      </c>
      <c r="C903" s="95" t="s">
        <v>348</v>
      </c>
      <c r="D903" s="96">
        <v>145.0</v>
      </c>
      <c r="E903" s="95" t="s">
        <v>350</v>
      </c>
      <c r="F903" s="95" t="s">
        <v>153</v>
      </c>
      <c r="G903" s="95" t="s">
        <v>226</v>
      </c>
      <c r="H903" s="96">
        <v>95.0</v>
      </c>
      <c r="I903" s="97" t="b">
        <v>0</v>
      </c>
      <c r="J903" s="97" t="b">
        <v>0</v>
      </c>
      <c r="K903" s="95"/>
      <c r="L903" s="95"/>
    </row>
    <row r="904">
      <c r="A904" s="96">
        <v>703.0</v>
      </c>
      <c r="B904" s="96">
        <v>167.0</v>
      </c>
      <c r="C904" s="95" t="s">
        <v>348</v>
      </c>
      <c r="D904" s="96">
        <v>131.0</v>
      </c>
      <c r="E904" s="95" t="s">
        <v>331</v>
      </c>
      <c r="F904" s="95" t="s">
        <v>153</v>
      </c>
      <c r="G904" s="95" t="s">
        <v>226</v>
      </c>
      <c r="H904" s="96">
        <v>95.0</v>
      </c>
      <c r="I904" s="97" t="b">
        <v>0</v>
      </c>
      <c r="J904" s="97" t="b">
        <v>0</v>
      </c>
      <c r="K904" s="95"/>
      <c r="L904" s="95"/>
    </row>
    <row r="905">
      <c r="A905" s="96">
        <v>703.0</v>
      </c>
      <c r="B905" s="96">
        <v>167.0</v>
      </c>
      <c r="C905" s="95" t="s">
        <v>348</v>
      </c>
      <c r="D905" s="96">
        <v>149.0</v>
      </c>
      <c r="E905" s="95" t="s">
        <v>343</v>
      </c>
      <c r="F905" s="95" t="s">
        <v>153</v>
      </c>
      <c r="G905" s="95" t="s">
        <v>226</v>
      </c>
      <c r="H905" s="96">
        <v>95.0</v>
      </c>
      <c r="I905" s="97" t="b">
        <v>0</v>
      </c>
      <c r="J905" s="97" t="b">
        <v>0</v>
      </c>
      <c r="K905" s="95"/>
      <c r="L905" s="95"/>
    </row>
    <row r="906">
      <c r="A906" s="96">
        <v>703.0</v>
      </c>
      <c r="B906" s="96">
        <v>167.0</v>
      </c>
      <c r="C906" s="95" t="s">
        <v>348</v>
      </c>
      <c r="D906" s="96">
        <v>121.0</v>
      </c>
      <c r="E906" s="95" t="s">
        <v>333</v>
      </c>
      <c r="F906" s="95" t="s">
        <v>153</v>
      </c>
      <c r="G906" s="95" t="s">
        <v>226</v>
      </c>
      <c r="H906" s="96">
        <v>95.0</v>
      </c>
      <c r="I906" s="97" t="b">
        <v>0</v>
      </c>
      <c r="J906" s="97" t="b">
        <v>0</v>
      </c>
      <c r="K906" s="95"/>
      <c r="L906" s="95"/>
    </row>
    <row r="907">
      <c r="A907" s="96">
        <v>704.0</v>
      </c>
      <c r="B907" s="96">
        <v>167.0</v>
      </c>
      <c r="C907" s="95" t="s">
        <v>348</v>
      </c>
      <c r="D907" s="96">
        <v>145.0</v>
      </c>
      <c r="E907" s="95" t="s">
        <v>350</v>
      </c>
      <c r="F907" s="95" t="s">
        <v>168</v>
      </c>
      <c r="G907" s="95" t="s">
        <v>226</v>
      </c>
      <c r="H907" s="96">
        <v>95.0</v>
      </c>
      <c r="I907" s="97" t="b">
        <v>0</v>
      </c>
      <c r="J907" s="97" t="b">
        <v>0</v>
      </c>
      <c r="K907" s="95"/>
      <c r="L907" s="95"/>
    </row>
    <row r="908">
      <c r="A908" s="96">
        <v>704.0</v>
      </c>
      <c r="B908" s="96">
        <v>167.0</v>
      </c>
      <c r="C908" s="95" t="s">
        <v>348</v>
      </c>
      <c r="D908" s="96">
        <v>131.0</v>
      </c>
      <c r="E908" s="95" t="s">
        <v>331</v>
      </c>
      <c r="F908" s="95" t="s">
        <v>168</v>
      </c>
      <c r="G908" s="95" t="s">
        <v>226</v>
      </c>
      <c r="H908" s="96">
        <v>95.0</v>
      </c>
      <c r="I908" s="97" t="b">
        <v>0</v>
      </c>
      <c r="J908" s="97" t="b">
        <v>0</v>
      </c>
      <c r="K908" s="95"/>
      <c r="L908" s="95"/>
    </row>
    <row r="909">
      <c r="A909" s="96">
        <v>704.0</v>
      </c>
      <c r="B909" s="96">
        <v>167.0</v>
      </c>
      <c r="C909" s="95" t="s">
        <v>348</v>
      </c>
      <c r="D909" s="96">
        <v>149.0</v>
      </c>
      <c r="E909" s="95" t="s">
        <v>343</v>
      </c>
      <c r="F909" s="95" t="s">
        <v>168</v>
      </c>
      <c r="G909" s="95" t="s">
        <v>226</v>
      </c>
      <c r="H909" s="96">
        <v>95.0</v>
      </c>
      <c r="I909" s="97" t="b">
        <v>0</v>
      </c>
      <c r="J909" s="97" t="b">
        <v>0</v>
      </c>
      <c r="K909" s="95"/>
      <c r="L909" s="95"/>
    </row>
    <row r="910">
      <c r="A910" s="96">
        <v>704.0</v>
      </c>
      <c r="B910" s="96">
        <v>167.0</v>
      </c>
      <c r="C910" s="95" t="s">
        <v>348</v>
      </c>
      <c r="D910" s="96">
        <v>121.0</v>
      </c>
      <c r="E910" s="95" t="s">
        <v>333</v>
      </c>
      <c r="F910" s="95" t="s">
        <v>168</v>
      </c>
      <c r="G910" s="95" t="s">
        <v>226</v>
      </c>
      <c r="H910" s="96">
        <v>95.0</v>
      </c>
      <c r="I910" s="97" t="b">
        <v>0</v>
      </c>
      <c r="J910" s="97" t="b">
        <v>0</v>
      </c>
      <c r="K910" s="95"/>
      <c r="L910" s="95"/>
    </row>
    <row r="911">
      <c r="A911" s="96">
        <v>705.0</v>
      </c>
      <c r="B911" s="96">
        <v>167.0</v>
      </c>
      <c r="C911" s="95" t="s">
        <v>348</v>
      </c>
      <c r="D911" s="96">
        <v>145.0</v>
      </c>
      <c r="E911" s="95" t="s">
        <v>350</v>
      </c>
      <c r="F911" s="95" t="s">
        <v>168</v>
      </c>
      <c r="G911" s="95" t="s">
        <v>226</v>
      </c>
      <c r="H911" s="96">
        <v>95.0</v>
      </c>
      <c r="I911" s="97" t="b">
        <v>0</v>
      </c>
      <c r="J911" s="97" t="b">
        <v>0</v>
      </c>
      <c r="K911" s="95"/>
      <c r="L911" s="95"/>
    </row>
    <row r="912">
      <c r="A912" s="96">
        <v>705.0</v>
      </c>
      <c r="B912" s="96">
        <v>167.0</v>
      </c>
      <c r="C912" s="95" t="s">
        <v>348</v>
      </c>
      <c r="D912" s="96">
        <v>141.0</v>
      </c>
      <c r="E912" s="95" t="s">
        <v>342</v>
      </c>
      <c r="F912" s="95" t="s">
        <v>168</v>
      </c>
      <c r="G912" s="95" t="s">
        <v>226</v>
      </c>
      <c r="H912" s="96">
        <v>95.0</v>
      </c>
      <c r="I912" s="97" t="b">
        <v>0</v>
      </c>
      <c r="J912" s="97" t="b">
        <v>0</v>
      </c>
      <c r="K912" s="95"/>
      <c r="L912" s="95"/>
    </row>
    <row r="913">
      <c r="A913" s="96">
        <v>705.0</v>
      </c>
      <c r="B913" s="96">
        <v>167.0</v>
      </c>
      <c r="C913" s="95" t="s">
        <v>348</v>
      </c>
      <c r="D913" s="96">
        <v>144.0</v>
      </c>
      <c r="E913" s="95" t="s">
        <v>304</v>
      </c>
      <c r="F913" s="95" t="s">
        <v>168</v>
      </c>
      <c r="G913" s="95" t="s">
        <v>226</v>
      </c>
      <c r="H913" s="96">
        <v>95.0</v>
      </c>
      <c r="I913" s="97" t="b">
        <v>0</v>
      </c>
      <c r="J913" s="97" t="b">
        <v>0</v>
      </c>
      <c r="K913" s="95"/>
      <c r="L913" s="95"/>
    </row>
    <row r="914">
      <c r="A914" s="96">
        <v>706.0</v>
      </c>
      <c r="B914" s="96">
        <v>167.0</v>
      </c>
      <c r="C914" s="95" t="s">
        <v>348</v>
      </c>
      <c r="D914" s="96">
        <v>145.0</v>
      </c>
      <c r="E914" s="95" t="s">
        <v>350</v>
      </c>
      <c r="F914" s="95" t="s">
        <v>209</v>
      </c>
      <c r="G914" s="95" t="s">
        <v>226</v>
      </c>
      <c r="H914" s="96">
        <v>95.0</v>
      </c>
      <c r="I914" s="97" t="b">
        <v>0</v>
      </c>
      <c r="J914" s="97" t="b">
        <v>0</v>
      </c>
      <c r="K914" s="95"/>
      <c r="L914" s="95"/>
    </row>
    <row r="915">
      <c r="A915" s="96">
        <v>706.0</v>
      </c>
      <c r="B915" s="96">
        <v>167.0</v>
      </c>
      <c r="C915" s="95" t="s">
        <v>348</v>
      </c>
      <c r="D915" s="96">
        <v>141.0</v>
      </c>
      <c r="E915" s="95" t="s">
        <v>342</v>
      </c>
      <c r="F915" s="95" t="s">
        <v>209</v>
      </c>
      <c r="G915" s="95" t="s">
        <v>226</v>
      </c>
      <c r="H915" s="96">
        <v>95.0</v>
      </c>
      <c r="I915" s="97" t="b">
        <v>0</v>
      </c>
      <c r="J915" s="97" t="b">
        <v>0</v>
      </c>
      <c r="K915" s="95"/>
      <c r="L915" s="95"/>
    </row>
    <row r="916">
      <c r="A916" s="96">
        <v>706.0</v>
      </c>
      <c r="B916" s="96">
        <v>167.0</v>
      </c>
      <c r="C916" s="95" t="s">
        <v>348</v>
      </c>
      <c r="D916" s="96">
        <v>144.0</v>
      </c>
      <c r="E916" s="95" t="s">
        <v>304</v>
      </c>
      <c r="F916" s="95" t="s">
        <v>209</v>
      </c>
      <c r="G916" s="95" t="s">
        <v>226</v>
      </c>
      <c r="H916" s="96">
        <v>95.0</v>
      </c>
      <c r="I916" s="97" t="b">
        <v>0</v>
      </c>
      <c r="J916" s="97" t="b">
        <v>0</v>
      </c>
      <c r="K916" s="95"/>
      <c r="L916" s="95"/>
    </row>
    <row r="917" hidden="1">
      <c r="A917" s="96">
        <v>707.0</v>
      </c>
      <c r="B917" s="96">
        <v>167.0</v>
      </c>
      <c r="C917" s="95" t="s">
        <v>348</v>
      </c>
      <c r="D917" s="96">
        <v>127.0</v>
      </c>
      <c r="E917" s="95" t="s">
        <v>338</v>
      </c>
      <c r="F917" s="95" t="s">
        <v>162</v>
      </c>
      <c r="G917" s="95" t="s">
        <v>324</v>
      </c>
      <c r="H917" s="96">
        <v>106.0</v>
      </c>
      <c r="I917" s="97" t="b">
        <v>1</v>
      </c>
      <c r="J917" s="97" t="b">
        <v>1</v>
      </c>
      <c r="K917" s="95"/>
      <c r="L917" s="95"/>
    </row>
    <row r="918" hidden="1">
      <c r="A918" s="96">
        <v>707.0</v>
      </c>
      <c r="B918" s="96">
        <v>167.0</v>
      </c>
      <c r="C918" s="95" t="s">
        <v>348</v>
      </c>
      <c r="D918" s="96">
        <v>145.0</v>
      </c>
      <c r="E918" s="95" t="s">
        <v>350</v>
      </c>
      <c r="F918" s="95" t="s">
        <v>162</v>
      </c>
      <c r="G918" s="95" t="s">
        <v>324</v>
      </c>
      <c r="H918" s="96">
        <v>106.0</v>
      </c>
      <c r="I918" s="97" t="b">
        <v>1</v>
      </c>
      <c r="J918" s="97" t="b">
        <v>1</v>
      </c>
      <c r="K918" s="95"/>
      <c r="L918" s="95"/>
    </row>
    <row r="919" hidden="1">
      <c r="A919" s="96">
        <v>707.0</v>
      </c>
      <c r="B919" s="96">
        <v>167.0</v>
      </c>
      <c r="C919" s="95" t="s">
        <v>348</v>
      </c>
      <c r="D919" s="96">
        <v>142.0</v>
      </c>
      <c r="E919" s="95" t="s">
        <v>337</v>
      </c>
      <c r="F919" s="95" t="s">
        <v>162</v>
      </c>
      <c r="G919" s="95" t="s">
        <v>324</v>
      </c>
      <c r="H919" s="96">
        <v>106.0</v>
      </c>
      <c r="I919" s="97" t="b">
        <v>1</v>
      </c>
      <c r="J919" s="97" t="b">
        <v>1</v>
      </c>
      <c r="K919" s="95"/>
      <c r="L919" s="95"/>
    </row>
    <row r="920" hidden="1">
      <c r="A920" s="96">
        <v>707.0</v>
      </c>
      <c r="B920" s="96">
        <v>167.0</v>
      </c>
      <c r="C920" s="95" t="s">
        <v>348</v>
      </c>
      <c r="D920" s="96">
        <v>126.0</v>
      </c>
      <c r="E920" s="95" t="s">
        <v>336</v>
      </c>
      <c r="F920" s="95" t="s">
        <v>162</v>
      </c>
      <c r="G920" s="95" t="s">
        <v>324</v>
      </c>
      <c r="H920" s="96">
        <v>106.0</v>
      </c>
      <c r="I920" s="97" t="b">
        <v>1</v>
      </c>
      <c r="J920" s="97" t="b">
        <v>1</v>
      </c>
      <c r="K920" s="95"/>
      <c r="L920" s="95"/>
    </row>
    <row r="921" hidden="1">
      <c r="A921" s="96">
        <v>707.0</v>
      </c>
      <c r="B921" s="96">
        <v>167.0</v>
      </c>
      <c r="C921" s="95" t="s">
        <v>348</v>
      </c>
      <c r="D921" s="96">
        <v>150.0</v>
      </c>
      <c r="E921" s="95" t="s">
        <v>339</v>
      </c>
      <c r="F921" s="95" t="s">
        <v>162</v>
      </c>
      <c r="G921" s="95" t="s">
        <v>324</v>
      </c>
      <c r="H921" s="96">
        <v>106.0</v>
      </c>
      <c r="I921" s="97" t="b">
        <v>1</v>
      </c>
      <c r="J921" s="97" t="b">
        <v>1</v>
      </c>
      <c r="K921" s="95"/>
      <c r="L921" s="95"/>
    </row>
    <row r="922" hidden="1">
      <c r="A922" s="96">
        <v>707.0</v>
      </c>
      <c r="B922" s="96">
        <v>167.0</v>
      </c>
      <c r="C922" s="95" t="s">
        <v>348</v>
      </c>
      <c r="D922" s="96">
        <v>128.0</v>
      </c>
      <c r="E922" s="95" t="s">
        <v>340</v>
      </c>
      <c r="F922" s="95" t="s">
        <v>162</v>
      </c>
      <c r="G922" s="95" t="s">
        <v>324</v>
      </c>
      <c r="H922" s="96">
        <v>106.0</v>
      </c>
      <c r="I922" s="97" t="b">
        <v>1</v>
      </c>
      <c r="J922" s="97" t="b">
        <v>1</v>
      </c>
      <c r="K922" s="95"/>
      <c r="L922" s="95"/>
    </row>
    <row r="923">
      <c r="A923" s="96">
        <v>708.0</v>
      </c>
      <c r="B923" s="96">
        <v>174.0</v>
      </c>
      <c r="C923" s="95" t="s">
        <v>322</v>
      </c>
      <c r="D923" s="96">
        <v>131.0</v>
      </c>
      <c r="E923" s="95" t="s">
        <v>331</v>
      </c>
      <c r="F923" s="95" t="s">
        <v>207</v>
      </c>
      <c r="G923" s="95" t="s">
        <v>226</v>
      </c>
      <c r="H923" s="96">
        <v>95.0</v>
      </c>
      <c r="I923" s="97" t="b">
        <v>0</v>
      </c>
      <c r="J923" s="97" t="b">
        <v>0</v>
      </c>
      <c r="K923" s="95"/>
      <c r="L923" s="95"/>
    </row>
    <row r="924">
      <c r="A924" s="96">
        <v>708.0</v>
      </c>
      <c r="B924" s="96">
        <v>174.0</v>
      </c>
      <c r="C924" s="95" t="s">
        <v>322</v>
      </c>
      <c r="D924" s="96">
        <v>127.0</v>
      </c>
      <c r="E924" s="95" t="s">
        <v>338</v>
      </c>
      <c r="F924" s="95" t="s">
        <v>207</v>
      </c>
      <c r="G924" s="95" t="s">
        <v>226</v>
      </c>
      <c r="H924" s="96">
        <v>95.0</v>
      </c>
      <c r="I924" s="97" t="b">
        <v>0</v>
      </c>
      <c r="J924" s="97" t="b">
        <v>0</v>
      </c>
      <c r="K924" s="95"/>
      <c r="L924" s="95"/>
    </row>
    <row r="925">
      <c r="A925" s="96">
        <v>708.0</v>
      </c>
      <c r="B925" s="96">
        <v>174.0</v>
      </c>
      <c r="C925" s="95" t="s">
        <v>322</v>
      </c>
      <c r="D925" s="96">
        <v>149.0</v>
      </c>
      <c r="E925" s="95" t="s">
        <v>343</v>
      </c>
      <c r="F925" s="95" t="s">
        <v>207</v>
      </c>
      <c r="G925" s="95" t="s">
        <v>226</v>
      </c>
      <c r="H925" s="96">
        <v>95.0</v>
      </c>
      <c r="I925" s="97" t="b">
        <v>0</v>
      </c>
      <c r="J925" s="97" t="b">
        <v>0</v>
      </c>
      <c r="K925" s="95"/>
      <c r="L925" s="95"/>
    </row>
    <row r="926">
      <c r="A926" s="96">
        <v>708.0</v>
      </c>
      <c r="B926" s="96">
        <v>174.0</v>
      </c>
      <c r="C926" s="95" t="s">
        <v>322</v>
      </c>
      <c r="D926" s="96">
        <v>121.0</v>
      </c>
      <c r="E926" s="95" t="s">
        <v>333</v>
      </c>
      <c r="F926" s="95" t="s">
        <v>207</v>
      </c>
      <c r="G926" s="95" t="s">
        <v>226</v>
      </c>
      <c r="H926" s="96">
        <v>95.0</v>
      </c>
      <c r="I926" s="97" t="b">
        <v>0</v>
      </c>
      <c r="J926" s="97" t="b">
        <v>0</v>
      </c>
      <c r="K926" s="95"/>
      <c r="L926" s="95"/>
    </row>
    <row r="927">
      <c r="A927" s="96">
        <v>709.0</v>
      </c>
      <c r="B927" s="96">
        <v>174.0</v>
      </c>
      <c r="C927" s="95" t="s">
        <v>322</v>
      </c>
      <c r="D927" s="96">
        <v>131.0</v>
      </c>
      <c r="E927" s="95" t="s">
        <v>331</v>
      </c>
      <c r="F927" s="95" t="s">
        <v>168</v>
      </c>
      <c r="G927" s="95" t="s">
        <v>226</v>
      </c>
      <c r="H927" s="96">
        <v>95.0</v>
      </c>
      <c r="I927" s="97" t="b">
        <v>0</v>
      </c>
      <c r="J927" s="97" t="b">
        <v>0</v>
      </c>
      <c r="K927" s="95"/>
      <c r="L927" s="95"/>
    </row>
    <row r="928" hidden="1">
      <c r="A928" s="96">
        <v>709.0</v>
      </c>
      <c r="B928" s="96">
        <v>174.0</v>
      </c>
      <c r="C928" s="95" t="s">
        <v>322</v>
      </c>
      <c r="D928" s="96">
        <v>127.0</v>
      </c>
      <c r="E928" s="95" t="s">
        <v>338</v>
      </c>
      <c r="F928" s="95" t="s">
        <v>168</v>
      </c>
      <c r="G928" s="95" t="s">
        <v>226</v>
      </c>
      <c r="H928" s="96">
        <v>95.0</v>
      </c>
      <c r="I928" s="97" t="b">
        <v>1</v>
      </c>
      <c r="J928" s="97" t="b">
        <v>1</v>
      </c>
      <c r="K928" s="95"/>
      <c r="L928" s="95"/>
    </row>
    <row r="929" hidden="1">
      <c r="A929" s="96">
        <v>709.0</v>
      </c>
      <c r="B929" s="96">
        <v>174.0</v>
      </c>
      <c r="C929" s="95" t="s">
        <v>322</v>
      </c>
      <c r="D929" s="96">
        <v>149.0</v>
      </c>
      <c r="E929" s="95" t="s">
        <v>343</v>
      </c>
      <c r="F929" s="95" t="s">
        <v>168</v>
      </c>
      <c r="G929" s="95" t="s">
        <v>226</v>
      </c>
      <c r="H929" s="96">
        <v>95.0</v>
      </c>
      <c r="I929" s="97" t="b">
        <v>1</v>
      </c>
      <c r="J929" s="97" t="b">
        <v>1</v>
      </c>
      <c r="K929" s="95"/>
      <c r="L929" s="95"/>
    </row>
    <row r="930">
      <c r="A930" s="96">
        <v>709.0</v>
      </c>
      <c r="B930" s="96">
        <v>174.0</v>
      </c>
      <c r="C930" s="95" t="s">
        <v>322</v>
      </c>
      <c r="D930" s="96">
        <v>121.0</v>
      </c>
      <c r="E930" s="95" t="s">
        <v>333</v>
      </c>
      <c r="F930" s="95" t="s">
        <v>168</v>
      </c>
      <c r="G930" s="95" t="s">
        <v>226</v>
      </c>
      <c r="H930" s="96">
        <v>95.0</v>
      </c>
      <c r="I930" s="97" t="b">
        <v>0</v>
      </c>
      <c r="J930" s="97" t="b">
        <v>0</v>
      </c>
      <c r="K930" s="95"/>
      <c r="L930" s="95"/>
    </row>
    <row r="931" hidden="1">
      <c r="A931" s="96">
        <v>710.0</v>
      </c>
      <c r="B931" s="96">
        <v>174.0</v>
      </c>
      <c r="C931" s="95" t="s">
        <v>322</v>
      </c>
      <c r="D931" s="96">
        <v>125.0</v>
      </c>
      <c r="E931" s="95" t="s">
        <v>334</v>
      </c>
      <c r="F931" s="95" t="s">
        <v>168</v>
      </c>
      <c r="G931" s="95" t="s">
        <v>272</v>
      </c>
      <c r="H931" s="96">
        <v>110.0</v>
      </c>
      <c r="I931" s="97" t="b">
        <v>1</v>
      </c>
      <c r="J931" s="97" t="b">
        <v>1</v>
      </c>
      <c r="K931" s="95"/>
      <c r="L931" s="95"/>
    </row>
    <row r="932" hidden="1">
      <c r="A932" s="96">
        <v>710.0</v>
      </c>
      <c r="B932" s="96">
        <v>174.0</v>
      </c>
      <c r="C932" s="95" t="s">
        <v>322</v>
      </c>
      <c r="D932" s="96">
        <v>146.0</v>
      </c>
      <c r="E932" s="95" t="s">
        <v>341</v>
      </c>
      <c r="F932" s="95" t="s">
        <v>168</v>
      </c>
      <c r="G932" s="95" t="s">
        <v>272</v>
      </c>
      <c r="H932" s="96">
        <v>110.0</v>
      </c>
      <c r="I932" s="97" t="b">
        <v>1</v>
      </c>
      <c r="J932" s="97" t="b">
        <v>1</v>
      </c>
      <c r="K932" s="95"/>
      <c r="L932" s="95"/>
    </row>
    <row r="933" hidden="1">
      <c r="A933" s="96">
        <v>710.0</v>
      </c>
      <c r="B933" s="96">
        <v>174.0</v>
      </c>
      <c r="C933" s="95" t="s">
        <v>322</v>
      </c>
      <c r="D933" s="96">
        <v>121.0</v>
      </c>
      <c r="E933" s="95" t="s">
        <v>333</v>
      </c>
      <c r="F933" s="95" t="s">
        <v>168</v>
      </c>
      <c r="G933" s="95" t="s">
        <v>272</v>
      </c>
      <c r="H933" s="96">
        <v>110.0</v>
      </c>
      <c r="I933" s="97" t="b">
        <v>1</v>
      </c>
      <c r="J933" s="97" t="b">
        <v>1</v>
      </c>
      <c r="K933" s="95"/>
      <c r="L933" s="95"/>
    </row>
    <row r="934" hidden="1">
      <c r="A934" s="96">
        <v>710.0</v>
      </c>
      <c r="B934" s="96">
        <v>174.0</v>
      </c>
      <c r="C934" s="95" t="s">
        <v>322</v>
      </c>
      <c r="D934" s="96">
        <v>144.0</v>
      </c>
      <c r="E934" s="95" t="s">
        <v>304</v>
      </c>
      <c r="F934" s="95" t="s">
        <v>168</v>
      </c>
      <c r="G934" s="95" t="s">
        <v>272</v>
      </c>
      <c r="H934" s="96">
        <v>110.0</v>
      </c>
      <c r="I934" s="97" t="b">
        <v>1</v>
      </c>
      <c r="J934" s="97" t="b">
        <v>1</v>
      </c>
      <c r="K934" s="95"/>
      <c r="L934" s="95"/>
    </row>
    <row r="935" hidden="1">
      <c r="A935" s="96">
        <v>711.0</v>
      </c>
      <c r="B935" s="96">
        <v>174.0</v>
      </c>
      <c r="C935" s="95" t="s">
        <v>322</v>
      </c>
      <c r="D935" s="96">
        <v>150.0</v>
      </c>
      <c r="E935" s="95" t="s">
        <v>339</v>
      </c>
      <c r="F935" s="95" t="s">
        <v>351</v>
      </c>
      <c r="G935" s="95" t="s">
        <v>352</v>
      </c>
      <c r="H935" s="96">
        <v>112.0</v>
      </c>
      <c r="I935" s="97" t="b">
        <v>1</v>
      </c>
      <c r="J935" s="97" t="b">
        <v>1</v>
      </c>
      <c r="K935" s="95"/>
      <c r="L935" s="95"/>
    </row>
    <row r="936" hidden="1">
      <c r="A936" s="96">
        <v>711.0</v>
      </c>
      <c r="B936" s="96">
        <v>174.0</v>
      </c>
      <c r="C936" s="95" t="s">
        <v>322</v>
      </c>
      <c r="D936" s="96">
        <v>121.0</v>
      </c>
      <c r="E936" s="95" t="s">
        <v>333</v>
      </c>
      <c r="F936" s="95" t="s">
        <v>351</v>
      </c>
      <c r="G936" s="95" t="s">
        <v>352</v>
      </c>
      <c r="H936" s="96">
        <v>112.0</v>
      </c>
      <c r="I936" s="97" t="b">
        <v>1</v>
      </c>
      <c r="J936" s="97" t="b">
        <v>1</v>
      </c>
      <c r="K936" s="95"/>
      <c r="L936" s="95"/>
    </row>
    <row r="937" hidden="1">
      <c r="A937" s="96">
        <v>711.0</v>
      </c>
      <c r="B937" s="96">
        <v>174.0</v>
      </c>
      <c r="C937" s="95" t="s">
        <v>322</v>
      </c>
      <c r="D937" s="96">
        <v>142.0</v>
      </c>
      <c r="E937" s="95" t="s">
        <v>337</v>
      </c>
      <c r="F937" s="95" t="s">
        <v>351</v>
      </c>
      <c r="G937" s="95" t="s">
        <v>352</v>
      </c>
      <c r="H937" s="96">
        <v>112.0</v>
      </c>
      <c r="I937" s="97" t="b">
        <v>1</v>
      </c>
      <c r="J937" s="97" t="b">
        <v>1</v>
      </c>
      <c r="K937" s="95"/>
      <c r="L937" s="95"/>
    </row>
    <row r="938" hidden="1">
      <c r="A938" s="96">
        <v>711.0</v>
      </c>
      <c r="B938" s="96">
        <v>174.0</v>
      </c>
      <c r="C938" s="95" t="s">
        <v>322</v>
      </c>
      <c r="D938" s="96">
        <v>126.0</v>
      </c>
      <c r="E938" s="95" t="s">
        <v>336</v>
      </c>
      <c r="F938" s="95" t="s">
        <v>351</v>
      </c>
      <c r="G938" s="95" t="s">
        <v>352</v>
      </c>
      <c r="H938" s="96">
        <v>112.0</v>
      </c>
      <c r="I938" s="97" t="b">
        <v>1</v>
      </c>
      <c r="J938" s="97" t="b">
        <v>1</v>
      </c>
      <c r="K938" s="95"/>
      <c r="L938" s="95"/>
    </row>
    <row r="939" hidden="1">
      <c r="A939" s="96">
        <v>711.0</v>
      </c>
      <c r="B939" s="96">
        <v>174.0</v>
      </c>
      <c r="C939" s="95" t="s">
        <v>322</v>
      </c>
      <c r="D939" s="96">
        <v>127.0</v>
      </c>
      <c r="E939" s="95" t="s">
        <v>338</v>
      </c>
      <c r="F939" s="95" t="s">
        <v>351</v>
      </c>
      <c r="G939" s="95" t="s">
        <v>352</v>
      </c>
      <c r="H939" s="96">
        <v>112.0</v>
      </c>
      <c r="I939" s="97" t="b">
        <v>1</v>
      </c>
      <c r="J939" s="97" t="b">
        <v>1</v>
      </c>
      <c r="K939" s="95"/>
      <c r="L939" s="95"/>
    </row>
    <row r="940" hidden="1">
      <c r="A940" s="96">
        <v>711.0</v>
      </c>
      <c r="B940" s="96">
        <v>174.0</v>
      </c>
      <c r="C940" s="95" t="s">
        <v>322</v>
      </c>
      <c r="D940" s="96">
        <v>134.0</v>
      </c>
      <c r="E940" s="95" t="s">
        <v>353</v>
      </c>
      <c r="F940" s="95" t="s">
        <v>351</v>
      </c>
      <c r="G940" s="95" t="s">
        <v>352</v>
      </c>
      <c r="H940" s="96">
        <v>112.0</v>
      </c>
      <c r="I940" s="97" t="b">
        <v>1</v>
      </c>
      <c r="J940" s="97" t="b">
        <v>1</v>
      </c>
      <c r="K940" s="95"/>
      <c r="L940" s="95"/>
    </row>
    <row r="941" hidden="1">
      <c r="A941" s="96">
        <v>711.0</v>
      </c>
      <c r="B941" s="96">
        <v>174.0</v>
      </c>
      <c r="C941" s="95" t="s">
        <v>322</v>
      </c>
      <c r="D941" s="96">
        <v>128.0</v>
      </c>
      <c r="E941" s="95" t="s">
        <v>340</v>
      </c>
      <c r="F941" s="95" t="s">
        <v>351</v>
      </c>
      <c r="G941" s="95" t="s">
        <v>352</v>
      </c>
      <c r="H941" s="96">
        <v>112.0</v>
      </c>
      <c r="I941" s="97" t="b">
        <v>1</v>
      </c>
      <c r="J941" s="97" t="b">
        <v>1</v>
      </c>
      <c r="K941" s="95"/>
      <c r="L941" s="95"/>
    </row>
    <row r="942" hidden="1">
      <c r="A942" s="96">
        <v>712.0</v>
      </c>
      <c r="B942" s="96">
        <v>174.0</v>
      </c>
      <c r="C942" s="95" t="s">
        <v>322</v>
      </c>
      <c r="D942" s="96">
        <v>150.0</v>
      </c>
      <c r="E942" s="95" t="s">
        <v>339</v>
      </c>
      <c r="F942" s="95" t="s">
        <v>168</v>
      </c>
      <c r="G942" s="95" t="s">
        <v>226</v>
      </c>
      <c r="H942" s="96">
        <v>95.0</v>
      </c>
      <c r="I942" s="97" t="b">
        <v>1</v>
      </c>
      <c r="J942" s="97" t="b">
        <v>1</v>
      </c>
      <c r="K942" s="95"/>
      <c r="L942" s="95"/>
    </row>
    <row r="943">
      <c r="A943" s="96">
        <v>712.0</v>
      </c>
      <c r="B943" s="96">
        <v>174.0</v>
      </c>
      <c r="C943" s="95" t="s">
        <v>322</v>
      </c>
      <c r="D943" s="96">
        <v>121.0</v>
      </c>
      <c r="E943" s="95" t="s">
        <v>333</v>
      </c>
      <c r="F943" s="95" t="s">
        <v>168</v>
      </c>
      <c r="G943" s="95" t="s">
        <v>226</v>
      </c>
      <c r="H943" s="96">
        <v>95.0</v>
      </c>
      <c r="I943" s="97" t="b">
        <v>0</v>
      </c>
      <c r="J943" s="97" t="b">
        <v>0</v>
      </c>
      <c r="K943" s="95"/>
      <c r="L943" s="95"/>
    </row>
    <row r="944">
      <c r="A944" s="96">
        <v>712.0</v>
      </c>
      <c r="B944" s="96">
        <v>174.0</v>
      </c>
      <c r="C944" s="95" t="s">
        <v>322</v>
      </c>
      <c r="D944" s="96">
        <v>142.0</v>
      </c>
      <c r="E944" s="95" t="s">
        <v>337</v>
      </c>
      <c r="F944" s="95" t="s">
        <v>168</v>
      </c>
      <c r="G944" s="95" t="s">
        <v>226</v>
      </c>
      <c r="H944" s="96">
        <v>95.0</v>
      </c>
      <c r="I944" s="97" t="b">
        <v>0</v>
      </c>
      <c r="J944" s="97" t="b">
        <v>0</v>
      </c>
      <c r="K944" s="95"/>
      <c r="L944" s="95"/>
    </row>
    <row r="945" hidden="1">
      <c r="A945" s="96">
        <v>712.0</v>
      </c>
      <c r="B945" s="96">
        <v>174.0</v>
      </c>
      <c r="C945" s="95" t="s">
        <v>322</v>
      </c>
      <c r="D945" s="96">
        <v>126.0</v>
      </c>
      <c r="E945" s="95" t="s">
        <v>336</v>
      </c>
      <c r="F945" s="95" t="s">
        <v>168</v>
      </c>
      <c r="G945" s="95" t="s">
        <v>226</v>
      </c>
      <c r="H945" s="96">
        <v>95.0</v>
      </c>
      <c r="I945" s="97" t="b">
        <v>1</v>
      </c>
      <c r="J945" s="97" t="b">
        <v>1</v>
      </c>
      <c r="K945" s="95"/>
      <c r="L945" s="95"/>
    </row>
    <row r="946" hidden="1">
      <c r="A946" s="96">
        <v>712.0</v>
      </c>
      <c r="B946" s="96">
        <v>174.0</v>
      </c>
      <c r="C946" s="95" t="s">
        <v>322</v>
      </c>
      <c r="D946" s="96">
        <v>127.0</v>
      </c>
      <c r="E946" s="95" t="s">
        <v>338</v>
      </c>
      <c r="F946" s="95" t="s">
        <v>168</v>
      </c>
      <c r="G946" s="95" t="s">
        <v>226</v>
      </c>
      <c r="H946" s="96">
        <v>95.0</v>
      </c>
      <c r="I946" s="97" t="b">
        <v>1</v>
      </c>
      <c r="J946" s="97" t="b">
        <v>1</v>
      </c>
      <c r="K946" s="95"/>
      <c r="L946" s="95"/>
    </row>
    <row r="947">
      <c r="A947" s="96">
        <v>712.0</v>
      </c>
      <c r="B947" s="96">
        <v>174.0</v>
      </c>
      <c r="C947" s="95" t="s">
        <v>322</v>
      </c>
      <c r="D947" s="96">
        <v>134.0</v>
      </c>
      <c r="E947" s="95" t="s">
        <v>353</v>
      </c>
      <c r="F947" s="95" t="s">
        <v>168</v>
      </c>
      <c r="G947" s="95" t="s">
        <v>226</v>
      </c>
      <c r="H947" s="96">
        <v>95.0</v>
      </c>
      <c r="I947" s="97" t="b">
        <v>0</v>
      </c>
      <c r="J947" s="97" t="b">
        <v>0</v>
      </c>
      <c r="K947" s="95"/>
      <c r="L947" s="95"/>
    </row>
    <row r="948" hidden="1">
      <c r="A948" s="96">
        <v>712.0</v>
      </c>
      <c r="B948" s="96">
        <v>174.0</v>
      </c>
      <c r="C948" s="95" t="s">
        <v>322</v>
      </c>
      <c r="D948" s="96">
        <v>128.0</v>
      </c>
      <c r="E948" s="95" t="s">
        <v>340</v>
      </c>
      <c r="F948" s="95" t="s">
        <v>168</v>
      </c>
      <c r="G948" s="95" t="s">
        <v>226</v>
      </c>
      <c r="H948" s="96">
        <v>95.0</v>
      </c>
      <c r="I948" s="97" t="b">
        <v>1</v>
      </c>
      <c r="J948" s="97" t="b">
        <v>1</v>
      </c>
      <c r="K948" s="95"/>
      <c r="L948" s="95"/>
    </row>
    <row r="949">
      <c r="A949" s="96">
        <v>713.0</v>
      </c>
      <c r="B949" s="96">
        <v>174.0</v>
      </c>
      <c r="C949" s="95" t="s">
        <v>322</v>
      </c>
      <c r="D949" s="96">
        <v>150.0</v>
      </c>
      <c r="E949" s="95" t="s">
        <v>339</v>
      </c>
      <c r="F949" s="95" t="s">
        <v>151</v>
      </c>
      <c r="G949" s="95" t="s">
        <v>226</v>
      </c>
      <c r="H949" s="96">
        <v>95.0</v>
      </c>
      <c r="I949" s="97" t="b">
        <v>0</v>
      </c>
      <c r="J949" s="97" t="b">
        <v>0</v>
      </c>
      <c r="K949" s="95"/>
      <c r="L949" s="95"/>
    </row>
    <row r="950">
      <c r="A950" s="96">
        <v>713.0</v>
      </c>
      <c r="B950" s="96">
        <v>174.0</v>
      </c>
      <c r="C950" s="95" t="s">
        <v>322</v>
      </c>
      <c r="D950" s="96">
        <v>121.0</v>
      </c>
      <c r="E950" s="95" t="s">
        <v>333</v>
      </c>
      <c r="F950" s="95" t="s">
        <v>151</v>
      </c>
      <c r="G950" s="95" t="s">
        <v>226</v>
      </c>
      <c r="H950" s="96">
        <v>95.0</v>
      </c>
      <c r="I950" s="97" t="b">
        <v>0</v>
      </c>
      <c r="J950" s="97" t="b">
        <v>0</v>
      </c>
      <c r="K950" s="95"/>
      <c r="L950" s="95"/>
    </row>
    <row r="951">
      <c r="A951" s="96">
        <v>713.0</v>
      </c>
      <c r="B951" s="96">
        <v>174.0</v>
      </c>
      <c r="C951" s="95" t="s">
        <v>322</v>
      </c>
      <c r="D951" s="96">
        <v>142.0</v>
      </c>
      <c r="E951" s="95" t="s">
        <v>337</v>
      </c>
      <c r="F951" s="95" t="s">
        <v>151</v>
      </c>
      <c r="G951" s="95" t="s">
        <v>226</v>
      </c>
      <c r="H951" s="96">
        <v>95.0</v>
      </c>
      <c r="I951" s="97" t="b">
        <v>0</v>
      </c>
      <c r="J951" s="97" t="b">
        <v>0</v>
      </c>
      <c r="K951" s="95"/>
      <c r="L951" s="95"/>
    </row>
    <row r="952">
      <c r="A952" s="96">
        <v>713.0</v>
      </c>
      <c r="B952" s="96">
        <v>174.0</v>
      </c>
      <c r="C952" s="95" t="s">
        <v>322</v>
      </c>
      <c r="D952" s="96">
        <v>126.0</v>
      </c>
      <c r="E952" s="95" t="s">
        <v>336</v>
      </c>
      <c r="F952" s="95" t="s">
        <v>151</v>
      </c>
      <c r="G952" s="95" t="s">
        <v>226</v>
      </c>
      <c r="H952" s="96">
        <v>95.0</v>
      </c>
      <c r="I952" s="97" t="b">
        <v>0</v>
      </c>
      <c r="J952" s="97" t="b">
        <v>0</v>
      </c>
      <c r="K952" s="95"/>
      <c r="L952" s="95"/>
    </row>
    <row r="953">
      <c r="A953" s="96">
        <v>713.0</v>
      </c>
      <c r="B953" s="96">
        <v>174.0</v>
      </c>
      <c r="C953" s="95" t="s">
        <v>322</v>
      </c>
      <c r="D953" s="96">
        <v>127.0</v>
      </c>
      <c r="E953" s="95" t="s">
        <v>338</v>
      </c>
      <c r="F953" s="95" t="s">
        <v>151</v>
      </c>
      <c r="G953" s="95" t="s">
        <v>226</v>
      </c>
      <c r="H953" s="96">
        <v>95.0</v>
      </c>
      <c r="I953" s="97" t="b">
        <v>0</v>
      </c>
      <c r="J953" s="97" t="b">
        <v>0</v>
      </c>
      <c r="K953" s="95"/>
      <c r="L953" s="95"/>
    </row>
    <row r="954">
      <c r="A954" s="96">
        <v>713.0</v>
      </c>
      <c r="B954" s="96">
        <v>174.0</v>
      </c>
      <c r="C954" s="95" t="s">
        <v>322</v>
      </c>
      <c r="D954" s="96">
        <v>134.0</v>
      </c>
      <c r="E954" s="95" t="s">
        <v>353</v>
      </c>
      <c r="F954" s="95" t="s">
        <v>151</v>
      </c>
      <c r="G954" s="95" t="s">
        <v>226</v>
      </c>
      <c r="H954" s="96">
        <v>95.0</v>
      </c>
      <c r="I954" s="97" t="b">
        <v>0</v>
      </c>
      <c r="J954" s="97" t="b">
        <v>0</v>
      </c>
      <c r="K954" s="95"/>
      <c r="L954" s="95"/>
    </row>
    <row r="955">
      <c r="A955" s="96">
        <v>713.0</v>
      </c>
      <c r="B955" s="96">
        <v>174.0</v>
      </c>
      <c r="C955" s="95" t="s">
        <v>322</v>
      </c>
      <c r="D955" s="96">
        <v>128.0</v>
      </c>
      <c r="E955" s="95" t="s">
        <v>340</v>
      </c>
      <c r="F955" s="95" t="s">
        <v>151</v>
      </c>
      <c r="G955" s="95" t="s">
        <v>226</v>
      </c>
      <c r="H955" s="96">
        <v>95.0</v>
      </c>
      <c r="I955" s="97" t="b">
        <v>0</v>
      </c>
      <c r="J955" s="97" t="b">
        <v>0</v>
      </c>
      <c r="K955" s="95"/>
      <c r="L955" s="95"/>
    </row>
    <row r="956">
      <c r="A956" s="96">
        <v>714.0</v>
      </c>
      <c r="B956" s="96">
        <v>174.0</v>
      </c>
      <c r="C956" s="95" t="s">
        <v>322</v>
      </c>
      <c r="D956" s="96">
        <v>125.0</v>
      </c>
      <c r="E956" s="95" t="s">
        <v>334</v>
      </c>
      <c r="F956" s="95" t="s">
        <v>153</v>
      </c>
      <c r="G956" s="95" t="s">
        <v>226</v>
      </c>
      <c r="H956" s="96">
        <v>95.0</v>
      </c>
      <c r="I956" s="97" t="b">
        <v>0</v>
      </c>
      <c r="J956" s="97" t="b">
        <v>0</v>
      </c>
      <c r="K956" s="95"/>
      <c r="L956" s="95"/>
    </row>
    <row r="957">
      <c r="A957" s="96">
        <v>714.0</v>
      </c>
      <c r="B957" s="96">
        <v>174.0</v>
      </c>
      <c r="C957" s="95" t="s">
        <v>322</v>
      </c>
      <c r="D957" s="96">
        <v>142.0</v>
      </c>
      <c r="E957" s="95" t="s">
        <v>337</v>
      </c>
      <c r="F957" s="95" t="s">
        <v>153</v>
      </c>
      <c r="G957" s="95" t="s">
        <v>226</v>
      </c>
      <c r="H957" s="96">
        <v>95.0</v>
      </c>
      <c r="I957" s="97" t="b">
        <v>0</v>
      </c>
      <c r="J957" s="97" t="b">
        <v>0</v>
      </c>
      <c r="K957" s="95"/>
      <c r="L957" s="95"/>
    </row>
    <row r="958">
      <c r="A958" s="96">
        <v>714.0</v>
      </c>
      <c r="B958" s="96">
        <v>174.0</v>
      </c>
      <c r="C958" s="95" t="s">
        <v>322</v>
      </c>
      <c r="D958" s="96">
        <v>127.0</v>
      </c>
      <c r="E958" s="95" t="s">
        <v>338</v>
      </c>
      <c r="F958" s="95" t="s">
        <v>153</v>
      </c>
      <c r="G958" s="95" t="s">
        <v>226</v>
      </c>
      <c r="H958" s="96">
        <v>95.0</v>
      </c>
      <c r="I958" s="97" t="b">
        <v>0</v>
      </c>
      <c r="J958" s="97" t="b">
        <v>0</v>
      </c>
      <c r="K958" s="95"/>
      <c r="L958" s="95"/>
    </row>
    <row r="959">
      <c r="A959" s="96">
        <v>714.0</v>
      </c>
      <c r="B959" s="96">
        <v>174.0</v>
      </c>
      <c r="C959" s="95" t="s">
        <v>322</v>
      </c>
      <c r="D959" s="96">
        <v>146.0</v>
      </c>
      <c r="E959" s="95" t="s">
        <v>341</v>
      </c>
      <c r="F959" s="95" t="s">
        <v>153</v>
      </c>
      <c r="G959" s="95" t="s">
        <v>226</v>
      </c>
      <c r="H959" s="96">
        <v>95.0</v>
      </c>
      <c r="I959" s="97" t="b">
        <v>0</v>
      </c>
      <c r="J959" s="97" t="b">
        <v>0</v>
      </c>
      <c r="K959" s="95"/>
      <c r="L959" s="95"/>
    </row>
    <row r="960">
      <c r="A960" s="96">
        <v>715.0</v>
      </c>
      <c r="B960" s="96">
        <v>174.0</v>
      </c>
      <c r="C960" s="95" t="s">
        <v>322</v>
      </c>
      <c r="D960" s="96">
        <v>131.0</v>
      </c>
      <c r="E960" s="95" t="s">
        <v>331</v>
      </c>
      <c r="F960" s="95" t="s">
        <v>157</v>
      </c>
      <c r="G960" s="95" t="s">
        <v>226</v>
      </c>
      <c r="H960" s="96">
        <v>95.0</v>
      </c>
      <c r="I960" s="97" t="b">
        <v>0</v>
      </c>
      <c r="J960" s="97" t="b">
        <v>0</v>
      </c>
      <c r="K960" s="95"/>
      <c r="L960" s="95"/>
    </row>
    <row r="961">
      <c r="A961" s="96">
        <v>715.0</v>
      </c>
      <c r="B961" s="96">
        <v>174.0</v>
      </c>
      <c r="C961" s="95" t="s">
        <v>322</v>
      </c>
      <c r="D961" s="96">
        <v>150.0</v>
      </c>
      <c r="E961" s="95" t="s">
        <v>339</v>
      </c>
      <c r="F961" s="95" t="s">
        <v>157</v>
      </c>
      <c r="G961" s="95" t="s">
        <v>226</v>
      </c>
      <c r="H961" s="96">
        <v>95.0</v>
      </c>
      <c r="I961" s="97" t="b">
        <v>0</v>
      </c>
      <c r="J961" s="97" t="b">
        <v>0</v>
      </c>
      <c r="K961" s="95"/>
      <c r="L961" s="95"/>
    </row>
    <row r="962">
      <c r="A962" s="96">
        <v>715.0</v>
      </c>
      <c r="B962" s="96">
        <v>174.0</v>
      </c>
      <c r="C962" s="95" t="s">
        <v>322</v>
      </c>
      <c r="D962" s="96">
        <v>149.0</v>
      </c>
      <c r="E962" s="95" t="s">
        <v>343</v>
      </c>
      <c r="F962" s="95" t="s">
        <v>157</v>
      </c>
      <c r="G962" s="95" t="s">
        <v>226</v>
      </c>
      <c r="H962" s="96">
        <v>95.0</v>
      </c>
      <c r="I962" s="97" t="b">
        <v>0</v>
      </c>
      <c r="J962" s="97" t="b">
        <v>0</v>
      </c>
      <c r="K962" s="95"/>
      <c r="L962" s="95"/>
    </row>
    <row r="963">
      <c r="A963" s="96">
        <v>715.0</v>
      </c>
      <c r="B963" s="96">
        <v>174.0</v>
      </c>
      <c r="C963" s="95" t="s">
        <v>322</v>
      </c>
      <c r="D963" s="96">
        <v>152.0</v>
      </c>
      <c r="E963" s="95" t="s">
        <v>354</v>
      </c>
      <c r="F963" s="95" t="s">
        <v>157</v>
      </c>
      <c r="G963" s="95" t="s">
        <v>226</v>
      </c>
      <c r="H963" s="96">
        <v>95.0</v>
      </c>
      <c r="I963" s="97" t="b">
        <v>0</v>
      </c>
      <c r="J963" s="97" t="b">
        <v>0</v>
      </c>
      <c r="K963" s="95"/>
      <c r="L963" s="95"/>
    </row>
    <row r="964">
      <c r="A964" s="96">
        <v>715.0</v>
      </c>
      <c r="B964" s="96">
        <v>174.0</v>
      </c>
      <c r="C964" s="95" t="s">
        <v>322</v>
      </c>
      <c r="D964" s="96">
        <v>123.0</v>
      </c>
      <c r="E964" s="95" t="s">
        <v>347</v>
      </c>
      <c r="F964" s="95" t="s">
        <v>157</v>
      </c>
      <c r="G964" s="95" t="s">
        <v>226</v>
      </c>
      <c r="H964" s="96">
        <v>95.0</v>
      </c>
      <c r="I964" s="97" t="b">
        <v>0</v>
      </c>
      <c r="J964" s="97" t="b">
        <v>0</v>
      </c>
      <c r="K964" s="95"/>
      <c r="L964" s="95"/>
    </row>
    <row r="965">
      <c r="A965" s="96">
        <v>716.0</v>
      </c>
      <c r="B965" s="96">
        <v>175.0</v>
      </c>
      <c r="C965" s="95" t="s">
        <v>317</v>
      </c>
      <c r="D965" s="96">
        <v>145.0</v>
      </c>
      <c r="E965" s="95" t="s">
        <v>350</v>
      </c>
      <c r="F965" s="95" t="s">
        <v>168</v>
      </c>
      <c r="G965" s="95" t="s">
        <v>226</v>
      </c>
      <c r="H965" s="96">
        <v>95.0</v>
      </c>
      <c r="I965" s="97" t="b">
        <v>0</v>
      </c>
      <c r="J965" s="97" t="b">
        <v>0</v>
      </c>
      <c r="K965" s="95"/>
      <c r="L965" s="95"/>
    </row>
    <row r="966">
      <c r="A966" s="96">
        <v>716.0</v>
      </c>
      <c r="B966" s="96">
        <v>175.0</v>
      </c>
      <c r="C966" s="95" t="s">
        <v>317</v>
      </c>
      <c r="D966" s="96">
        <v>142.0</v>
      </c>
      <c r="E966" s="95" t="s">
        <v>337</v>
      </c>
      <c r="F966" s="95" t="s">
        <v>168</v>
      </c>
      <c r="G966" s="95" t="s">
        <v>226</v>
      </c>
      <c r="H966" s="96">
        <v>95.0</v>
      </c>
      <c r="I966" s="97" t="b">
        <v>0</v>
      </c>
      <c r="J966" s="97" t="b">
        <v>0</v>
      </c>
      <c r="K966" s="95"/>
      <c r="L966" s="95"/>
    </row>
    <row r="967">
      <c r="A967" s="96">
        <v>716.0</v>
      </c>
      <c r="B967" s="96">
        <v>175.0</v>
      </c>
      <c r="C967" s="95" t="s">
        <v>317</v>
      </c>
      <c r="D967" s="96">
        <v>127.0</v>
      </c>
      <c r="E967" s="95" t="s">
        <v>338</v>
      </c>
      <c r="F967" s="95" t="s">
        <v>168</v>
      </c>
      <c r="G967" s="95" t="s">
        <v>226</v>
      </c>
      <c r="H967" s="96">
        <v>95.0</v>
      </c>
      <c r="I967" s="97" t="b">
        <v>0</v>
      </c>
      <c r="J967" s="97" t="b">
        <v>0</v>
      </c>
      <c r="K967" s="95"/>
      <c r="L967" s="95"/>
    </row>
    <row r="968">
      <c r="A968" s="96">
        <v>716.0</v>
      </c>
      <c r="B968" s="96">
        <v>175.0</v>
      </c>
      <c r="C968" s="95" t="s">
        <v>317</v>
      </c>
      <c r="D968" s="96">
        <v>131.0</v>
      </c>
      <c r="E968" s="95" t="s">
        <v>331</v>
      </c>
      <c r="F968" s="95" t="s">
        <v>168</v>
      </c>
      <c r="G968" s="95" t="s">
        <v>226</v>
      </c>
      <c r="H968" s="96">
        <v>95.0</v>
      </c>
      <c r="I968" s="97" t="b">
        <v>0</v>
      </c>
      <c r="J968" s="97" t="b">
        <v>0</v>
      </c>
      <c r="K968" s="95"/>
      <c r="L968" s="95"/>
    </row>
    <row r="969">
      <c r="A969" s="96">
        <v>716.0</v>
      </c>
      <c r="B969" s="96">
        <v>175.0</v>
      </c>
      <c r="C969" s="95" t="s">
        <v>317</v>
      </c>
      <c r="D969" s="96">
        <v>149.0</v>
      </c>
      <c r="E969" s="95" t="s">
        <v>343</v>
      </c>
      <c r="F969" s="95" t="s">
        <v>168</v>
      </c>
      <c r="G969" s="95" t="s">
        <v>226</v>
      </c>
      <c r="H969" s="96">
        <v>95.0</v>
      </c>
      <c r="I969" s="97" t="b">
        <v>0</v>
      </c>
      <c r="J969" s="97" t="b">
        <v>0</v>
      </c>
      <c r="K969" s="95"/>
      <c r="L969" s="95"/>
    </row>
    <row r="970">
      <c r="A970" s="96">
        <v>716.0</v>
      </c>
      <c r="B970" s="96">
        <v>175.0</v>
      </c>
      <c r="C970" s="95" t="s">
        <v>317</v>
      </c>
      <c r="D970" s="96">
        <v>183.0</v>
      </c>
      <c r="E970" s="95" t="s">
        <v>345</v>
      </c>
      <c r="F970" s="95" t="s">
        <v>168</v>
      </c>
      <c r="G970" s="95" t="s">
        <v>226</v>
      </c>
      <c r="H970" s="96">
        <v>95.0</v>
      </c>
      <c r="I970" s="97" t="b">
        <v>0</v>
      </c>
      <c r="J970" s="97" t="b">
        <v>0</v>
      </c>
      <c r="K970" s="95"/>
      <c r="L970" s="95"/>
    </row>
    <row r="971">
      <c r="A971" s="96">
        <v>716.0</v>
      </c>
      <c r="B971" s="96">
        <v>175.0</v>
      </c>
      <c r="C971" s="95" t="s">
        <v>317</v>
      </c>
      <c r="D971" s="96">
        <v>121.0</v>
      </c>
      <c r="E971" s="95" t="s">
        <v>333</v>
      </c>
      <c r="F971" s="95" t="s">
        <v>168</v>
      </c>
      <c r="G971" s="95" t="s">
        <v>226</v>
      </c>
      <c r="H971" s="96">
        <v>95.0</v>
      </c>
      <c r="I971" s="97" t="b">
        <v>0</v>
      </c>
      <c r="J971" s="97" t="b">
        <v>0</v>
      </c>
      <c r="K971" s="95"/>
      <c r="L971" s="95"/>
    </row>
    <row r="972">
      <c r="A972" s="96">
        <v>717.0</v>
      </c>
      <c r="B972" s="96">
        <v>175.0</v>
      </c>
      <c r="C972" s="95" t="s">
        <v>317</v>
      </c>
      <c r="D972" s="96">
        <v>145.0</v>
      </c>
      <c r="E972" s="95" t="s">
        <v>350</v>
      </c>
      <c r="F972" s="95" t="s">
        <v>168</v>
      </c>
      <c r="G972" s="95" t="s">
        <v>226</v>
      </c>
      <c r="H972" s="96">
        <v>95.0</v>
      </c>
      <c r="I972" s="97" t="b">
        <v>0</v>
      </c>
      <c r="J972" s="97" t="b">
        <v>0</v>
      </c>
      <c r="K972" s="95"/>
      <c r="L972" s="95"/>
    </row>
    <row r="973">
      <c r="A973" s="96">
        <v>717.0</v>
      </c>
      <c r="B973" s="96">
        <v>175.0</v>
      </c>
      <c r="C973" s="95" t="s">
        <v>317</v>
      </c>
      <c r="D973" s="96">
        <v>125.0</v>
      </c>
      <c r="E973" s="95" t="s">
        <v>334</v>
      </c>
      <c r="F973" s="95" t="s">
        <v>168</v>
      </c>
      <c r="G973" s="95" t="s">
        <v>226</v>
      </c>
      <c r="H973" s="96">
        <v>95.0</v>
      </c>
      <c r="I973" s="97" t="b">
        <v>0</v>
      </c>
      <c r="J973" s="97" t="b">
        <v>0</v>
      </c>
      <c r="K973" s="95"/>
      <c r="L973" s="95"/>
    </row>
    <row r="974">
      <c r="A974" s="96">
        <v>717.0</v>
      </c>
      <c r="B974" s="96">
        <v>175.0</v>
      </c>
      <c r="C974" s="95" t="s">
        <v>317</v>
      </c>
      <c r="D974" s="96">
        <v>127.0</v>
      </c>
      <c r="E974" s="95" t="s">
        <v>338</v>
      </c>
      <c r="F974" s="95" t="s">
        <v>168</v>
      </c>
      <c r="G974" s="95" t="s">
        <v>226</v>
      </c>
      <c r="H974" s="96">
        <v>95.0</v>
      </c>
      <c r="I974" s="97" t="b">
        <v>0</v>
      </c>
      <c r="J974" s="97" t="b">
        <v>0</v>
      </c>
      <c r="K974" s="95"/>
      <c r="L974" s="95"/>
    </row>
    <row r="975">
      <c r="A975" s="96">
        <v>717.0</v>
      </c>
      <c r="B975" s="96">
        <v>175.0</v>
      </c>
      <c r="C975" s="95" t="s">
        <v>317</v>
      </c>
      <c r="D975" s="96">
        <v>142.0</v>
      </c>
      <c r="E975" s="95" t="s">
        <v>337</v>
      </c>
      <c r="F975" s="95" t="s">
        <v>168</v>
      </c>
      <c r="G975" s="95" t="s">
        <v>226</v>
      </c>
      <c r="H975" s="96">
        <v>95.0</v>
      </c>
      <c r="I975" s="97" t="b">
        <v>0</v>
      </c>
      <c r="J975" s="97" t="b">
        <v>0</v>
      </c>
      <c r="K975" s="95"/>
      <c r="L975" s="95"/>
    </row>
    <row r="976">
      <c r="A976" s="96">
        <v>717.0</v>
      </c>
      <c r="B976" s="96">
        <v>175.0</v>
      </c>
      <c r="C976" s="95" t="s">
        <v>317</v>
      </c>
      <c r="D976" s="96">
        <v>146.0</v>
      </c>
      <c r="E976" s="95" t="s">
        <v>341</v>
      </c>
      <c r="F976" s="95" t="s">
        <v>168</v>
      </c>
      <c r="G976" s="95" t="s">
        <v>226</v>
      </c>
      <c r="H976" s="96">
        <v>95.0</v>
      </c>
      <c r="I976" s="97" t="b">
        <v>0</v>
      </c>
      <c r="J976" s="97" t="b">
        <v>0</v>
      </c>
      <c r="K976" s="95"/>
      <c r="L976" s="95"/>
    </row>
    <row r="977">
      <c r="A977" s="96">
        <v>717.0</v>
      </c>
      <c r="B977" s="96">
        <v>175.0</v>
      </c>
      <c r="C977" s="95" t="s">
        <v>317</v>
      </c>
      <c r="D977" s="96">
        <v>144.0</v>
      </c>
      <c r="E977" s="95" t="s">
        <v>304</v>
      </c>
      <c r="F977" s="95" t="s">
        <v>168</v>
      </c>
      <c r="G977" s="95" t="s">
        <v>226</v>
      </c>
      <c r="H977" s="96">
        <v>95.0</v>
      </c>
      <c r="I977" s="97" t="b">
        <v>0</v>
      </c>
      <c r="J977" s="97" t="b">
        <v>0</v>
      </c>
      <c r="K977" s="95"/>
      <c r="L977" s="95"/>
    </row>
    <row r="978">
      <c r="A978" s="96">
        <v>718.0</v>
      </c>
      <c r="B978" s="96">
        <v>175.0</v>
      </c>
      <c r="C978" s="95" t="s">
        <v>317</v>
      </c>
      <c r="D978" s="96">
        <v>145.0</v>
      </c>
      <c r="E978" s="95" t="s">
        <v>350</v>
      </c>
      <c r="F978" s="95" t="s">
        <v>168</v>
      </c>
      <c r="G978" s="95" t="s">
        <v>226</v>
      </c>
      <c r="H978" s="96">
        <v>95.0</v>
      </c>
      <c r="I978" s="97" t="b">
        <v>0</v>
      </c>
      <c r="J978" s="97" t="b">
        <v>0</v>
      </c>
      <c r="K978" s="95"/>
      <c r="L978" s="95"/>
    </row>
    <row r="979">
      <c r="A979" s="96">
        <v>718.0</v>
      </c>
      <c r="B979" s="96">
        <v>175.0</v>
      </c>
      <c r="C979" s="95" t="s">
        <v>317</v>
      </c>
      <c r="D979" s="96">
        <v>127.0</v>
      </c>
      <c r="E979" s="95" t="s">
        <v>338</v>
      </c>
      <c r="F979" s="95" t="s">
        <v>168</v>
      </c>
      <c r="G979" s="95" t="s">
        <v>226</v>
      </c>
      <c r="H979" s="96">
        <v>95.0</v>
      </c>
      <c r="I979" s="97" t="b">
        <v>0</v>
      </c>
      <c r="J979" s="97" t="b">
        <v>0</v>
      </c>
      <c r="K979" s="95"/>
      <c r="L979" s="95"/>
    </row>
    <row r="980">
      <c r="A980" s="96">
        <v>718.0</v>
      </c>
      <c r="B980" s="96">
        <v>175.0</v>
      </c>
      <c r="C980" s="95" t="s">
        <v>317</v>
      </c>
      <c r="D980" s="96">
        <v>142.0</v>
      </c>
      <c r="E980" s="95" t="s">
        <v>337</v>
      </c>
      <c r="F980" s="95" t="s">
        <v>168</v>
      </c>
      <c r="G980" s="95" t="s">
        <v>226</v>
      </c>
      <c r="H980" s="96">
        <v>95.0</v>
      </c>
      <c r="I980" s="97" t="b">
        <v>0</v>
      </c>
      <c r="J980" s="97" t="b">
        <v>0</v>
      </c>
      <c r="K980" s="95"/>
      <c r="L980" s="95"/>
    </row>
    <row r="981">
      <c r="A981" s="96">
        <v>718.0</v>
      </c>
      <c r="B981" s="96">
        <v>175.0</v>
      </c>
      <c r="C981" s="95" t="s">
        <v>317</v>
      </c>
      <c r="D981" s="96">
        <v>146.0</v>
      </c>
      <c r="E981" s="95" t="s">
        <v>341</v>
      </c>
      <c r="F981" s="95" t="s">
        <v>168</v>
      </c>
      <c r="G981" s="95" t="s">
        <v>226</v>
      </c>
      <c r="H981" s="96">
        <v>95.0</v>
      </c>
      <c r="I981" s="97" t="b">
        <v>0</v>
      </c>
      <c r="J981" s="97" t="b">
        <v>0</v>
      </c>
      <c r="K981" s="95"/>
      <c r="L981" s="95"/>
    </row>
    <row r="982">
      <c r="A982" s="96">
        <v>718.0</v>
      </c>
      <c r="B982" s="96">
        <v>175.0</v>
      </c>
      <c r="C982" s="95" t="s">
        <v>317</v>
      </c>
      <c r="D982" s="96">
        <v>141.0</v>
      </c>
      <c r="E982" s="95" t="s">
        <v>342</v>
      </c>
      <c r="F982" s="95" t="s">
        <v>168</v>
      </c>
      <c r="G982" s="95" t="s">
        <v>226</v>
      </c>
      <c r="H982" s="96">
        <v>95.0</v>
      </c>
      <c r="I982" s="97" t="b">
        <v>0</v>
      </c>
      <c r="J982" s="97" t="b">
        <v>0</v>
      </c>
      <c r="K982" s="95"/>
      <c r="L982" s="95"/>
    </row>
    <row r="983">
      <c r="A983" s="96">
        <v>719.0</v>
      </c>
      <c r="B983" s="96">
        <v>175.0</v>
      </c>
      <c r="C983" s="95" t="s">
        <v>317</v>
      </c>
      <c r="D983" s="96">
        <v>145.0</v>
      </c>
      <c r="E983" s="95" t="s">
        <v>350</v>
      </c>
      <c r="F983" s="95" t="s">
        <v>168</v>
      </c>
      <c r="G983" s="95" t="s">
        <v>226</v>
      </c>
      <c r="H983" s="96">
        <v>95.0</v>
      </c>
      <c r="I983" s="97" t="b">
        <v>0</v>
      </c>
      <c r="J983" s="97" t="b">
        <v>0</v>
      </c>
      <c r="K983" s="95"/>
      <c r="L983" s="95"/>
    </row>
    <row r="984">
      <c r="A984" s="96">
        <v>719.0</v>
      </c>
      <c r="B984" s="96">
        <v>175.0</v>
      </c>
      <c r="C984" s="95" t="s">
        <v>317</v>
      </c>
      <c r="D984" s="96">
        <v>142.0</v>
      </c>
      <c r="E984" s="95" t="s">
        <v>337</v>
      </c>
      <c r="F984" s="95" t="s">
        <v>168</v>
      </c>
      <c r="G984" s="95" t="s">
        <v>226</v>
      </c>
      <c r="H984" s="96">
        <v>95.0</v>
      </c>
      <c r="I984" s="97" t="b">
        <v>0</v>
      </c>
      <c r="J984" s="97" t="b">
        <v>0</v>
      </c>
      <c r="K984" s="95"/>
      <c r="L984" s="95"/>
    </row>
    <row r="985">
      <c r="A985" s="96">
        <v>719.0</v>
      </c>
      <c r="B985" s="96">
        <v>175.0</v>
      </c>
      <c r="C985" s="95" t="s">
        <v>317</v>
      </c>
      <c r="D985" s="96">
        <v>127.0</v>
      </c>
      <c r="E985" s="95" t="s">
        <v>338</v>
      </c>
      <c r="F985" s="95" t="s">
        <v>168</v>
      </c>
      <c r="G985" s="95" t="s">
        <v>226</v>
      </c>
      <c r="H985" s="96">
        <v>95.0</v>
      </c>
      <c r="I985" s="97" t="b">
        <v>0</v>
      </c>
      <c r="J985" s="97" t="b">
        <v>0</v>
      </c>
      <c r="K985" s="95"/>
      <c r="L985" s="95"/>
    </row>
    <row r="986">
      <c r="A986" s="96">
        <v>719.0</v>
      </c>
      <c r="B986" s="96">
        <v>175.0</v>
      </c>
      <c r="C986" s="95" t="s">
        <v>317</v>
      </c>
      <c r="D986" s="96">
        <v>131.0</v>
      </c>
      <c r="E986" s="95" t="s">
        <v>331</v>
      </c>
      <c r="F986" s="95" t="s">
        <v>168</v>
      </c>
      <c r="G986" s="95" t="s">
        <v>226</v>
      </c>
      <c r="H986" s="96">
        <v>95.0</v>
      </c>
      <c r="I986" s="97" t="b">
        <v>0</v>
      </c>
      <c r="J986" s="97" t="b">
        <v>0</v>
      </c>
      <c r="K986" s="95"/>
      <c r="L986" s="95"/>
    </row>
    <row r="987">
      <c r="A987" s="96">
        <v>719.0</v>
      </c>
      <c r="B987" s="96">
        <v>175.0</v>
      </c>
      <c r="C987" s="95" t="s">
        <v>317</v>
      </c>
      <c r="D987" s="96">
        <v>149.0</v>
      </c>
      <c r="E987" s="95" t="s">
        <v>343</v>
      </c>
      <c r="F987" s="95" t="s">
        <v>168</v>
      </c>
      <c r="G987" s="95" t="s">
        <v>226</v>
      </c>
      <c r="H987" s="96">
        <v>95.0</v>
      </c>
      <c r="I987" s="97" t="b">
        <v>0</v>
      </c>
      <c r="J987" s="97" t="b">
        <v>0</v>
      </c>
      <c r="K987" s="95"/>
      <c r="L987" s="95"/>
    </row>
    <row r="988">
      <c r="A988" s="96">
        <v>719.0</v>
      </c>
      <c r="B988" s="96">
        <v>175.0</v>
      </c>
      <c r="C988" s="95" t="s">
        <v>317</v>
      </c>
      <c r="D988" s="96">
        <v>123.0</v>
      </c>
      <c r="E988" s="95" t="s">
        <v>347</v>
      </c>
      <c r="F988" s="95" t="s">
        <v>168</v>
      </c>
      <c r="G988" s="95" t="s">
        <v>226</v>
      </c>
      <c r="H988" s="96">
        <v>95.0</v>
      </c>
      <c r="I988" s="97" t="b">
        <v>0</v>
      </c>
      <c r="J988" s="97" t="b">
        <v>0</v>
      </c>
      <c r="K988" s="95"/>
      <c r="L988" s="95"/>
    </row>
    <row r="989">
      <c r="A989" s="96">
        <v>720.0</v>
      </c>
      <c r="B989" s="96">
        <v>175.0</v>
      </c>
      <c r="C989" s="95" t="s">
        <v>317</v>
      </c>
      <c r="D989" s="96">
        <v>145.0</v>
      </c>
      <c r="E989" s="95" t="s">
        <v>350</v>
      </c>
      <c r="F989" s="95" t="s">
        <v>168</v>
      </c>
      <c r="G989" s="95" t="s">
        <v>226</v>
      </c>
      <c r="H989" s="96">
        <v>95.0</v>
      </c>
      <c r="I989" s="97" t="b">
        <v>0</v>
      </c>
      <c r="J989" s="97" t="b">
        <v>0</v>
      </c>
      <c r="K989" s="95"/>
      <c r="L989" s="95"/>
    </row>
    <row r="990">
      <c r="A990" s="96">
        <v>720.0</v>
      </c>
      <c r="B990" s="96">
        <v>175.0</v>
      </c>
      <c r="C990" s="95" t="s">
        <v>317</v>
      </c>
      <c r="D990" s="96">
        <v>125.0</v>
      </c>
      <c r="E990" s="95" t="s">
        <v>334</v>
      </c>
      <c r="F990" s="95" t="s">
        <v>168</v>
      </c>
      <c r="G990" s="95" t="s">
        <v>226</v>
      </c>
      <c r="H990" s="96">
        <v>95.0</v>
      </c>
      <c r="I990" s="97" t="b">
        <v>0</v>
      </c>
      <c r="J990" s="97" t="b">
        <v>0</v>
      </c>
      <c r="K990" s="95"/>
      <c r="L990" s="95"/>
    </row>
    <row r="991">
      <c r="A991" s="96">
        <v>720.0</v>
      </c>
      <c r="B991" s="96">
        <v>175.0</v>
      </c>
      <c r="C991" s="95" t="s">
        <v>317</v>
      </c>
      <c r="D991" s="96">
        <v>134.0</v>
      </c>
      <c r="E991" s="95" t="s">
        <v>353</v>
      </c>
      <c r="F991" s="95" t="s">
        <v>168</v>
      </c>
      <c r="G991" s="95" t="s">
        <v>226</v>
      </c>
      <c r="H991" s="96">
        <v>95.0</v>
      </c>
      <c r="I991" s="97" t="b">
        <v>0</v>
      </c>
      <c r="J991" s="97" t="b">
        <v>0</v>
      </c>
      <c r="K991" s="95"/>
      <c r="L991" s="95"/>
    </row>
    <row r="992">
      <c r="A992" s="96">
        <v>720.0</v>
      </c>
      <c r="B992" s="96">
        <v>175.0</v>
      </c>
      <c r="C992" s="95" t="s">
        <v>317</v>
      </c>
      <c r="D992" s="96">
        <v>132.0</v>
      </c>
      <c r="E992" s="95" t="s">
        <v>355</v>
      </c>
      <c r="F992" s="95" t="s">
        <v>168</v>
      </c>
      <c r="G992" s="95" t="s">
        <v>226</v>
      </c>
      <c r="H992" s="96">
        <v>95.0</v>
      </c>
      <c r="I992" s="97" t="b">
        <v>0</v>
      </c>
      <c r="J992" s="97" t="b">
        <v>0</v>
      </c>
      <c r="K992" s="95"/>
      <c r="L992" s="95"/>
    </row>
    <row r="993">
      <c r="A993" s="96">
        <v>720.0</v>
      </c>
      <c r="B993" s="96">
        <v>175.0</v>
      </c>
      <c r="C993" s="95" t="s">
        <v>317</v>
      </c>
      <c r="D993" s="96">
        <v>126.0</v>
      </c>
      <c r="E993" s="95" t="s">
        <v>336</v>
      </c>
      <c r="F993" s="95" t="s">
        <v>168</v>
      </c>
      <c r="G993" s="95" t="s">
        <v>226</v>
      </c>
      <c r="H993" s="96">
        <v>95.0</v>
      </c>
      <c r="I993" s="97" t="b">
        <v>0</v>
      </c>
      <c r="J993" s="97" t="b">
        <v>0</v>
      </c>
      <c r="K993" s="95"/>
      <c r="L993" s="95"/>
    </row>
    <row r="994">
      <c r="A994" s="96">
        <v>720.0</v>
      </c>
      <c r="B994" s="96">
        <v>175.0</v>
      </c>
      <c r="C994" s="95" t="s">
        <v>317</v>
      </c>
      <c r="D994" s="96">
        <v>133.0</v>
      </c>
      <c r="E994" s="95" t="s">
        <v>356</v>
      </c>
      <c r="F994" s="95" t="s">
        <v>168</v>
      </c>
      <c r="G994" s="95" t="s">
        <v>226</v>
      </c>
      <c r="H994" s="96">
        <v>95.0</v>
      </c>
      <c r="I994" s="97" t="b">
        <v>0</v>
      </c>
      <c r="J994" s="97" t="b">
        <v>0</v>
      </c>
      <c r="K994" s="95"/>
      <c r="L994" s="95"/>
    </row>
    <row r="995">
      <c r="A995" s="96">
        <v>720.0</v>
      </c>
      <c r="B995" s="96">
        <v>175.0</v>
      </c>
      <c r="C995" s="95" t="s">
        <v>317</v>
      </c>
      <c r="D995" s="96">
        <v>128.0</v>
      </c>
      <c r="E995" s="95" t="s">
        <v>340</v>
      </c>
      <c r="F995" s="95" t="s">
        <v>168</v>
      </c>
      <c r="G995" s="95" t="s">
        <v>226</v>
      </c>
      <c r="H995" s="96">
        <v>95.0</v>
      </c>
      <c r="I995" s="97" t="b">
        <v>0</v>
      </c>
      <c r="J995" s="97" t="b">
        <v>0</v>
      </c>
      <c r="K995" s="95"/>
      <c r="L995" s="95"/>
    </row>
    <row r="996">
      <c r="A996" s="96">
        <v>720.0</v>
      </c>
      <c r="B996" s="96">
        <v>175.0</v>
      </c>
      <c r="C996" s="95" t="s">
        <v>317</v>
      </c>
      <c r="D996" s="96">
        <v>142.0</v>
      </c>
      <c r="E996" s="95" t="s">
        <v>337</v>
      </c>
      <c r="F996" s="95" t="s">
        <v>168</v>
      </c>
      <c r="G996" s="95" t="s">
        <v>226</v>
      </c>
      <c r="H996" s="96">
        <v>95.0</v>
      </c>
      <c r="I996" s="97" t="b">
        <v>0</v>
      </c>
      <c r="J996" s="97" t="b">
        <v>0</v>
      </c>
      <c r="K996" s="95"/>
      <c r="L996" s="95"/>
    </row>
    <row r="997">
      <c r="A997" s="96">
        <v>720.0</v>
      </c>
      <c r="B997" s="96">
        <v>175.0</v>
      </c>
      <c r="C997" s="95" t="s">
        <v>317</v>
      </c>
      <c r="D997" s="96">
        <v>150.0</v>
      </c>
      <c r="E997" s="95" t="s">
        <v>339</v>
      </c>
      <c r="F997" s="95" t="s">
        <v>168</v>
      </c>
      <c r="G997" s="95" t="s">
        <v>226</v>
      </c>
      <c r="H997" s="96">
        <v>95.0</v>
      </c>
      <c r="I997" s="97" t="b">
        <v>0</v>
      </c>
      <c r="J997" s="97" t="b">
        <v>0</v>
      </c>
      <c r="K997" s="95"/>
      <c r="L997" s="95"/>
    </row>
    <row r="998" hidden="1">
      <c r="A998" s="96">
        <v>720.0</v>
      </c>
      <c r="B998" s="96">
        <v>175.0</v>
      </c>
      <c r="C998" s="95" t="s">
        <v>317</v>
      </c>
      <c r="D998" s="96">
        <v>129.0</v>
      </c>
      <c r="E998" s="95" t="s">
        <v>357</v>
      </c>
      <c r="F998" s="95" t="s">
        <v>168</v>
      </c>
      <c r="G998" s="95" t="s">
        <v>226</v>
      </c>
      <c r="H998" s="96">
        <v>95.0</v>
      </c>
      <c r="I998" s="97" t="b">
        <v>1</v>
      </c>
      <c r="J998" s="97" t="b">
        <v>1</v>
      </c>
      <c r="K998" s="95"/>
      <c r="L998" s="95"/>
    </row>
    <row r="999" hidden="1">
      <c r="A999" s="96">
        <v>721.0</v>
      </c>
      <c r="B999" s="96">
        <v>128.0</v>
      </c>
      <c r="C999" s="95" t="s">
        <v>340</v>
      </c>
      <c r="D999" s="96">
        <v>190.0</v>
      </c>
      <c r="E999" s="95" t="s">
        <v>358</v>
      </c>
      <c r="F999" s="95" t="s">
        <v>157</v>
      </c>
      <c r="G999" s="95" t="s">
        <v>272</v>
      </c>
      <c r="H999" s="96">
        <v>110.0</v>
      </c>
      <c r="I999" s="97" t="b">
        <v>1</v>
      </c>
      <c r="J999" s="97" t="b">
        <v>1</v>
      </c>
      <c r="K999" s="95"/>
      <c r="L999" s="95"/>
    </row>
    <row r="1000" hidden="1">
      <c r="A1000" s="96">
        <v>721.0</v>
      </c>
      <c r="B1000" s="96">
        <v>128.0</v>
      </c>
      <c r="C1000" s="95" t="s">
        <v>340</v>
      </c>
      <c r="D1000" s="96">
        <v>186.0</v>
      </c>
      <c r="E1000" s="95" t="s">
        <v>307</v>
      </c>
      <c r="F1000" s="95" t="s">
        <v>157</v>
      </c>
      <c r="G1000" s="95" t="s">
        <v>272</v>
      </c>
      <c r="H1000" s="96">
        <v>110.0</v>
      </c>
      <c r="I1000" s="97" t="b">
        <v>1</v>
      </c>
      <c r="J1000" s="97" t="b">
        <v>1</v>
      </c>
      <c r="K1000" s="95"/>
      <c r="L1000" s="95"/>
    </row>
    <row r="1001" hidden="1">
      <c r="A1001" s="96">
        <v>721.0</v>
      </c>
      <c r="B1001" s="96">
        <v>128.0</v>
      </c>
      <c r="C1001" s="95" t="s">
        <v>340</v>
      </c>
      <c r="D1001" s="96">
        <v>189.0</v>
      </c>
      <c r="E1001" s="95" t="s">
        <v>308</v>
      </c>
      <c r="F1001" s="95" t="s">
        <v>157</v>
      </c>
      <c r="G1001" s="95" t="s">
        <v>272</v>
      </c>
      <c r="H1001" s="96">
        <v>110.0</v>
      </c>
      <c r="I1001" s="97" t="b">
        <v>1</v>
      </c>
      <c r="J1001" s="97" t="b">
        <v>1</v>
      </c>
      <c r="K1001" s="95"/>
      <c r="L1001" s="95"/>
    </row>
    <row r="1002" hidden="1">
      <c r="A1002" s="96">
        <v>721.0</v>
      </c>
      <c r="B1002" s="96">
        <v>128.0</v>
      </c>
      <c r="C1002" s="95" t="s">
        <v>340</v>
      </c>
      <c r="D1002" s="96">
        <v>187.0</v>
      </c>
      <c r="E1002" s="95" t="s">
        <v>306</v>
      </c>
      <c r="F1002" s="95" t="s">
        <v>157</v>
      </c>
      <c r="G1002" s="95" t="s">
        <v>272</v>
      </c>
      <c r="H1002" s="96">
        <v>110.0</v>
      </c>
      <c r="I1002" s="97" t="b">
        <v>1</v>
      </c>
      <c r="J1002" s="97" t="b">
        <v>1</v>
      </c>
      <c r="K1002" s="95"/>
      <c r="L1002" s="95"/>
    </row>
    <row r="1003" hidden="1">
      <c r="A1003" s="96">
        <v>721.0</v>
      </c>
      <c r="B1003" s="96">
        <v>128.0</v>
      </c>
      <c r="C1003" s="95" t="s">
        <v>340</v>
      </c>
      <c r="D1003" s="96">
        <v>188.0</v>
      </c>
      <c r="E1003" s="95" t="s">
        <v>305</v>
      </c>
      <c r="F1003" s="95" t="s">
        <v>157</v>
      </c>
      <c r="G1003" s="95" t="s">
        <v>272</v>
      </c>
      <c r="H1003" s="96">
        <v>110.0</v>
      </c>
      <c r="I1003" s="97" t="b">
        <v>1</v>
      </c>
      <c r="J1003" s="97" t="b">
        <v>1</v>
      </c>
      <c r="K1003" s="95"/>
      <c r="L1003" s="95"/>
    </row>
    <row r="1004" hidden="1">
      <c r="A1004" s="96">
        <v>722.0</v>
      </c>
      <c r="B1004" s="96">
        <v>128.0</v>
      </c>
      <c r="C1004" s="95" t="s">
        <v>340</v>
      </c>
      <c r="D1004" s="96">
        <v>163.0</v>
      </c>
      <c r="E1004" s="95" t="s">
        <v>316</v>
      </c>
      <c r="F1004" s="95" t="s">
        <v>153</v>
      </c>
      <c r="G1004" s="95" t="s">
        <v>272</v>
      </c>
      <c r="H1004" s="96">
        <v>110.0</v>
      </c>
      <c r="I1004" s="97" t="b">
        <v>1</v>
      </c>
      <c r="J1004" s="97" t="b">
        <v>1</v>
      </c>
      <c r="K1004" s="95"/>
      <c r="L1004" s="95"/>
    </row>
    <row r="1005" hidden="1">
      <c r="A1005" s="96">
        <v>722.0</v>
      </c>
      <c r="B1005" s="96">
        <v>128.0</v>
      </c>
      <c r="C1005" s="95" t="s">
        <v>340</v>
      </c>
      <c r="D1005" s="96">
        <v>174.0</v>
      </c>
      <c r="E1005" s="95" t="s">
        <v>322</v>
      </c>
      <c r="F1005" s="95" t="s">
        <v>153</v>
      </c>
      <c r="G1005" s="95" t="s">
        <v>272</v>
      </c>
      <c r="H1005" s="96">
        <v>110.0</v>
      </c>
      <c r="I1005" s="97" t="b">
        <v>1</v>
      </c>
      <c r="J1005" s="97" t="b">
        <v>1</v>
      </c>
      <c r="K1005" s="95"/>
      <c r="L1005" s="95"/>
    </row>
    <row r="1006" hidden="1">
      <c r="A1006" s="96">
        <v>723.0</v>
      </c>
      <c r="B1006" s="96">
        <v>128.0</v>
      </c>
      <c r="C1006" s="95" t="s">
        <v>340</v>
      </c>
      <c r="D1006" s="96">
        <v>158.0</v>
      </c>
      <c r="E1006" s="95" t="s">
        <v>309</v>
      </c>
      <c r="F1006" s="95" t="s">
        <v>157</v>
      </c>
      <c r="G1006" s="95" t="s">
        <v>226</v>
      </c>
      <c r="H1006" s="96">
        <v>95.0</v>
      </c>
      <c r="I1006" s="97" t="b">
        <v>1</v>
      </c>
      <c r="J1006" s="97" t="b">
        <v>1</v>
      </c>
      <c r="K1006" s="95"/>
      <c r="L1006" s="95"/>
    </row>
    <row r="1007" hidden="1">
      <c r="A1007" s="96">
        <v>724.0</v>
      </c>
      <c r="B1007" s="96">
        <v>128.0</v>
      </c>
      <c r="C1007" s="95" t="s">
        <v>340</v>
      </c>
      <c r="D1007" s="96">
        <v>158.0</v>
      </c>
      <c r="E1007" s="95" t="s">
        <v>309</v>
      </c>
      <c r="F1007" s="95" t="s">
        <v>157</v>
      </c>
      <c r="G1007" s="95" t="s">
        <v>226</v>
      </c>
      <c r="H1007" s="96">
        <v>95.0</v>
      </c>
      <c r="I1007" s="97" t="b">
        <v>1</v>
      </c>
      <c r="J1007" s="97" t="b">
        <v>1</v>
      </c>
      <c r="K1007" s="95"/>
      <c r="L1007" s="95"/>
    </row>
    <row r="1008" hidden="1">
      <c r="A1008" s="96">
        <v>724.0</v>
      </c>
      <c r="B1008" s="96">
        <v>128.0</v>
      </c>
      <c r="C1008" s="95" t="s">
        <v>340</v>
      </c>
      <c r="D1008" s="96">
        <v>175.0</v>
      </c>
      <c r="E1008" s="95" t="s">
        <v>317</v>
      </c>
      <c r="F1008" s="95" t="s">
        <v>157</v>
      </c>
      <c r="G1008" s="95" t="s">
        <v>226</v>
      </c>
      <c r="H1008" s="96">
        <v>95.0</v>
      </c>
      <c r="I1008" s="97" t="b">
        <v>1</v>
      </c>
      <c r="J1008" s="97" t="b">
        <v>1</v>
      </c>
      <c r="K1008" s="95"/>
      <c r="L1008" s="95"/>
    </row>
    <row r="1009" hidden="1">
      <c r="A1009" s="96">
        <v>724.0</v>
      </c>
      <c r="B1009" s="96">
        <v>128.0</v>
      </c>
      <c r="C1009" s="95" t="s">
        <v>340</v>
      </c>
      <c r="D1009" s="96">
        <v>161.0</v>
      </c>
      <c r="E1009" s="95" t="s">
        <v>359</v>
      </c>
      <c r="F1009" s="95" t="s">
        <v>157</v>
      </c>
      <c r="G1009" s="95" t="s">
        <v>226</v>
      </c>
      <c r="H1009" s="96">
        <v>95.0</v>
      </c>
      <c r="I1009" s="97" t="b">
        <v>1</v>
      </c>
      <c r="J1009" s="97" t="b">
        <v>1</v>
      </c>
      <c r="K1009" s="95"/>
      <c r="L1009" s="95"/>
    </row>
    <row r="1010" hidden="1">
      <c r="A1010" s="96">
        <v>724.0</v>
      </c>
      <c r="B1010" s="96">
        <v>128.0</v>
      </c>
      <c r="C1010" s="95" t="s">
        <v>340</v>
      </c>
      <c r="D1010" s="96">
        <v>177.0</v>
      </c>
      <c r="E1010" s="95" t="s">
        <v>315</v>
      </c>
      <c r="F1010" s="95" t="s">
        <v>157</v>
      </c>
      <c r="G1010" s="95" t="s">
        <v>226</v>
      </c>
      <c r="H1010" s="96">
        <v>95.0</v>
      </c>
      <c r="I1010" s="97" t="b">
        <v>1</v>
      </c>
      <c r="J1010" s="97" t="b">
        <v>1</v>
      </c>
      <c r="K1010" s="95"/>
      <c r="L1010" s="95"/>
    </row>
    <row r="1011" hidden="1">
      <c r="A1011" s="96">
        <v>724.0</v>
      </c>
      <c r="B1011" s="96">
        <v>128.0</v>
      </c>
      <c r="C1011" s="95" t="s">
        <v>340</v>
      </c>
      <c r="D1011" s="96">
        <v>167.0</v>
      </c>
      <c r="E1011" s="95" t="s">
        <v>348</v>
      </c>
      <c r="F1011" s="95" t="s">
        <v>157</v>
      </c>
      <c r="G1011" s="95" t="s">
        <v>226</v>
      </c>
      <c r="H1011" s="96">
        <v>95.0</v>
      </c>
      <c r="I1011" s="97" t="b">
        <v>1</v>
      </c>
      <c r="J1011" s="97" t="b">
        <v>1</v>
      </c>
      <c r="K1011" s="95"/>
      <c r="L1011" s="95"/>
    </row>
    <row r="1012" hidden="1">
      <c r="A1012" s="96">
        <v>725.0</v>
      </c>
      <c r="B1012" s="96">
        <v>128.0</v>
      </c>
      <c r="C1012" s="95" t="s">
        <v>340</v>
      </c>
      <c r="D1012" s="96">
        <v>163.0</v>
      </c>
      <c r="E1012" s="95" t="s">
        <v>316</v>
      </c>
      <c r="F1012" s="95" t="s">
        <v>165</v>
      </c>
      <c r="G1012" s="95" t="s">
        <v>226</v>
      </c>
      <c r="H1012" s="96">
        <v>95.0</v>
      </c>
      <c r="I1012" s="97" t="b">
        <v>1</v>
      </c>
      <c r="J1012" s="97" t="b">
        <v>1</v>
      </c>
      <c r="K1012" s="95"/>
      <c r="L1012" s="95"/>
    </row>
    <row r="1013" hidden="1">
      <c r="A1013" s="96">
        <v>725.0</v>
      </c>
      <c r="B1013" s="96">
        <v>128.0</v>
      </c>
      <c r="C1013" s="95" t="s">
        <v>340</v>
      </c>
      <c r="D1013" s="96">
        <v>177.0</v>
      </c>
      <c r="E1013" s="95" t="s">
        <v>315</v>
      </c>
      <c r="F1013" s="95" t="s">
        <v>165</v>
      </c>
      <c r="G1013" s="95" t="s">
        <v>226</v>
      </c>
      <c r="H1013" s="96">
        <v>95.0</v>
      </c>
      <c r="I1013" s="97" t="b">
        <v>1</v>
      </c>
      <c r="J1013" s="97" t="b">
        <v>1</v>
      </c>
      <c r="K1013" s="95"/>
      <c r="L1013" s="95"/>
    </row>
    <row r="1014" hidden="1">
      <c r="A1014" s="96">
        <v>725.0</v>
      </c>
      <c r="B1014" s="96">
        <v>128.0</v>
      </c>
      <c r="C1014" s="95" t="s">
        <v>340</v>
      </c>
      <c r="D1014" s="96">
        <v>172.0</v>
      </c>
      <c r="E1014" s="95" t="s">
        <v>349</v>
      </c>
      <c r="F1014" s="95" t="s">
        <v>165</v>
      </c>
      <c r="G1014" s="95" t="s">
        <v>226</v>
      </c>
      <c r="H1014" s="96">
        <v>95.0</v>
      </c>
      <c r="I1014" s="97" t="b">
        <v>1</v>
      </c>
      <c r="J1014" s="97" t="b">
        <v>1</v>
      </c>
      <c r="K1014" s="95"/>
      <c r="L1014" s="95"/>
    </row>
    <row r="1015" hidden="1">
      <c r="A1015" s="96">
        <v>725.0</v>
      </c>
      <c r="B1015" s="96">
        <v>128.0</v>
      </c>
      <c r="C1015" s="95" t="s">
        <v>340</v>
      </c>
      <c r="D1015" s="96">
        <v>164.0</v>
      </c>
      <c r="E1015" s="95" t="s">
        <v>320</v>
      </c>
      <c r="F1015" s="95" t="s">
        <v>165</v>
      </c>
      <c r="G1015" s="95" t="s">
        <v>226</v>
      </c>
      <c r="H1015" s="96">
        <v>95.0</v>
      </c>
      <c r="I1015" s="97" t="b">
        <v>1</v>
      </c>
      <c r="J1015" s="97" t="b">
        <v>1</v>
      </c>
      <c r="K1015" s="95"/>
      <c r="L1015" s="95"/>
    </row>
    <row r="1016" hidden="1">
      <c r="A1016" s="96">
        <v>726.0</v>
      </c>
      <c r="B1016" s="96">
        <v>128.0</v>
      </c>
      <c r="C1016" s="95" t="s">
        <v>340</v>
      </c>
      <c r="D1016" s="96">
        <v>162.0</v>
      </c>
      <c r="E1016" s="95" t="s">
        <v>323</v>
      </c>
      <c r="F1016" s="95" t="s">
        <v>168</v>
      </c>
      <c r="G1016" s="95" t="s">
        <v>272</v>
      </c>
      <c r="H1016" s="96">
        <v>110.0</v>
      </c>
      <c r="I1016" s="97" t="b">
        <v>1</v>
      </c>
      <c r="J1016" s="97" t="b">
        <v>1</v>
      </c>
      <c r="K1016" s="95"/>
      <c r="L1016" s="95"/>
    </row>
    <row r="1017" hidden="1">
      <c r="A1017" s="96">
        <v>727.0</v>
      </c>
      <c r="B1017" s="96">
        <v>146.0</v>
      </c>
      <c r="C1017" s="95" t="s">
        <v>341</v>
      </c>
      <c r="D1017" s="96">
        <v>188.0</v>
      </c>
      <c r="E1017" s="95" t="s">
        <v>305</v>
      </c>
      <c r="F1017" s="95" t="s">
        <v>157</v>
      </c>
      <c r="G1017" s="95" t="s">
        <v>226</v>
      </c>
      <c r="H1017" s="96">
        <v>95.0</v>
      </c>
      <c r="I1017" s="97" t="b">
        <v>1</v>
      </c>
      <c r="J1017" s="97" t="b">
        <v>1</v>
      </c>
      <c r="K1017" s="95"/>
      <c r="L1017" s="95"/>
    </row>
    <row r="1018" hidden="1">
      <c r="A1018" s="96">
        <v>727.0</v>
      </c>
      <c r="B1018" s="96">
        <v>146.0</v>
      </c>
      <c r="C1018" s="95" t="s">
        <v>341</v>
      </c>
      <c r="D1018" s="96">
        <v>187.0</v>
      </c>
      <c r="E1018" s="95" t="s">
        <v>306</v>
      </c>
      <c r="F1018" s="95" t="s">
        <v>157</v>
      </c>
      <c r="G1018" s="95" t="s">
        <v>226</v>
      </c>
      <c r="H1018" s="96">
        <v>95.0</v>
      </c>
      <c r="I1018" s="97" t="b">
        <v>1</v>
      </c>
      <c r="J1018" s="97" t="b">
        <v>1</v>
      </c>
      <c r="K1018" s="95"/>
      <c r="L1018" s="95"/>
    </row>
    <row r="1019" hidden="1">
      <c r="A1019" s="96">
        <v>727.0</v>
      </c>
      <c r="B1019" s="96">
        <v>146.0</v>
      </c>
      <c r="C1019" s="95" t="s">
        <v>341</v>
      </c>
      <c r="D1019" s="96">
        <v>186.0</v>
      </c>
      <c r="E1019" s="95" t="s">
        <v>307</v>
      </c>
      <c r="F1019" s="95" t="s">
        <v>157</v>
      </c>
      <c r="G1019" s="95" t="s">
        <v>226</v>
      </c>
      <c r="H1019" s="96">
        <v>95.0</v>
      </c>
      <c r="I1019" s="97" t="b">
        <v>1</v>
      </c>
      <c r="J1019" s="97" t="b">
        <v>1</v>
      </c>
      <c r="K1019" s="95"/>
      <c r="L1019" s="95"/>
    </row>
    <row r="1020" hidden="1">
      <c r="A1020" s="96">
        <v>727.0</v>
      </c>
      <c r="B1020" s="96">
        <v>146.0</v>
      </c>
      <c r="C1020" s="95" t="s">
        <v>341</v>
      </c>
      <c r="D1020" s="96">
        <v>189.0</v>
      </c>
      <c r="E1020" s="95" t="s">
        <v>308</v>
      </c>
      <c r="F1020" s="95" t="s">
        <v>157</v>
      </c>
      <c r="G1020" s="95" t="s">
        <v>226</v>
      </c>
      <c r="H1020" s="96">
        <v>95.0</v>
      </c>
      <c r="I1020" s="97" t="b">
        <v>1</v>
      </c>
      <c r="J1020" s="97" t="b">
        <v>1</v>
      </c>
      <c r="K1020" s="95"/>
      <c r="L1020" s="95"/>
    </row>
    <row r="1021" hidden="1">
      <c r="A1021" s="96">
        <v>728.0</v>
      </c>
      <c r="B1021" s="96">
        <v>146.0</v>
      </c>
      <c r="C1021" s="95" t="s">
        <v>341</v>
      </c>
      <c r="D1021" s="96">
        <v>188.0</v>
      </c>
      <c r="E1021" s="95" t="s">
        <v>305</v>
      </c>
      <c r="F1021" s="95" t="s">
        <v>209</v>
      </c>
      <c r="G1021" s="95" t="s">
        <v>272</v>
      </c>
      <c r="H1021" s="96">
        <v>110.0</v>
      </c>
      <c r="I1021" s="97" t="b">
        <v>1</v>
      </c>
      <c r="J1021" s="97" t="b">
        <v>1</v>
      </c>
      <c r="K1021" s="95"/>
      <c r="L1021" s="95"/>
    </row>
    <row r="1022" hidden="1">
      <c r="A1022" s="96">
        <v>728.0</v>
      </c>
      <c r="B1022" s="96">
        <v>146.0</v>
      </c>
      <c r="C1022" s="95" t="s">
        <v>341</v>
      </c>
      <c r="D1022" s="96">
        <v>187.0</v>
      </c>
      <c r="E1022" s="95" t="s">
        <v>306</v>
      </c>
      <c r="F1022" s="95" t="s">
        <v>209</v>
      </c>
      <c r="G1022" s="95" t="s">
        <v>272</v>
      </c>
      <c r="H1022" s="96">
        <v>110.0</v>
      </c>
      <c r="I1022" s="97" t="b">
        <v>1</v>
      </c>
      <c r="J1022" s="97" t="b">
        <v>1</v>
      </c>
      <c r="K1022" s="95"/>
      <c r="L1022" s="95"/>
    </row>
    <row r="1023" hidden="1">
      <c r="A1023" s="96">
        <v>728.0</v>
      </c>
      <c r="B1023" s="96">
        <v>146.0</v>
      </c>
      <c r="C1023" s="95" t="s">
        <v>341</v>
      </c>
      <c r="D1023" s="96">
        <v>186.0</v>
      </c>
      <c r="E1023" s="95" t="s">
        <v>307</v>
      </c>
      <c r="F1023" s="95" t="s">
        <v>209</v>
      </c>
      <c r="G1023" s="95" t="s">
        <v>272</v>
      </c>
      <c r="H1023" s="96">
        <v>110.0</v>
      </c>
      <c r="I1023" s="97" t="b">
        <v>1</v>
      </c>
      <c r="J1023" s="97" t="b">
        <v>1</v>
      </c>
      <c r="K1023" s="95"/>
      <c r="L1023" s="95"/>
    </row>
    <row r="1024" hidden="1">
      <c r="A1024" s="96">
        <v>728.0</v>
      </c>
      <c r="B1024" s="96">
        <v>146.0</v>
      </c>
      <c r="C1024" s="95" t="s">
        <v>341</v>
      </c>
      <c r="D1024" s="96">
        <v>189.0</v>
      </c>
      <c r="E1024" s="95" t="s">
        <v>308</v>
      </c>
      <c r="F1024" s="95" t="s">
        <v>209</v>
      </c>
      <c r="G1024" s="95" t="s">
        <v>272</v>
      </c>
      <c r="H1024" s="96">
        <v>110.0</v>
      </c>
      <c r="I1024" s="97" t="b">
        <v>1</v>
      </c>
      <c r="J1024" s="97" t="b">
        <v>1</v>
      </c>
      <c r="K1024" s="95"/>
      <c r="L1024" s="95"/>
    </row>
    <row r="1025" hidden="1">
      <c r="A1025" s="96">
        <v>730.0</v>
      </c>
      <c r="B1025" s="96">
        <v>146.0</v>
      </c>
      <c r="C1025" s="95" t="s">
        <v>341</v>
      </c>
      <c r="D1025" s="96">
        <v>158.0</v>
      </c>
      <c r="E1025" s="95" t="s">
        <v>309</v>
      </c>
      <c r="F1025" s="95" t="s">
        <v>163</v>
      </c>
      <c r="G1025" s="95" t="s">
        <v>226</v>
      </c>
      <c r="H1025" s="96">
        <v>95.0</v>
      </c>
      <c r="I1025" s="97" t="b">
        <v>1</v>
      </c>
      <c r="J1025" s="97" t="b">
        <v>1</v>
      </c>
      <c r="K1025" s="95"/>
      <c r="L1025" s="95"/>
    </row>
    <row r="1026" hidden="1">
      <c r="A1026" s="96">
        <v>729.0</v>
      </c>
      <c r="B1026" s="96">
        <v>146.0</v>
      </c>
      <c r="C1026" s="95" t="s">
        <v>341</v>
      </c>
      <c r="D1026" s="96">
        <v>181.0</v>
      </c>
      <c r="E1026" s="95" t="s">
        <v>310</v>
      </c>
      <c r="F1026" s="95" t="s">
        <v>163</v>
      </c>
      <c r="G1026" s="95" t="s">
        <v>226</v>
      </c>
      <c r="H1026" s="96">
        <v>95.0</v>
      </c>
      <c r="I1026" s="97" t="b">
        <v>1</v>
      </c>
      <c r="J1026" s="97" t="b">
        <v>1</v>
      </c>
      <c r="K1026" s="95"/>
      <c r="L1026" s="95"/>
    </row>
    <row r="1027" hidden="1">
      <c r="A1027" s="96">
        <v>729.0</v>
      </c>
      <c r="B1027" s="96">
        <v>146.0</v>
      </c>
      <c r="C1027" s="95" t="s">
        <v>341</v>
      </c>
      <c r="D1027" s="96">
        <v>179.0</v>
      </c>
      <c r="E1027" s="95" t="s">
        <v>311</v>
      </c>
      <c r="F1027" s="95" t="s">
        <v>163</v>
      </c>
      <c r="G1027" s="95" t="s">
        <v>226</v>
      </c>
      <c r="H1027" s="96">
        <v>95.0</v>
      </c>
      <c r="I1027" s="97" t="b">
        <v>1</v>
      </c>
      <c r="J1027" s="97" t="b">
        <v>1</v>
      </c>
      <c r="K1027" s="95"/>
      <c r="L1027" s="95"/>
    </row>
    <row r="1028" hidden="1">
      <c r="A1028" s="96">
        <v>729.0</v>
      </c>
      <c r="B1028" s="96">
        <v>146.0</v>
      </c>
      <c r="C1028" s="95" t="s">
        <v>341</v>
      </c>
      <c r="D1028" s="96">
        <v>180.0</v>
      </c>
      <c r="E1028" s="95" t="s">
        <v>312</v>
      </c>
      <c r="F1028" s="95" t="s">
        <v>163</v>
      </c>
      <c r="G1028" s="95" t="s">
        <v>226</v>
      </c>
      <c r="H1028" s="96">
        <v>95.0</v>
      </c>
      <c r="I1028" s="97" t="b">
        <v>1</v>
      </c>
      <c r="J1028" s="97" t="b">
        <v>1</v>
      </c>
      <c r="K1028" s="95"/>
      <c r="L1028" s="95"/>
    </row>
    <row r="1029" hidden="1">
      <c r="A1029" s="96">
        <v>729.0</v>
      </c>
      <c r="B1029" s="96">
        <v>146.0</v>
      </c>
      <c r="C1029" s="95" t="s">
        <v>341</v>
      </c>
      <c r="D1029" s="96">
        <v>166.0</v>
      </c>
      <c r="E1029" s="95" t="s">
        <v>313</v>
      </c>
      <c r="F1029" s="95" t="s">
        <v>163</v>
      </c>
      <c r="G1029" s="95" t="s">
        <v>226</v>
      </c>
      <c r="H1029" s="96">
        <v>95.0</v>
      </c>
      <c r="I1029" s="97" t="b">
        <v>1</v>
      </c>
      <c r="J1029" s="97" t="b">
        <v>1</v>
      </c>
      <c r="K1029" s="95"/>
      <c r="L1029" s="95"/>
    </row>
    <row r="1030" hidden="1">
      <c r="A1030" s="96">
        <v>729.0</v>
      </c>
      <c r="B1030" s="96">
        <v>146.0</v>
      </c>
      <c r="C1030" s="95" t="s">
        <v>341</v>
      </c>
      <c r="D1030" s="96">
        <v>165.0</v>
      </c>
      <c r="E1030" s="95" t="s">
        <v>314</v>
      </c>
      <c r="F1030" s="95" t="s">
        <v>163</v>
      </c>
      <c r="G1030" s="95" t="s">
        <v>226</v>
      </c>
      <c r="H1030" s="96">
        <v>95.0</v>
      </c>
      <c r="I1030" s="97" t="b">
        <v>1</v>
      </c>
      <c r="J1030" s="97" t="b">
        <v>1</v>
      </c>
      <c r="K1030" s="95"/>
      <c r="L1030" s="95"/>
    </row>
    <row r="1031" hidden="1">
      <c r="A1031" s="96">
        <v>729.0</v>
      </c>
      <c r="B1031" s="96">
        <v>146.0</v>
      </c>
      <c r="C1031" s="95" t="s">
        <v>341</v>
      </c>
      <c r="D1031" s="96">
        <v>177.0</v>
      </c>
      <c r="E1031" s="95" t="s">
        <v>315</v>
      </c>
      <c r="F1031" s="95" t="s">
        <v>163</v>
      </c>
      <c r="G1031" s="95" t="s">
        <v>226</v>
      </c>
      <c r="H1031" s="96">
        <v>95.0</v>
      </c>
      <c r="I1031" s="97" t="b">
        <v>1</v>
      </c>
      <c r="J1031" s="97" t="b">
        <v>1</v>
      </c>
      <c r="K1031" s="95"/>
      <c r="L1031" s="95"/>
    </row>
    <row r="1032" hidden="1">
      <c r="A1032" s="96">
        <v>729.0</v>
      </c>
      <c r="B1032" s="96">
        <v>146.0</v>
      </c>
      <c r="C1032" s="95" t="s">
        <v>341</v>
      </c>
      <c r="D1032" s="96">
        <v>163.0</v>
      </c>
      <c r="E1032" s="95" t="s">
        <v>316</v>
      </c>
      <c r="F1032" s="95" t="s">
        <v>163</v>
      </c>
      <c r="G1032" s="95" t="s">
        <v>226</v>
      </c>
      <c r="H1032" s="96">
        <v>95.0</v>
      </c>
      <c r="I1032" s="97" t="b">
        <v>1</v>
      </c>
      <c r="J1032" s="97" t="b">
        <v>1</v>
      </c>
      <c r="K1032" s="95"/>
      <c r="L1032" s="95"/>
    </row>
    <row r="1033" hidden="1">
      <c r="A1033" s="96">
        <v>729.0</v>
      </c>
      <c r="B1033" s="96">
        <v>146.0</v>
      </c>
      <c r="C1033" s="95" t="s">
        <v>341</v>
      </c>
      <c r="D1033" s="96">
        <v>175.0</v>
      </c>
      <c r="E1033" s="95" t="s">
        <v>317</v>
      </c>
      <c r="F1033" s="95" t="s">
        <v>163</v>
      </c>
      <c r="G1033" s="95" t="s">
        <v>226</v>
      </c>
      <c r="H1033" s="96">
        <v>95.0</v>
      </c>
      <c r="I1033" s="97" t="b">
        <v>1</v>
      </c>
      <c r="J1033" s="97" t="b">
        <v>1</v>
      </c>
      <c r="K1033" s="95"/>
      <c r="L1033" s="95"/>
    </row>
    <row r="1034" hidden="1">
      <c r="A1034" s="96">
        <v>729.0</v>
      </c>
      <c r="B1034" s="96">
        <v>146.0</v>
      </c>
      <c r="C1034" s="95" t="s">
        <v>341</v>
      </c>
      <c r="D1034" s="96">
        <v>169.0</v>
      </c>
      <c r="E1034" s="95" t="s">
        <v>318</v>
      </c>
      <c r="F1034" s="95" t="s">
        <v>163</v>
      </c>
      <c r="G1034" s="95" t="s">
        <v>226</v>
      </c>
      <c r="H1034" s="96">
        <v>95.0</v>
      </c>
      <c r="I1034" s="97" t="b">
        <v>1</v>
      </c>
      <c r="J1034" s="97" t="b">
        <v>1</v>
      </c>
      <c r="K1034" s="95"/>
      <c r="L1034" s="95"/>
    </row>
    <row r="1035" hidden="1">
      <c r="A1035" s="96">
        <v>729.0</v>
      </c>
      <c r="B1035" s="96">
        <v>146.0</v>
      </c>
      <c r="C1035" s="95" t="s">
        <v>341</v>
      </c>
      <c r="D1035" s="96">
        <v>168.0</v>
      </c>
      <c r="E1035" s="95" t="s">
        <v>319</v>
      </c>
      <c r="F1035" s="95" t="s">
        <v>163</v>
      </c>
      <c r="G1035" s="95" t="s">
        <v>226</v>
      </c>
      <c r="H1035" s="96">
        <v>95.0</v>
      </c>
      <c r="I1035" s="97" t="b">
        <v>1</v>
      </c>
      <c r="J1035" s="97" t="b">
        <v>1</v>
      </c>
      <c r="K1035" s="95"/>
      <c r="L1035" s="95"/>
    </row>
    <row r="1036" hidden="1">
      <c r="A1036" s="96">
        <v>729.0</v>
      </c>
      <c r="B1036" s="96">
        <v>146.0</v>
      </c>
      <c r="C1036" s="95" t="s">
        <v>341</v>
      </c>
      <c r="D1036" s="96">
        <v>164.0</v>
      </c>
      <c r="E1036" s="95" t="s">
        <v>320</v>
      </c>
      <c r="F1036" s="95" t="s">
        <v>163</v>
      </c>
      <c r="G1036" s="95" t="s">
        <v>226</v>
      </c>
      <c r="H1036" s="96">
        <v>95.0</v>
      </c>
      <c r="I1036" s="97" t="b">
        <v>1</v>
      </c>
      <c r="J1036" s="97" t="b">
        <v>1</v>
      </c>
      <c r="K1036" s="95"/>
      <c r="L1036" s="95"/>
    </row>
    <row r="1037" hidden="1">
      <c r="A1037" s="96">
        <v>729.0</v>
      </c>
      <c r="B1037" s="96">
        <v>146.0</v>
      </c>
      <c r="C1037" s="95" t="s">
        <v>341</v>
      </c>
      <c r="D1037" s="96">
        <v>160.0</v>
      </c>
      <c r="E1037" s="95" t="s">
        <v>321</v>
      </c>
      <c r="F1037" s="95" t="s">
        <v>163</v>
      </c>
      <c r="G1037" s="95" t="s">
        <v>226</v>
      </c>
      <c r="H1037" s="96">
        <v>95.0</v>
      </c>
      <c r="I1037" s="97" t="b">
        <v>1</v>
      </c>
      <c r="J1037" s="97" t="b">
        <v>1</v>
      </c>
      <c r="K1037" s="95"/>
      <c r="L1037" s="95"/>
    </row>
    <row r="1038" hidden="1">
      <c r="A1038" s="96">
        <v>729.0</v>
      </c>
      <c r="B1038" s="96">
        <v>146.0</v>
      </c>
      <c r="C1038" s="95" t="s">
        <v>341</v>
      </c>
      <c r="D1038" s="96">
        <v>174.0</v>
      </c>
      <c r="E1038" s="95" t="s">
        <v>322</v>
      </c>
      <c r="F1038" s="95" t="s">
        <v>163</v>
      </c>
      <c r="G1038" s="95" t="s">
        <v>226</v>
      </c>
      <c r="H1038" s="96">
        <v>95.0</v>
      </c>
      <c r="I1038" s="97" t="b">
        <v>1</v>
      </c>
      <c r="J1038" s="97" t="b">
        <v>1</v>
      </c>
      <c r="K1038" s="95"/>
      <c r="L1038" s="95"/>
    </row>
    <row r="1039" hidden="1">
      <c r="A1039" s="96">
        <v>47.0</v>
      </c>
      <c r="B1039" s="96">
        <v>146.0</v>
      </c>
      <c r="C1039" s="95" t="s">
        <v>341</v>
      </c>
      <c r="D1039" s="96">
        <v>158.0</v>
      </c>
      <c r="E1039" s="95" t="s">
        <v>309</v>
      </c>
      <c r="F1039" s="95" t="s">
        <v>168</v>
      </c>
      <c r="G1039" s="95" t="s">
        <v>142</v>
      </c>
      <c r="H1039" s="96">
        <v>4.0</v>
      </c>
      <c r="I1039" s="97" t="b">
        <v>1</v>
      </c>
      <c r="J1039" s="97" t="b">
        <v>1</v>
      </c>
      <c r="K1039" s="95"/>
      <c r="L1039" s="95"/>
    </row>
    <row r="1040" hidden="1">
      <c r="A1040" s="96">
        <v>731.0</v>
      </c>
      <c r="B1040" s="96">
        <v>146.0</v>
      </c>
      <c r="C1040" s="95" t="s">
        <v>341</v>
      </c>
      <c r="D1040" s="96">
        <v>181.0</v>
      </c>
      <c r="E1040" s="95" t="s">
        <v>310</v>
      </c>
      <c r="F1040" s="95" t="s">
        <v>168</v>
      </c>
      <c r="G1040" s="95" t="s">
        <v>226</v>
      </c>
      <c r="H1040" s="96">
        <v>95.0</v>
      </c>
      <c r="I1040" s="97" t="b">
        <v>1</v>
      </c>
      <c r="J1040" s="97" t="b">
        <v>1</v>
      </c>
      <c r="K1040" s="95"/>
      <c r="L1040" s="95"/>
    </row>
    <row r="1041" hidden="1">
      <c r="A1041" s="96">
        <v>731.0</v>
      </c>
      <c r="B1041" s="96">
        <v>146.0</v>
      </c>
      <c r="C1041" s="95" t="s">
        <v>341</v>
      </c>
      <c r="D1041" s="96">
        <v>180.0</v>
      </c>
      <c r="E1041" s="95" t="s">
        <v>312</v>
      </c>
      <c r="F1041" s="95" t="s">
        <v>168</v>
      </c>
      <c r="G1041" s="95" t="s">
        <v>226</v>
      </c>
      <c r="H1041" s="96">
        <v>95.0</v>
      </c>
      <c r="I1041" s="97" t="b">
        <v>1</v>
      </c>
      <c r="J1041" s="97" t="b">
        <v>1</v>
      </c>
      <c r="K1041" s="95"/>
      <c r="L1041" s="95"/>
    </row>
    <row r="1042" hidden="1">
      <c r="A1042" s="96">
        <v>731.0</v>
      </c>
      <c r="B1042" s="96">
        <v>146.0</v>
      </c>
      <c r="C1042" s="95" t="s">
        <v>341</v>
      </c>
      <c r="D1042" s="96">
        <v>166.0</v>
      </c>
      <c r="E1042" s="95" t="s">
        <v>313</v>
      </c>
      <c r="F1042" s="95" t="s">
        <v>168</v>
      </c>
      <c r="G1042" s="95" t="s">
        <v>226</v>
      </c>
      <c r="H1042" s="96">
        <v>95.0</v>
      </c>
      <c r="I1042" s="97" t="b">
        <v>1</v>
      </c>
      <c r="J1042" s="97" t="b">
        <v>1</v>
      </c>
      <c r="K1042" s="95"/>
      <c r="L1042" s="95"/>
    </row>
    <row r="1043" hidden="1">
      <c r="A1043" s="96">
        <v>731.0</v>
      </c>
      <c r="B1043" s="96">
        <v>146.0</v>
      </c>
      <c r="C1043" s="95" t="s">
        <v>341</v>
      </c>
      <c r="D1043" s="96">
        <v>165.0</v>
      </c>
      <c r="E1043" s="95" t="s">
        <v>314</v>
      </c>
      <c r="F1043" s="95" t="s">
        <v>168</v>
      </c>
      <c r="G1043" s="95" t="s">
        <v>226</v>
      </c>
      <c r="H1043" s="96">
        <v>95.0</v>
      </c>
      <c r="I1043" s="97" t="b">
        <v>1</v>
      </c>
      <c r="J1043" s="97" t="b">
        <v>1</v>
      </c>
      <c r="K1043" s="95"/>
      <c r="L1043" s="95"/>
    </row>
    <row r="1044" hidden="1">
      <c r="A1044" s="96">
        <v>731.0</v>
      </c>
      <c r="B1044" s="96">
        <v>146.0</v>
      </c>
      <c r="C1044" s="95" t="s">
        <v>341</v>
      </c>
      <c r="D1044" s="96">
        <v>177.0</v>
      </c>
      <c r="E1044" s="95" t="s">
        <v>315</v>
      </c>
      <c r="F1044" s="95" t="s">
        <v>168</v>
      </c>
      <c r="G1044" s="95" t="s">
        <v>226</v>
      </c>
      <c r="H1044" s="96">
        <v>95.0</v>
      </c>
      <c r="I1044" s="97" t="b">
        <v>1</v>
      </c>
      <c r="J1044" s="97" t="b">
        <v>1</v>
      </c>
      <c r="K1044" s="95"/>
      <c r="L1044" s="95"/>
    </row>
    <row r="1045" hidden="1">
      <c r="A1045" s="96">
        <v>731.0</v>
      </c>
      <c r="B1045" s="96">
        <v>146.0</v>
      </c>
      <c r="C1045" s="95" t="s">
        <v>341</v>
      </c>
      <c r="D1045" s="96">
        <v>163.0</v>
      </c>
      <c r="E1045" s="95" t="s">
        <v>316</v>
      </c>
      <c r="F1045" s="95" t="s">
        <v>168</v>
      </c>
      <c r="G1045" s="95" t="s">
        <v>226</v>
      </c>
      <c r="H1045" s="96">
        <v>95.0</v>
      </c>
      <c r="I1045" s="97" t="b">
        <v>1</v>
      </c>
      <c r="J1045" s="97" t="b">
        <v>1</v>
      </c>
      <c r="K1045" s="95"/>
      <c r="L1045" s="95"/>
    </row>
    <row r="1046" hidden="1">
      <c r="A1046" s="96">
        <v>731.0</v>
      </c>
      <c r="B1046" s="96">
        <v>146.0</v>
      </c>
      <c r="C1046" s="95" t="s">
        <v>341</v>
      </c>
      <c r="D1046" s="96">
        <v>175.0</v>
      </c>
      <c r="E1046" s="95" t="s">
        <v>317</v>
      </c>
      <c r="F1046" s="95" t="s">
        <v>168</v>
      </c>
      <c r="G1046" s="95" t="s">
        <v>226</v>
      </c>
      <c r="H1046" s="96">
        <v>95.0</v>
      </c>
      <c r="I1046" s="97" t="b">
        <v>1</v>
      </c>
      <c r="J1046" s="97" t="b">
        <v>1</v>
      </c>
      <c r="K1046" s="95"/>
      <c r="L1046" s="95"/>
    </row>
    <row r="1047" hidden="1">
      <c r="A1047" s="96">
        <v>731.0</v>
      </c>
      <c r="B1047" s="96">
        <v>146.0</v>
      </c>
      <c r="C1047" s="95" t="s">
        <v>341</v>
      </c>
      <c r="D1047" s="96">
        <v>169.0</v>
      </c>
      <c r="E1047" s="95" t="s">
        <v>318</v>
      </c>
      <c r="F1047" s="95" t="s">
        <v>168</v>
      </c>
      <c r="G1047" s="95" t="s">
        <v>226</v>
      </c>
      <c r="H1047" s="96">
        <v>95.0</v>
      </c>
      <c r="I1047" s="97" t="b">
        <v>1</v>
      </c>
      <c r="J1047" s="97" t="b">
        <v>1</v>
      </c>
      <c r="K1047" s="95"/>
      <c r="L1047" s="95"/>
    </row>
    <row r="1048" hidden="1">
      <c r="A1048" s="96">
        <v>731.0</v>
      </c>
      <c r="B1048" s="96">
        <v>146.0</v>
      </c>
      <c r="C1048" s="95" t="s">
        <v>341</v>
      </c>
      <c r="D1048" s="96">
        <v>168.0</v>
      </c>
      <c r="E1048" s="95" t="s">
        <v>319</v>
      </c>
      <c r="F1048" s="95" t="s">
        <v>168</v>
      </c>
      <c r="G1048" s="95" t="s">
        <v>226</v>
      </c>
      <c r="H1048" s="96">
        <v>95.0</v>
      </c>
      <c r="I1048" s="97" t="b">
        <v>1</v>
      </c>
      <c r="J1048" s="97" t="b">
        <v>1</v>
      </c>
      <c r="K1048" s="95"/>
      <c r="L1048" s="95"/>
    </row>
    <row r="1049" hidden="1">
      <c r="A1049" s="96">
        <v>731.0</v>
      </c>
      <c r="B1049" s="96">
        <v>146.0</v>
      </c>
      <c r="C1049" s="95" t="s">
        <v>341</v>
      </c>
      <c r="D1049" s="96">
        <v>164.0</v>
      </c>
      <c r="E1049" s="95" t="s">
        <v>320</v>
      </c>
      <c r="F1049" s="95" t="s">
        <v>168</v>
      </c>
      <c r="G1049" s="95" t="s">
        <v>226</v>
      </c>
      <c r="H1049" s="96">
        <v>95.0</v>
      </c>
      <c r="I1049" s="97" t="b">
        <v>1</v>
      </c>
      <c r="J1049" s="97" t="b">
        <v>1</v>
      </c>
      <c r="K1049" s="95"/>
      <c r="L1049" s="95"/>
    </row>
    <row r="1050" hidden="1">
      <c r="A1050" s="96">
        <v>731.0</v>
      </c>
      <c r="B1050" s="96">
        <v>146.0</v>
      </c>
      <c r="C1050" s="95" t="s">
        <v>341</v>
      </c>
      <c r="D1050" s="96">
        <v>160.0</v>
      </c>
      <c r="E1050" s="95" t="s">
        <v>321</v>
      </c>
      <c r="F1050" s="95" t="s">
        <v>168</v>
      </c>
      <c r="G1050" s="95" t="s">
        <v>226</v>
      </c>
      <c r="H1050" s="96">
        <v>95.0</v>
      </c>
      <c r="I1050" s="97" t="b">
        <v>1</v>
      </c>
      <c r="J1050" s="97" t="b">
        <v>1</v>
      </c>
      <c r="K1050" s="95"/>
      <c r="L1050" s="95"/>
    </row>
    <row r="1051" hidden="1">
      <c r="A1051" s="96">
        <v>731.0</v>
      </c>
      <c r="B1051" s="96">
        <v>146.0</v>
      </c>
      <c r="C1051" s="95" t="s">
        <v>341</v>
      </c>
      <c r="D1051" s="96">
        <v>174.0</v>
      </c>
      <c r="E1051" s="95" t="s">
        <v>322</v>
      </c>
      <c r="F1051" s="95" t="s">
        <v>168</v>
      </c>
      <c r="G1051" s="95" t="s">
        <v>226</v>
      </c>
      <c r="H1051" s="96">
        <v>95.0</v>
      </c>
      <c r="I1051" s="97" t="b">
        <v>1</v>
      </c>
      <c r="J1051" s="97" t="b">
        <v>1</v>
      </c>
      <c r="K1051" s="95"/>
      <c r="L1051" s="95"/>
    </row>
    <row r="1052" hidden="1">
      <c r="A1052" s="96">
        <v>732.0</v>
      </c>
      <c r="B1052" s="96">
        <v>131.0</v>
      </c>
      <c r="C1052" s="95" t="s">
        <v>331</v>
      </c>
      <c r="D1052" s="96">
        <v>188.0</v>
      </c>
      <c r="E1052" s="95" t="s">
        <v>305</v>
      </c>
      <c r="F1052" s="95" t="s">
        <v>209</v>
      </c>
      <c r="G1052" s="95" t="s">
        <v>226</v>
      </c>
      <c r="H1052" s="96">
        <v>95.0</v>
      </c>
      <c r="I1052" s="97" t="b">
        <v>1</v>
      </c>
      <c r="J1052" s="97" t="b">
        <v>1</v>
      </c>
      <c r="K1052" s="95"/>
      <c r="L1052" s="95"/>
    </row>
    <row r="1053" hidden="1">
      <c r="A1053" s="96">
        <v>732.0</v>
      </c>
      <c r="B1053" s="96">
        <v>131.0</v>
      </c>
      <c r="C1053" s="95" t="s">
        <v>331</v>
      </c>
      <c r="D1053" s="96">
        <v>187.0</v>
      </c>
      <c r="E1053" s="95" t="s">
        <v>306</v>
      </c>
      <c r="F1053" s="95" t="s">
        <v>209</v>
      </c>
      <c r="G1053" s="95" t="s">
        <v>226</v>
      </c>
      <c r="H1053" s="96">
        <v>95.0</v>
      </c>
      <c r="I1053" s="97" t="b">
        <v>1</v>
      </c>
      <c r="J1053" s="97" t="b">
        <v>1</v>
      </c>
      <c r="K1053" s="95"/>
      <c r="L1053" s="95"/>
    </row>
    <row r="1054" hidden="1">
      <c r="A1054" s="96">
        <v>732.0</v>
      </c>
      <c r="B1054" s="96">
        <v>131.0</v>
      </c>
      <c r="C1054" s="95" t="s">
        <v>331</v>
      </c>
      <c r="D1054" s="96">
        <v>186.0</v>
      </c>
      <c r="E1054" s="95" t="s">
        <v>307</v>
      </c>
      <c r="F1054" s="95" t="s">
        <v>209</v>
      </c>
      <c r="G1054" s="95" t="s">
        <v>226</v>
      </c>
      <c r="H1054" s="96">
        <v>95.0</v>
      </c>
      <c r="I1054" s="97" t="b">
        <v>1</v>
      </c>
      <c r="J1054" s="97" t="b">
        <v>1</v>
      </c>
      <c r="K1054" s="95"/>
      <c r="L1054" s="95"/>
    </row>
    <row r="1055" hidden="1">
      <c r="A1055" s="96">
        <v>732.0</v>
      </c>
      <c r="B1055" s="96">
        <v>131.0</v>
      </c>
      <c r="C1055" s="95" t="s">
        <v>331</v>
      </c>
      <c r="D1055" s="96">
        <v>189.0</v>
      </c>
      <c r="E1055" s="95" t="s">
        <v>308</v>
      </c>
      <c r="F1055" s="95" t="s">
        <v>209</v>
      </c>
      <c r="G1055" s="95" t="s">
        <v>226</v>
      </c>
      <c r="H1055" s="96">
        <v>95.0</v>
      </c>
      <c r="I1055" s="97" t="b">
        <v>1</v>
      </c>
      <c r="J1055" s="97" t="b">
        <v>1</v>
      </c>
      <c r="K1055" s="95"/>
      <c r="L1055" s="95"/>
    </row>
    <row r="1056" hidden="1">
      <c r="A1056" s="96">
        <v>48.0</v>
      </c>
      <c r="B1056" s="96">
        <v>131.0</v>
      </c>
      <c r="C1056" s="95" t="s">
        <v>331</v>
      </c>
      <c r="D1056" s="96">
        <v>158.0</v>
      </c>
      <c r="E1056" s="95" t="s">
        <v>309</v>
      </c>
      <c r="F1056" s="95" t="s">
        <v>209</v>
      </c>
      <c r="G1056" s="95" t="s">
        <v>142</v>
      </c>
      <c r="H1056" s="96">
        <v>4.0</v>
      </c>
      <c r="I1056" s="97" t="b">
        <v>1</v>
      </c>
      <c r="J1056" s="97" t="b">
        <v>1</v>
      </c>
      <c r="K1056" s="95"/>
      <c r="L1056" s="95"/>
    </row>
    <row r="1057" hidden="1">
      <c r="A1057" s="96">
        <v>733.0</v>
      </c>
      <c r="B1057" s="96">
        <v>131.0</v>
      </c>
      <c r="C1057" s="95" t="s">
        <v>331</v>
      </c>
      <c r="D1057" s="96">
        <v>162.0</v>
      </c>
      <c r="E1057" s="95" t="s">
        <v>323</v>
      </c>
      <c r="F1057" s="95" t="s">
        <v>209</v>
      </c>
      <c r="G1057" s="95" t="s">
        <v>226</v>
      </c>
      <c r="H1057" s="96">
        <v>95.0</v>
      </c>
      <c r="I1057" s="97" t="b">
        <v>1</v>
      </c>
      <c r="J1057" s="97" t="b">
        <v>1</v>
      </c>
      <c r="K1057" s="95"/>
      <c r="L1057" s="95"/>
    </row>
    <row r="1058" hidden="1">
      <c r="A1058" s="96">
        <v>734.0</v>
      </c>
      <c r="B1058" s="96">
        <v>161.0</v>
      </c>
      <c r="C1058" s="95" t="s">
        <v>359</v>
      </c>
      <c r="D1058" s="96">
        <v>145.0</v>
      </c>
      <c r="E1058" s="95" t="s">
        <v>350</v>
      </c>
      <c r="F1058" s="95" t="s">
        <v>153</v>
      </c>
      <c r="G1058" s="95" t="s">
        <v>226</v>
      </c>
      <c r="H1058" s="96">
        <v>95.0</v>
      </c>
      <c r="I1058" s="97" t="b">
        <v>1</v>
      </c>
      <c r="J1058" s="97" t="b">
        <v>1</v>
      </c>
      <c r="K1058" s="95"/>
      <c r="L1058" s="95"/>
    </row>
    <row r="1059" hidden="1">
      <c r="A1059" s="96">
        <v>734.0</v>
      </c>
      <c r="B1059" s="96">
        <v>161.0</v>
      </c>
      <c r="C1059" s="95" t="s">
        <v>359</v>
      </c>
      <c r="D1059" s="96">
        <v>142.0</v>
      </c>
      <c r="E1059" s="95" t="s">
        <v>337</v>
      </c>
      <c r="F1059" s="95" t="s">
        <v>153</v>
      </c>
      <c r="G1059" s="95" t="s">
        <v>226</v>
      </c>
      <c r="H1059" s="96">
        <v>95.0</v>
      </c>
      <c r="I1059" s="97" t="b">
        <v>1</v>
      </c>
      <c r="J1059" s="97" t="b">
        <v>1</v>
      </c>
      <c r="K1059" s="95"/>
      <c r="L1059" s="95"/>
    </row>
    <row r="1060" hidden="1">
      <c r="A1060" s="96">
        <v>734.0</v>
      </c>
      <c r="B1060" s="96">
        <v>161.0</v>
      </c>
      <c r="C1060" s="95" t="s">
        <v>359</v>
      </c>
      <c r="D1060" s="96">
        <v>127.0</v>
      </c>
      <c r="E1060" s="95" t="s">
        <v>338</v>
      </c>
      <c r="F1060" s="95" t="s">
        <v>153</v>
      </c>
      <c r="G1060" s="95" t="s">
        <v>226</v>
      </c>
      <c r="H1060" s="96">
        <v>95.0</v>
      </c>
      <c r="I1060" s="97" t="b">
        <v>1</v>
      </c>
      <c r="J1060" s="97" t="b">
        <v>1</v>
      </c>
      <c r="K1060" s="95"/>
      <c r="L1060" s="95"/>
    </row>
    <row r="1061" hidden="1">
      <c r="A1061" s="96">
        <v>734.0</v>
      </c>
      <c r="B1061" s="96">
        <v>161.0</v>
      </c>
      <c r="C1061" s="95" t="s">
        <v>359</v>
      </c>
      <c r="D1061" s="96">
        <v>131.0</v>
      </c>
      <c r="E1061" s="95" t="s">
        <v>331</v>
      </c>
      <c r="F1061" s="95" t="s">
        <v>153</v>
      </c>
      <c r="G1061" s="95" t="s">
        <v>226</v>
      </c>
      <c r="H1061" s="96">
        <v>95.0</v>
      </c>
      <c r="I1061" s="97" t="b">
        <v>1</v>
      </c>
      <c r="J1061" s="97" t="b">
        <v>1</v>
      </c>
      <c r="K1061" s="95"/>
      <c r="L1061" s="95"/>
    </row>
    <row r="1062" hidden="1">
      <c r="A1062" s="96">
        <v>734.0</v>
      </c>
      <c r="B1062" s="96">
        <v>161.0</v>
      </c>
      <c r="C1062" s="95" t="s">
        <v>359</v>
      </c>
      <c r="D1062" s="96">
        <v>149.0</v>
      </c>
      <c r="E1062" s="95" t="s">
        <v>343</v>
      </c>
      <c r="F1062" s="95" t="s">
        <v>153</v>
      </c>
      <c r="G1062" s="95" t="s">
        <v>226</v>
      </c>
      <c r="H1062" s="96">
        <v>95.0</v>
      </c>
      <c r="I1062" s="97" t="b">
        <v>1</v>
      </c>
      <c r="J1062" s="97" t="b">
        <v>1</v>
      </c>
      <c r="K1062" s="95"/>
      <c r="L1062" s="95"/>
    </row>
    <row r="1063" hidden="1">
      <c r="A1063" s="96">
        <v>734.0</v>
      </c>
      <c r="B1063" s="96">
        <v>161.0</v>
      </c>
      <c r="C1063" s="95" t="s">
        <v>359</v>
      </c>
      <c r="D1063" s="96">
        <v>183.0</v>
      </c>
      <c r="E1063" s="95" t="s">
        <v>345</v>
      </c>
      <c r="F1063" s="95" t="s">
        <v>153</v>
      </c>
      <c r="G1063" s="95" t="s">
        <v>226</v>
      </c>
      <c r="H1063" s="96">
        <v>95.0</v>
      </c>
      <c r="I1063" s="97" t="b">
        <v>1</v>
      </c>
      <c r="J1063" s="97" t="b">
        <v>1</v>
      </c>
      <c r="K1063" s="95"/>
      <c r="L1063" s="95"/>
    </row>
    <row r="1064" hidden="1">
      <c r="A1064" s="96">
        <v>734.0</v>
      </c>
      <c r="B1064" s="96">
        <v>161.0</v>
      </c>
      <c r="C1064" s="95" t="s">
        <v>359</v>
      </c>
      <c r="D1064" s="96">
        <v>121.0</v>
      </c>
      <c r="E1064" s="95" t="s">
        <v>333</v>
      </c>
      <c r="F1064" s="95" t="s">
        <v>153</v>
      </c>
      <c r="G1064" s="95" t="s">
        <v>226</v>
      </c>
      <c r="H1064" s="96">
        <v>95.0</v>
      </c>
      <c r="I1064" s="97" t="b">
        <v>1</v>
      </c>
      <c r="J1064" s="97" t="b">
        <v>1</v>
      </c>
      <c r="K1064" s="95"/>
      <c r="L1064" s="95"/>
    </row>
    <row r="1065" hidden="1">
      <c r="A1065" s="96">
        <v>735.0</v>
      </c>
      <c r="B1065" s="96">
        <v>161.0</v>
      </c>
      <c r="C1065" s="95" t="s">
        <v>359</v>
      </c>
      <c r="D1065" s="96">
        <v>145.0</v>
      </c>
      <c r="E1065" s="95" t="s">
        <v>350</v>
      </c>
      <c r="F1065" s="95" t="s">
        <v>153</v>
      </c>
      <c r="G1065" s="95" t="s">
        <v>226</v>
      </c>
      <c r="H1065" s="96">
        <v>95.0</v>
      </c>
      <c r="I1065" s="97" t="b">
        <v>1</v>
      </c>
      <c r="J1065" s="97" t="b">
        <v>1</v>
      </c>
      <c r="K1065" s="95"/>
      <c r="L1065" s="95"/>
    </row>
    <row r="1066" hidden="1">
      <c r="A1066" s="96">
        <v>735.0</v>
      </c>
      <c r="B1066" s="96">
        <v>161.0</v>
      </c>
      <c r="C1066" s="95" t="s">
        <v>359</v>
      </c>
      <c r="D1066" s="96">
        <v>125.0</v>
      </c>
      <c r="E1066" s="95" t="s">
        <v>334</v>
      </c>
      <c r="F1066" s="95" t="s">
        <v>153</v>
      </c>
      <c r="G1066" s="95" t="s">
        <v>226</v>
      </c>
      <c r="H1066" s="96">
        <v>95.0</v>
      </c>
      <c r="I1066" s="97" t="b">
        <v>1</v>
      </c>
      <c r="J1066" s="97" t="b">
        <v>1</v>
      </c>
      <c r="K1066" s="95"/>
      <c r="L1066" s="95"/>
    </row>
    <row r="1067" hidden="1">
      <c r="A1067" s="96">
        <v>735.0</v>
      </c>
      <c r="B1067" s="96">
        <v>161.0</v>
      </c>
      <c r="C1067" s="95" t="s">
        <v>359</v>
      </c>
      <c r="D1067" s="96">
        <v>127.0</v>
      </c>
      <c r="E1067" s="95" t="s">
        <v>338</v>
      </c>
      <c r="F1067" s="95" t="s">
        <v>153</v>
      </c>
      <c r="G1067" s="95" t="s">
        <v>226</v>
      </c>
      <c r="H1067" s="96">
        <v>95.0</v>
      </c>
      <c r="I1067" s="97" t="b">
        <v>1</v>
      </c>
      <c r="J1067" s="97" t="b">
        <v>1</v>
      </c>
      <c r="K1067" s="95"/>
      <c r="L1067" s="95"/>
    </row>
    <row r="1068" hidden="1">
      <c r="A1068" s="96">
        <v>735.0</v>
      </c>
      <c r="B1068" s="96">
        <v>161.0</v>
      </c>
      <c r="C1068" s="95" t="s">
        <v>359</v>
      </c>
      <c r="D1068" s="96">
        <v>142.0</v>
      </c>
      <c r="E1068" s="95" t="s">
        <v>337</v>
      </c>
      <c r="F1068" s="95" t="s">
        <v>153</v>
      </c>
      <c r="G1068" s="95" t="s">
        <v>226</v>
      </c>
      <c r="H1068" s="96">
        <v>95.0</v>
      </c>
      <c r="I1068" s="97" t="b">
        <v>1</v>
      </c>
      <c r="J1068" s="97" t="b">
        <v>1</v>
      </c>
      <c r="K1068" s="95"/>
      <c r="L1068" s="95"/>
    </row>
    <row r="1069" hidden="1">
      <c r="A1069" s="96">
        <v>735.0</v>
      </c>
      <c r="B1069" s="96">
        <v>161.0</v>
      </c>
      <c r="C1069" s="95" t="s">
        <v>359</v>
      </c>
      <c r="D1069" s="96">
        <v>146.0</v>
      </c>
      <c r="E1069" s="95" t="s">
        <v>341</v>
      </c>
      <c r="F1069" s="95" t="s">
        <v>153</v>
      </c>
      <c r="G1069" s="95" t="s">
        <v>226</v>
      </c>
      <c r="H1069" s="96">
        <v>95.0</v>
      </c>
      <c r="I1069" s="97" t="b">
        <v>1</v>
      </c>
      <c r="J1069" s="97" t="b">
        <v>1</v>
      </c>
      <c r="K1069" s="95"/>
      <c r="L1069" s="95"/>
    </row>
    <row r="1070" hidden="1">
      <c r="A1070" s="96">
        <v>735.0</v>
      </c>
      <c r="B1070" s="96">
        <v>161.0</v>
      </c>
      <c r="C1070" s="95" t="s">
        <v>359</v>
      </c>
      <c r="D1070" s="96">
        <v>144.0</v>
      </c>
      <c r="E1070" s="95" t="s">
        <v>304</v>
      </c>
      <c r="F1070" s="95" t="s">
        <v>153</v>
      </c>
      <c r="G1070" s="95" t="s">
        <v>226</v>
      </c>
      <c r="H1070" s="96">
        <v>95.0</v>
      </c>
      <c r="I1070" s="97" t="b">
        <v>1</v>
      </c>
      <c r="J1070" s="97" t="b">
        <v>1</v>
      </c>
      <c r="K1070" s="95"/>
      <c r="L1070" s="95"/>
    </row>
    <row r="1071" hidden="1">
      <c r="A1071" s="96">
        <v>736.0</v>
      </c>
      <c r="B1071" s="96">
        <v>161.0</v>
      </c>
      <c r="C1071" s="95" t="s">
        <v>359</v>
      </c>
      <c r="D1071" s="96">
        <v>145.0</v>
      </c>
      <c r="E1071" s="95" t="s">
        <v>350</v>
      </c>
      <c r="F1071" s="95" t="s">
        <v>153</v>
      </c>
      <c r="G1071" s="95" t="s">
        <v>226</v>
      </c>
      <c r="H1071" s="96">
        <v>95.0</v>
      </c>
      <c r="I1071" s="97" t="b">
        <v>1</v>
      </c>
      <c r="J1071" s="97" t="b">
        <v>1</v>
      </c>
      <c r="K1071" s="95"/>
      <c r="L1071" s="95"/>
    </row>
    <row r="1072" hidden="1">
      <c r="A1072" s="96">
        <v>736.0</v>
      </c>
      <c r="B1072" s="96">
        <v>161.0</v>
      </c>
      <c r="C1072" s="95" t="s">
        <v>359</v>
      </c>
      <c r="D1072" s="96">
        <v>125.0</v>
      </c>
      <c r="E1072" s="95" t="s">
        <v>334</v>
      </c>
      <c r="F1072" s="95" t="s">
        <v>153</v>
      </c>
      <c r="G1072" s="95" t="s">
        <v>226</v>
      </c>
      <c r="H1072" s="96">
        <v>95.0</v>
      </c>
      <c r="I1072" s="97" t="b">
        <v>1</v>
      </c>
      <c r="J1072" s="97" t="b">
        <v>1</v>
      </c>
      <c r="K1072" s="95"/>
      <c r="L1072" s="95"/>
    </row>
    <row r="1073" hidden="1">
      <c r="A1073" s="96">
        <v>736.0</v>
      </c>
      <c r="B1073" s="96">
        <v>161.0</v>
      </c>
      <c r="C1073" s="95" t="s">
        <v>359</v>
      </c>
      <c r="D1073" s="96">
        <v>134.0</v>
      </c>
      <c r="E1073" s="95" t="s">
        <v>353</v>
      </c>
      <c r="F1073" s="95" t="s">
        <v>153</v>
      </c>
      <c r="G1073" s="95" t="s">
        <v>226</v>
      </c>
      <c r="H1073" s="96">
        <v>95.0</v>
      </c>
      <c r="I1073" s="97" t="b">
        <v>1</v>
      </c>
      <c r="J1073" s="97" t="b">
        <v>1</v>
      </c>
      <c r="K1073" s="95"/>
      <c r="L1073" s="95"/>
    </row>
    <row r="1074" hidden="1">
      <c r="A1074" s="96">
        <v>736.0</v>
      </c>
      <c r="B1074" s="96">
        <v>161.0</v>
      </c>
      <c r="C1074" s="95" t="s">
        <v>359</v>
      </c>
      <c r="D1074" s="96">
        <v>132.0</v>
      </c>
      <c r="E1074" s="95" t="s">
        <v>355</v>
      </c>
      <c r="F1074" s="95" t="s">
        <v>153</v>
      </c>
      <c r="G1074" s="95" t="s">
        <v>226</v>
      </c>
      <c r="H1074" s="96">
        <v>95.0</v>
      </c>
      <c r="I1074" s="97" t="b">
        <v>1</v>
      </c>
      <c r="J1074" s="97" t="b">
        <v>1</v>
      </c>
      <c r="K1074" s="95"/>
      <c r="L1074" s="95"/>
    </row>
    <row r="1075" hidden="1">
      <c r="A1075" s="96">
        <v>736.0</v>
      </c>
      <c r="B1075" s="96">
        <v>161.0</v>
      </c>
      <c r="C1075" s="95" t="s">
        <v>359</v>
      </c>
      <c r="D1075" s="96">
        <v>126.0</v>
      </c>
      <c r="E1075" s="95" t="s">
        <v>336</v>
      </c>
      <c r="F1075" s="95" t="s">
        <v>153</v>
      </c>
      <c r="G1075" s="95" t="s">
        <v>226</v>
      </c>
      <c r="H1075" s="96">
        <v>95.0</v>
      </c>
      <c r="I1075" s="97" t="b">
        <v>1</v>
      </c>
      <c r="J1075" s="97" t="b">
        <v>1</v>
      </c>
      <c r="K1075" s="95"/>
      <c r="L1075" s="95"/>
    </row>
    <row r="1076" hidden="1">
      <c r="A1076" s="96">
        <v>736.0</v>
      </c>
      <c r="B1076" s="96">
        <v>161.0</v>
      </c>
      <c r="C1076" s="95" t="s">
        <v>359</v>
      </c>
      <c r="D1076" s="96">
        <v>133.0</v>
      </c>
      <c r="E1076" s="95" t="s">
        <v>356</v>
      </c>
      <c r="F1076" s="95" t="s">
        <v>153</v>
      </c>
      <c r="G1076" s="95" t="s">
        <v>226</v>
      </c>
      <c r="H1076" s="96">
        <v>95.0</v>
      </c>
      <c r="I1076" s="97" t="b">
        <v>1</v>
      </c>
      <c r="J1076" s="97" t="b">
        <v>1</v>
      </c>
      <c r="K1076" s="95"/>
      <c r="L1076" s="95"/>
    </row>
    <row r="1077" hidden="1">
      <c r="A1077" s="96">
        <v>736.0</v>
      </c>
      <c r="B1077" s="96">
        <v>161.0</v>
      </c>
      <c r="C1077" s="95" t="s">
        <v>359</v>
      </c>
      <c r="D1077" s="96">
        <v>128.0</v>
      </c>
      <c r="E1077" s="95" t="s">
        <v>340</v>
      </c>
      <c r="F1077" s="95" t="s">
        <v>153</v>
      </c>
      <c r="G1077" s="95" t="s">
        <v>226</v>
      </c>
      <c r="H1077" s="96">
        <v>95.0</v>
      </c>
      <c r="I1077" s="97" t="b">
        <v>1</v>
      </c>
      <c r="J1077" s="97" t="b">
        <v>1</v>
      </c>
      <c r="K1077" s="95"/>
      <c r="L1077" s="95"/>
    </row>
    <row r="1078" hidden="1">
      <c r="A1078" s="96">
        <v>736.0</v>
      </c>
      <c r="B1078" s="96">
        <v>161.0</v>
      </c>
      <c r="C1078" s="95" t="s">
        <v>359</v>
      </c>
      <c r="D1078" s="96">
        <v>142.0</v>
      </c>
      <c r="E1078" s="95" t="s">
        <v>337</v>
      </c>
      <c r="F1078" s="95" t="s">
        <v>153</v>
      </c>
      <c r="G1078" s="95" t="s">
        <v>226</v>
      </c>
      <c r="H1078" s="96">
        <v>95.0</v>
      </c>
      <c r="I1078" s="97" t="b">
        <v>1</v>
      </c>
      <c r="J1078" s="97" t="b">
        <v>1</v>
      </c>
      <c r="K1078" s="95"/>
      <c r="L1078" s="95"/>
    </row>
    <row r="1079" hidden="1">
      <c r="A1079" s="96">
        <v>736.0</v>
      </c>
      <c r="B1079" s="96">
        <v>161.0</v>
      </c>
      <c r="C1079" s="95" t="s">
        <v>359</v>
      </c>
      <c r="D1079" s="96">
        <v>150.0</v>
      </c>
      <c r="E1079" s="95" t="s">
        <v>339</v>
      </c>
      <c r="F1079" s="95" t="s">
        <v>153</v>
      </c>
      <c r="G1079" s="95" t="s">
        <v>226</v>
      </c>
      <c r="H1079" s="96">
        <v>95.0</v>
      </c>
      <c r="I1079" s="97" t="b">
        <v>1</v>
      </c>
      <c r="J1079" s="97" t="b">
        <v>1</v>
      </c>
      <c r="K1079" s="95"/>
      <c r="L1079" s="95"/>
    </row>
    <row r="1080" hidden="1">
      <c r="A1080" s="96">
        <v>736.0</v>
      </c>
      <c r="B1080" s="96">
        <v>161.0</v>
      </c>
      <c r="C1080" s="95" t="s">
        <v>359</v>
      </c>
      <c r="D1080" s="96">
        <v>129.0</v>
      </c>
      <c r="E1080" s="95" t="s">
        <v>357</v>
      </c>
      <c r="F1080" s="95" t="s">
        <v>153</v>
      </c>
      <c r="G1080" s="95" t="s">
        <v>226</v>
      </c>
      <c r="H1080" s="96">
        <v>95.0</v>
      </c>
      <c r="I1080" s="97" t="b">
        <v>1</v>
      </c>
      <c r="J1080" s="97" t="b">
        <v>1</v>
      </c>
      <c r="K1080" s="95"/>
      <c r="L1080" s="95"/>
    </row>
    <row r="1081" hidden="1">
      <c r="A1081" s="96">
        <v>737.0</v>
      </c>
      <c r="B1081" s="96">
        <v>162.0</v>
      </c>
      <c r="C1081" s="95" t="s">
        <v>323</v>
      </c>
      <c r="D1081" s="96">
        <v>121.0</v>
      </c>
      <c r="E1081" s="95" t="s">
        <v>333</v>
      </c>
      <c r="F1081" s="95" t="s">
        <v>165</v>
      </c>
      <c r="G1081" s="95" t="s">
        <v>226</v>
      </c>
      <c r="H1081" s="96">
        <v>95.0</v>
      </c>
      <c r="I1081" s="97" t="b">
        <v>1</v>
      </c>
      <c r="J1081" s="97" t="b">
        <v>1</v>
      </c>
      <c r="K1081" s="95"/>
      <c r="L1081" s="95"/>
    </row>
    <row r="1082" hidden="1">
      <c r="A1082" s="96">
        <v>738.0</v>
      </c>
      <c r="B1082" s="96">
        <v>162.0</v>
      </c>
      <c r="C1082" s="95" t="s">
        <v>323</v>
      </c>
      <c r="D1082" s="96">
        <v>188.0</v>
      </c>
      <c r="E1082" s="95" t="s">
        <v>305</v>
      </c>
      <c r="F1082" s="95" t="s">
        <v>153</v>
      </c>
      <c r="G1082" s="95" t="s">
        <v>226</v>
      </c>
      <c r="H1082" s="96">
        <v>95.0</v>
      </c>
      <c r="I1082" s="97" t="b">
        <v>1</v>
      </c>
      <c r="J1082" s="97" t="b">
        <v>1</v>
      </c>
      <c r="K1082" s="95"/>
      <c r="L1082" s="95"/>
    </row>
    <row r="1083" hidden="1">
      <c r="A1083" s="96">
        <v>738.0</v>
      </c>
      <c r="B1083" s="96">
        <v>162.0</v>
      </c>
      <c r="C1083" s="95" t="s">
        <v>323</v>
      </c>
      <c r="D1083" s="96">
        <v>187.0</v>
      </c>
      <c r="E1083" s="95" t="s">
        <v>306</v>
      </c>
      <c r="F1083" s="95" t="s">
        <v>153</v>
      </c>
      <c r="G1083" s="95" t="s">
        <v>226</v>
      </c>
      <c r="H1083" s="96">
        <v>95.0</v>
      </c>
      <c r="I1083" s="97" t="b">
        <v>1</v>
      </c>
      <c r="J1083" s="97" t="b">
        <v>1</v>
      </c>
      <c r="K1083" s="95"/>
      <c r="L1083" s="95"/>
    </row>
    <row r="1084" hidden="1">
      <c r="A1084" s="96">
        <v>738.0</v>
      </c>
      <c r="B1084" s="96">
        <v>162.0</v>
      </c>
      <c r="C1084" s="95" t="s">
        <v>323</v>
      </c>
      <c r="D1084" s="96">
        <v>186.0</v>
      </c>
      <c r="E1084" s="95" t="s">
        <v>307</v>
      </c>
      <c r="F1084" s="95" t="s">
        <v>153</v>
      </c>
      <c r="G1084" s="95" t="s">
        <v>226</v>
      </c>
      <c r="H1084" s="96">
        <v>95.0</v>
      </c>
      <c r="I1084" s="97" t="b">
        <v>1</v>
      </c>
      <c r="J1084" s="97" t="b">
        <v>1</v>
      </c>
      <c r="K1084" s="95"/>
      <c r="L1084" s="95"/>
    </row>
    <row r="1085" hidden="1">
      <c r="A1085" s="96">
        <v>738.0</v>
      </c>
      <c r="B1085" s="96">
        <v>162.0</v>
      </c>
      <c r="C1085" s="95" t="s">
        <v>323</v>
      </c>
      <c r="D1085" s="96">
        <v>189.0</v>
      </c>
      <c r="E1085" s="95" t="s">
        <v>308</v>
      </c>
      <c r="F1085" s="95" t="s">
        <v>153</v>
      </c>
      <c r="G1085" s="95" t="s">
        <v>226</v>
      </c>
      <c r="H1085" s="96">
        <v>95.0</v>
      </c>
      <c r="I1085" s="97" t="b">
        <v>1</v>
      </c>
      <c r="J1085" s="97" t="b">
        <v>1</v>
      </c>
      <c r="K1085" s="95"/>
      <c r="L1085" s="95"/>
    </row>
    <row r="1086" hidden="1">
      <c r="A1086" s="96">
        <v>739.0</v>
      </c>
      <c r="B1086" s="96">
        <v>162.0</v>
      </c>
      <c r="C1086" s="95" t="s">
        <v>323</v>
      </c>
      <c r="D1086" s="96">
        <v>136.0</v>
      </c>
      <c r="E1086" s="95" t="s">
        <v>360</v>
      </c>
      <c r="F1086" s="95" t="s">
        <v>153</v>
      </c>
      <c r="G1086" s="95" t="s">
        <v>226</v>
      </c>
      <c r="H1086" s="96">
        <v>95.0</v>
      </c>
      <c r="I1086" s="97" t="b">
        <v>1</v>
      </c>
      <c r="J1086" s="97" t="b">
        <v>1</v>
      </c>
      <c r="K1086" s="95"/>
      <c r="L1086" s="95"/>
    </row>
    <row r="1087" hidden="1">
      <c r="A1087" s="96">
        <v>739.0</v>
      </c>
      <c r="B1087" s="96">
        <v>162.0</v>
      </c>
      <c r="C1087" s="95" t="s">
        <v>323</v>
      </c>
      <c r="D1087" s="96">
        <v>137.0</v>
      </c>
      <c r="E1087" s="95" t="s">
        <v>361</v>
      </c>
      <c r="F1087" s="95" t="s">
        <v>153</v>
      </c>
      <c r="G1087" s="95" t="s">
        <v>226</v>
      </c>
      <c r="H1087" s="96">
        <v>95.0</v>
      </c>
      <c r="I1087" s="97" t="b">
        <v>1</v>
      </c>
      <c r="J1087" s="97" t="b">
        <v>1</v>
      </c>
      <c r="K1087" s="95"/>
      <c r="L1087" s="95"/>
    </row>
    <row r="1088" hidden="1">
      <c r="A1088" s="96">
        <v>739.0</v>
      </c>
      <c r="B1088" s="96">
        <v>162.0</v>
      </c>
      <c r="C1088" s="95" t="s">
        <v>323</v>
      </c>
      <c r="D1088" s="96">
        <v>138.0</v>
      </c>
      <c r="E1088" s="95" t="s">
        <v>362</v>
      </c>
      <c r="F1088" s="95" t="s">
        <v>153</v>
      </c>
      <c r="G1088" s="95" t="s">
        <v>226</v>
      </c>
      <c r="H1088" s="96">
        <v>95.0</v>
      </c>
      <c r="I1088" s="97" t="b">
        <v>1</v>
      </c>
      <c r="J1088" s="97" t="b">
        <v>1</v>
      </c>
      <c r="K1088" s="95"/>
      <c r="L1088" s="95"/>
    </row>
    <row r="1089" hidden="1">
      <c r="A1089" s="96">
        <v>739.0</v>
      </c>
      <c r="B1089" s="96">
        <v>162.0</v>
      </c>
      <c r="C1089" s="95" t="s">
        <v>323</v>
      </c>
      <c r="D1089" s="96">
        <v>126.0</v>
      </c>
      <c r="E1089" s="95" t="s">
        <v>336</v>
      </c>
      <c r="F1089" s="95" t="s">
        <v>153</v>
      </c>
      <c r="G1089" s="95" t="s">
        <v>226</v>
      </c>
      <c r="H1089" s="96">
        <v>95.0</v>
      </c>
      <c r="I1089" s="97" t="b">
        <v>1</v>
      </c>
      <c r="J1089" s="97" t="b">
        <v>1</v>
      </c>
      <c r="K1089" s="95"/>
      <c r="L1089" s="95"/>
    </row>
    <row r="1090" hidden="1">
      <c r="A1090" s="96">
        <v>739.0</v>
      </c>
      <c r="B1090" s="96">
        <v>162.0</v>
      </c>
      <c r="C1090" s="95" t="s">
        <v>323</v>
      </c>
      <c r="D1090" s="96">
        <v>127.0</v>
      </c>
      <c r="E1090" s="95" t="s">
        <v>338</v>
      </c>
      <c r="F1090" s="95" t="s">
        <v>153</v>
      </c>
      <c r="G1090" s="95" t="s">
        <v>226</v>
      </c>
      <c r="H1090" s="96">
        <v>95.0</v>
      </c>
      <c r="I1090" s="97" t="b">
        <v>1</v>
      </c>
      <c r="J1090" s="97" t="b">
        <v>1</v>
      </c>
      <c r="K1090" s="95"/>
      <c r="L1090" s="95"/>
    </row>
    <row r="1091" hidden="1">
      <c r="A1091" s="96">
        <v>739.0</v>
      </c>
      <c r="B1091" s="96">
        <v>162.0</v>
      </c>
      <c r="C1091" s="95" t="s">
        <v>323</v>
      </c>
      <c r="D1091" s="96">
        <v>142.0</v>
      </c>
      <c r="E1091" s="95" t="s">
        <v>337</v>
      </c>
      <c r="F1091" s="95" t="s">
        <v>153</v>
      </c>
      <c r="G1091" s="95" t="s">
        <v>226</v>
      </c>
      <c r="H1091" s="96">
        <v>95.0</v>
      </c>
      <c r="I1091" s="97" t="b">
        <v>1</v>
      </c>
      <c r="J1091" s="97" t="b">
        <v>1</v>
      </c>
      <c r="K1091" s="95"/>
      <c r="L1091" s="95"/>
    </row>
    <row r="1092" hidden="1">
      <c r="A1092" s="96">
        <v>739.0</v>
      </c>
      <c r="B1092" s="96">
        <v>162.0</v>
      </c>
      <c r="C1092" s="95" t="s">
        <v>323</v>
      </c>
      <c r="D1092" s="96">
        <v>150.0</v>
      </c>
      <c r="E1092" s="95" t="s">
        <v>339</v>
      </c>
      <c r="F1092" s="95" t="s">
        <v>153</v>
      </c>
      <c r="G1092" s="95" t="s">
        <v>226</v>
      </c>
      <c r="H1092" s="96">
        <v>95.0</v>
      </c>
      <c r="I1092" s="97" t="b">
        <v>1</v>
      </c>
      <c r="J1092" s="97" t="b">
        <v>1</v>
      </c>
      <c r="K1092" s="95"/>
      <c r="L1092" s="95"/>
    </row>
    <row r="1093" hidden="1">
      <c r="A1093" s="96">
        <v>739.0</v>
      </c>
      <c r="B1093" s="96">
        <v>162.0</v>
      </c>
      <c r="C1093" s="95" t="s">
        <v>323</v>
      </c>
      <c r="D1093" s="96">
        <v>128.0</v>
      </c>
      <c r="E1093" s="95" t="s">
        <v>340</v>
      </c>
      <c r="F1093" s="95" t="s">
        <v>153</v>
      </c>
      <c r="G1093" s="95" t="s">
        <v>226</v>
      </c>
      <c r="H1093" s="96">
        <v>95.0</v>
      </c>
      <c r="I1093" s="97" t="b">
        <v>1</v>
      </c>
      <c r="J1093" s="97" t="b">
        <v>1</v>
      </c>
      <c r="K1093" s="95"/>
      <c r="L1093" s="95"/>
    </row>
    <row r="1094" hidden="1">
      <c r="A1094" s="96">
        <v>740.0</v>
      </c>
      <c r="B1094" s="96">
        <v>162.0</v>
      </c>
      <c r="C1094" s="95" t="s">
        <v>323</v>
      </c>
      <c r="D1094" s="96">
        <v>125.0</v>
      </c>
      <c r="E1094" s="95" t="s">
        <v>334</v>
      </c>
      <c r="F1094" s="95" t="s">
        <v>153</v>
      </c>
      <c r="G1094" s="95" t="s">
        <v>226</v>
      </c>
      <c r="H1094" s="96">
        <v>95.0</v>
      </c>
      <c r="I1094" s="97" t="b">
        <v>1</v>
      </c>
      <c r="J1094" s="97" t="b">
        <v>1</v>
      </c>
      <c r="K1094" s="95"/>
      <c r="L1094" s="95"/>
    </row>
    <row r="1095" hidden="1">
      <c r="A1095" s="96">
        <v>740.0</v>
      </c>
      <c r="B1095" s="96">
        <v>162.0</v>
      </c>
      <c r="C1095" s="95" t="s">
        <v>323</v>
      </c>
      <c r="D1095" s="96">
        <v>127.0</v>
      </c>
      <c r="E1095" s="95" t="s">
        <v>338</v>
      </c>
      <c r="F1095" s="95" t="s">
        <v>153</v>
      </c>
      <c r="G1095" s="95" t="s">
        <v>226</v>
      </c>
      <c r="H1095" s="96">
        <v>95.0</v>
      </c>
      <c r="I1095" s="97" t="b">
        <v>1</v>
      </c>
      <c r="J1095" s="97" t="b">
        <v>1</v>
      </c>
      <c r="K1095" s="95"/>
      <c r="L1095" s="95"/>
    </row>
    <row r="1096" hidden="1">
      <c r="A1096" s="96">
        <v>740.0</v>
      </c>
      <c r="B1096" s="96">
        <v>162.0</v>
      </c>
      <c r="C1096" s="95" t="s">
        <v>323</v>
      </c>
      <c r="D1096" s="96">
        <v>142.0</v>
      </c>
      <c r="E1096" s="95" t="s">
        <v>337</v>
      </c>
      <c r="F1096" s="95" t="s">
        <v>153</v>
      </c>
      <c r="G1096" s="95" t="s">
        <v>226</v>
      </c>
      <c r="H1096" s="96">
        <v>95.0</v>
      </c>
      <c r="I1096" s="97" t="b">
        <v>1</v>
      </c>
      <c r="J1096" s="97" t="b">
        <v>1</v>
      </c>
      <c r="K1096" s="95"/>
      <c r="L1096" s="95"/>
    </row>
    <row r="1097" hidden="1">
      <c r="A1097" s="96">
        <v>740.0</v>
      </c>
      <c r="B1097" s="96">
        <v>162.0</v>
      </c>
      <c r="C1097" s="95" t="s">
        <v>323</v>
      </c>
      <c r="D1097" s="96">
        <v>146.0</v>
      </c>
      <c r="E1097" s="95" t="s">
        <v>341</v>
      </c>
      <c r="F1097" s="95" t="s">
        <v>153</v>
      </c>
      <c r="G1097" s="95" t="s">
        <v>226</v>
      </c>
      <c r="H1097" s="96">
        <v>95.0</v>
      </c>
      <c r="I1097" s="97" t="b">
        <v>1</v>
      </c>
      <c r="J1097" s="97" t="b">
        <v>1</v>
      </c>
      <c r="K1097" s="95"/>
      <c r="L1097" s="95"/>
    </row>
    <row r="1098" hidden="1">
      <c r="A1098" s="96">
        <v>741.0</v>
      </c>
      <c r="B1098" s="96">
        <v>162.0</v>
      </c>
      <c r="C1098" s="95" t="s">
        <v>323</v>
      </c>
      <c r="D1098" s="96">
        <v>125.0</v>
      </c>
      <c r="E1098" s="95" t="s">
        <v>334</v>
      </c>
      <c r="F1098" s="95" t="s">
        <v>153</v>
      </c>
      <c r="G1098" s="95" t="s">
        <v>226</v>
      </c>
      <c r="H1098" s="96">
        <v>95.0</v>
      </c>
      <c r="I1098" s="97" t="b">
        <v>1</v>
      </c>
      <c r="J1098" s="97" t="b">
        <v>1</v>
      </c>
      <c r="K1098" s="95"/>
      <c r="L1098" s="95"/>
    </row>
    <row r="1099" hidden="1">
      <c r="A1099" s="96">
        <v>741.0</v>
      </c>
      <c r="B1099" s="96">
        <v>162.0</v>
      </c>
      <c r="C1099" s="95" t="s">
        <v>323</v>
      </c>
      <c r="D1099" s="96">
        <v>144.0</v>
      </c>
      <c r="E1099" s="95" t="s">
        <v>304</v>
      </c>
      <c r="F1099" s="95" t="s">
        <v>153</v>
      </c>
      <c r="G1099" s="95" t="s">
        <v>226</v>
      </c>
      <c r="H1099" s="96">
        <v>95.0</v>
      </c>
      <c r="I1099" s="97" t="b">
        <v>1</v>
      </c>
      <c r="J1099" s="97" t="b">
        <v>1</v>
      </c>
      <c r="K1099" s="95"/>
      <c r="L1099" s="95"/>
    </row>
    <row r="1100" hidden="1">
      <c r="A1100" s="96">
        <v>741.0</v>
      </c>
      <c r="B1100" s="96">
        <v>162.0</v>
      </c>
      <c r="C1100" s="95" t="s">
        <v>323</v>
      </c>
      <c r="D1100" s="96">
        <v>141.0</v>
      </c>
      <c r="E1100" s="95" t="s">
        <v>342</v>
      </c>
      <c r="F1100" s="95" t="s">
        <v>153</v>
      </c>
      <c r="G1100" s="95" t="s">
        <v>226</v>
      </c>
      <c r="H1100" s="96">
        <v>95.0</v>
      </c>
      <c r="I1100" s="97" t="b">
        <v>1</v>
      </c>
      <c r="J1100" s="97" t="b">
        <v>1</v>
      </c>
      <c r="K1100" s="95"/>
      <c r="L1100" s="95"/>
    </row>
    <row r="1101" hidden="1">
      <c r="A1101" s="96">
        <v>742.0</v>
      </c>
      <c r="B1101" s="96">
        <v>162.0</v>
      </c>
      <c r="C1101" s="95" t="s">
        <v>323</v>
      </c>
      <c r="D1101" s="96">
        <v>139.0</v>
      </c>
      <c r="E1101" s="95" t="s">
        <v>363</v>
      </c>
      <c r="F1101" s="95" t="s">
        <v>157</v>
      </c>
      <c r="G1101" s="95" t="s">
        <v>226</v>
      </c>
      <c r="H1101" s="96">
        <v>95.0</v>
      </c>
      <c r="I1101" s="97" t="b">
        <v>1</v>
      </c>
      <c r="J1101" s="97" t="b">
        <v>1</v>
      </c>
      <c r="K1101" s="95"/>
      <c r="L1101" s="95"/>
    </row>
    <row r="1102" hidden="1">
      <c r="A1102" s="96">
        <v>742.0</v>
      </c>
      <c r="B1102" s="96">
        <v>162.0</v>
      </c>
      <c r="C1102" s="95" t="s">
        <v>323</v>
      </c>
      <c r="D1102" s="96">
        <v>153.0</v>
      </c>
      <c r="E1102" s="95" t="s">
        <v>364</v>
      </c>
      <c r="F1102" s="95" t="s">
        <v>157</v>
      </c>
      <c r="G1102" s="95" t="s">
        <v>226</v>
      </c>
      <c r="H1102" s="96">
        <v>95.0</v>
      </c>
      <c r="I1102" s="97" t="b">
        <v>1</v>
      </c>
      <c r="J1102" s="97" t="b">
        <v>1</v>
      </c>
      <c r="K1102" s="95"/>
      <c r="L1102" s="95"/>
    </row>
    <row r="1103" hidden="1">
      <c r="A1103" s="96">
        <v>742.0</v>
      </c>
      <c r="B1103" s="96">
        <v>162.0</v>
      </c>
      <c r="C1103" s="95" t="s">
        <v>323</v>
      </c>
      <c r="D1103" s="96">
        <v>151.0</v>
      </c>
      <c r="E1103" s="95" t="s">
        <v>332</v>
      </c>
      <c r="F1103" s="95" t="s">
        <v>157</v>
      </c>
      <c r="G1103" s="95" t="s">
        <v>226</v>
      </c>
      <c r="H1103" s="96">
        <v>95.0</v>
      </c>
      <c r="I1103" s="97" t="b">
        <v>1</v>
      </c>
      <c r="J1103" s="97" t="b">
        <v>1</v>
      </c>
      <c r="K1103" s="95"/>
      <c r="L1103" s="95"/>
    </row>
    <row r="1104" hidden="1">
      <c r="A1104" s="96">
        <v>742.0</v>
      </c>
      <c r="B1104" s="96">
        <v>162.0</v>
      </c>
      <c r="C1104" s="95" t="s">
        <v>323</v>
      </c>
      <c r="D1104" s="96">
        <v>131.0</v>
      </c>
      <c r="E1104" s="95" t="s">
        <v>331</v>
      </c>
      <c r="F1104" s="95" t="s">
        <v>157</v>
      </c>
      <c r="G1104" s="95" t="s">
        <v>226</v>
      </c>
      <c r="H1104" s="96">
        <v>95.0</v>
      </c>
      <c r="I1104" s="97" t="b">
        <v>1</v>
      </c>
      <c r="J1104" s="97" t="b">
        <v>1</v>
      </c>
      <c r="K1104" s="95"/>
      <c r="L1104" s="95"/>
    </row>
    <row r="1105" hidden="1">
      <c r="A1105" s="96">
        <v>742.0</v>
      </c>
      <c r="B1105" s="96">
        <v>162.0</v>
      </c>
      <c r="C1105" s="95" t="s">
        <v>323</v>
      </c>
      <c r="D1105" s="96">
        <v>149.0</v>
      </c>
      <c r="E1105" s="95" t="s">
        <v>343</v>
      </c>
      <c r="F1105" s="95" t="s">
        <v>157</v>
      </c>
      <c r="G1105" s="95" t="s">
        <v>226</v>
      </c>
      <c r="H1105" s="96">
        <v>95.0</v>
      </c>
      <c r="I1105" s="97" t="b">
        <v>1</v>
      </c>
      <c r="J1105" s="97" t="b">
        <v>1</v>
      </c>
      <c r="K1105" s="95"/>
      <c r="L1105" s="95"/>
    </row>
    <row r="1106" hidden="1">
      <c r="A1106" s="96">
        <v>743.0</v>
      </c>
      <c r="B1106" s="96">
        <v>162.0</v>
      </c>
      <c r="C1106" s="95" t="s">
        <v>323</v>
      </c>
      <c r="D1106" s="96">
        <v>143.0</v>
      </c>
      <c r="E1106" s="95" t="s">
        <v>344</v>
      </c>
      <c r="F1106" s="95" t="s">
        <v>168</v>
      </c>
      <c r="G1106" s="95" t="s">
        <v>226</v>
      </c>
      <c r="H1106" s="96">
        <v>95.0</v>
      </c>
      <c r="I1106" s="97" t="b">
        <v>1</v>
      </c>
      <c r="J1106" s="97" t="b">
        <v>1</v>
      </c>
      <c r="K1106" s="95"/>
      <c r="L1106" s="95"/>
    </row>
    <row r="1107" hidden="1">
      <c r="A1107" s="96">
        <v>743.0</v>
      </c>
      <c r="B1107" s="96">
        <v>162.0</v>
      </c>
      <c r="C1107" s="95" t="s">
        <v>323</v>
      </c>
      <c r="D1107" s="96">
        <v>139.0</v>
      </c>
      <c r="E1107" s="95" t="s">
        <v>363</v>
      </c>
      <c r="F1107" s="95" t="s">
        <v>168</v>
      </c>
      <c r="G1107" s="95" t="s">
        <v>226</v>
      </c>
      <c r="H1107" s="96">
        <v>95.0</v>
      </c>
      <c r="I1107" s="97" t="b">
        <v>1</v>
      </c>
      <c r="J1107" s="97" t="b">
        <v>1</v>
      </c>
      <c r="K1107" s="95"/>
      <c r="L1107" s="95"/>
    </row>
    <row r="1108" hidden="1">
      <c r="A1108" s="96">
        <v>743.0</v>
      </c>
      <c r="B1108" s="96">
        <v>162.0</v>
      </c>
      <c r="C1108" s="95" t="s">
        <v>323</v>
      </c>
      <c r="D1108" s="96">
        <v>151.0</v>
      </c>
      <c r="E1108" s="95" t="s">
        <v>332</v>
      </c>
      <c r="F1108" s="95" t="s">
        <v>168</v>
      </c>
      <c r="G1108" s="95" t="s">
        <v>226</v>
      </c>
      <c r="H1108" s="96">
        <v>95.0</v>
      </c>
      <c r="I1108" s="97" t="b">
        <v>1</v>
      </c>
      <c r="J1108" s="97" t="b">
        <v>1</v>
      </c>
      <c r="K1108" s="95"/>
      <c r="L1108" s="95"/>
    </row>
    <row r="1109" hidden="1">
      <c r="A1109" s="96">
        <v>743.0</v>
      </c>
      <c r="B1109" s="96">
        <v>162.0</v>
      </c>
      <c r="C1109" s="95" t="s">
        <v>323</v>
      </c>
      <c r="D1109" s="96">
        <v>183.0</v>
      </c>
      <c r="E1109" s="95" t="s">
        <v>345</v>
      </c>
      <c r="F1109" s="95" t="s">
        <v>168</v>
      </c>
      <c r="G1109" s="95" t="s">
        <v>226</v>
      </c>
      <c r="H1109" s="96">
        <v>95.0</v>
      </c>
      <c r="I1109" s="97" t="b">
        <v>1</v>
      </c>
      <c r="J1109" s="97" t="b">
        <v>1</v>
      </c>
      <c r="K1109" s="95"/>
      <c r="L1109" s="95"/>
    </row>
    <row r="1110" hidden="1">
      <c r="A1110" s="96">
        <v>744.0</v>
      </c>
      <c r="B1110" s="96">
        <v>162.0</v>
      </c>
      <c r="C1110" s="95" t="s">
        <v>323</v>
      </c>
      <c r="D1110" s="96">
        <v>139.0</v>
      </c>
      <c r="E1110" s="95" t="s">
        <v>363</v>
      </c>
      <c r="F1110" s="95" t="s">
        <v>168</v>
      </c>
      <c r="G1110" s="95" t="s">
        <v>226</v>
      </c>
      <c r="H1110" s="96">
        <v>95.0</v>
      </c>
      <c r="I1110" s="97" t="b">
        <v>1</v>
      </c>
      <c r="J1110" s="97" t="b">
        <v>1</v>
      </c>
      <c r="K1110" s="95"/>
      <c r="L1110" s="95"/>
    </row>
    <row r="1111" hidden="1">
      <c r="A1111" s="96">
        <v>744.0</v>
      </c>
      <c r="B1111" s="96">
        <v>162.0</v>
      </c>
      <c r="C1111" s="95" t="s">
        <v>323</v>
      </c>
      <c r="D1111" s="96">
        <v>151.0</v>
      </c>
      <c r="E1111" s="95" t="s">
        <v>332</v>
      </c>
      <c r="F1111" s="95" t="s">
        <v>168</v>
      </c>
      <c r="G1111" s="95" t="s">
        <v>226</v>
      </c>
      <c r="H1111" s="96">
        <v>95.0</v>
      </c>
      <c r="I1111" s="97" t="b">
        <v>1</v>
      </c>
      <c r="J1111" s="97" t="b">
        <v>1</v>
      </c>
      <c r="K1111" s="95"/>
      <c r="L1111" s="95"/>
    </row>
    <row r="1112" hidden="1">
      <c r="A1112" s="96">
        <v>744.0</v>
      </c>
      <c r="B1112" s="96">
        <v>162.0</v>
      </c>
      <c r="C1112" s="95" t="s">
        <v>323</v>
      </c>
      <c r="D1112" s="96">
        <v>131.0</v>
      </c>
      <c r="E1112" s="95" t="s">
        <v>331</v>
      </c>
      <c r="F1112" s="95" t="s">
        <v>168</v>
      </c>
      <c r="G1112" s="95" t="s">
        <v>226</v>
      </c>
      <c r="H1112" s="96">
        <v>95.0</v>
      </c>
      <c r="I1112" s="97" t="b">
        <v>1</v>
      </c>
      <c r="J1112" s="97" t="b">
        <v>1</v>
      </c>
      <c r="K1112" s="95"/>
      <c r="L1112" s="95"/>
    </row>
    <row r="1113" hidden="1">
      <c r="A1113" s="96">
        <v>744.0</v>
      </c>
      <c r="B1113" s="96">
        <v>162.0</v>
      </c>
      <c r="C1113" s="95" t="s">
        <v>323</v>
      </c>
      <c r="D1113" s="96">
        <v>123.0</v>
      </c>
      <c r="E1113" s="95" t="s">
        <v>347</v>
      </c>
      <c r="F1113" s="95" t="s">
        <v>168</v>
      </c>
      <c r="G1113" s="95" t="s">
        <v>226</v>
      </c>
      <c r="H1113" s="96">
        <v>95.0</v>
      </c>
      <c r="I1113" s="97" t="b">
        <v>1</v>
      </c>
      <c r="J1113" s="97" t="b">
        <v>1</v>
      </c>
      <c r="K1113" s="95"/>
      <c r="L1113" s="95"/>
    </row>
    <row r="1114" hidden="1">
      <c r="A1114" s="96">
        <v>745.0</v>
      </c>
      <c r="B1114" s="96">
        <v>162.0</v>
      </c>
      <c r="C1114" s="95" t="s">
        <v>323</v>
      </c>
      <c r="D1114" s="96">
        <v>136.0</v>
      </c>
      <c r="E1114" s="95" t="s">
        <v>360</v>
      </c>
      <c r="F1114" s="95" t="s">
        <v>168</v>
      </c>
      <c r="G1114" s="95" t="s">
        <v>226</v>
      </c>
      <c r="H1114" s="96">
        <v>95.0</v>
      </c>
      <c r="I1114" s="97" t="b">
        <v>1</v>
      </c>
      <c r="J1114" s="97" t="b">
        <v>1</v>
      </c>
      <c r="K1114" s="95"/>
      <c r="L1114" s="95"/>
    </row>
    <row r="1115" hidden="1">
      <c r="A1115" s="96">
        <v>745.0</v>
      </c>
      <c r="B1115" s="96">
        <v>162.0</v>
      </c>
      <c r="C1115" s="95" t="s">
        <v>323</v>
      </c>
      <c r="D1115" s="96">
        <v>137.0</v>
      </c>
      <c r="E1115" s="95" t="s">
        <v>361</v>
      </c>
      <c r="F1115" s="95" t="s">
        <v>168</v>
      </c>
      <c r="G1115" s="95" t="s">
        <v>226</v>
      </c>
      <c r="H1115" s="96">
        <v>95.0</v>
      </c>
      <c r="I1115" s="97" t="b">
        <v>1</v>
      </c>
      <c r="J1115" s="97" t="b">
        <v>1</v>
      </c>
      <c r="K1115" s="95"/>
      <c r="L1115" s="95"/>
    </row>
    <row r="1116" hidden="1">
      <c r="A1116" s="96">
        <v>745.0</v>
      </c>
      <c r="B1116" s="96">
        <v>162.0</v>
      </c>
      <c r="C1116" s="95" t="s">
        <v>323</v>
      </c>
      <c r="D1116" s="96">
        <v>138.0</v>
      </c>
      <c r="E1116" s="95" t="s">
        <v>362</v>
      </c>
      <c r="F1116" s="95" t="s">
        <v>168</v>
      </c>
      <c r="G1116" s="95" t="s">
        <v>226</v>
      </c>
      <c r="H1116" s="96">
        <v>95.0</v>
      </c>
      <c r="I1116" s="97" t="b">
        <v>1</v>
      </c>
      <c r="J1116" s="97" t="b">
        <v>1</v>
      </c>
      <c r="K1116" s="95"/>
      <c r="L1116" s="95"/>
    </row>
    <row r="1117" hidden="1">
      <c r="A1117" s="96">
        <v>745.0</v>
      </c>
      <c r="B1117" s="96">
        <v>162.0</v>
      </c>
      <c r="C1117" s="95" t="s">
        <v>323</v>
      </c>
      <c r="D1117" s="96">
        <v>126.0</v>
      </c>
      <c r="E1117" s="95" t="s">
        <v>336</v>
      </c>
      <c r="F1117" s="95" t="s">
        <v>168</v>
      </c>
      <c r="G1117" s="95" t="s">
        <v>226</v>
      </c>
      <c r="H1117" s="96">
        <v>95.0</v>
      </c>
      <c r="I1117" s="97" t="b">
        <v>1</v>
      </c>
      <c r="J1117" s="97" t="b">
        <v>1</v>
      </c>
      <c r="K1117" s="95"/>
      <c r="L1117" s="95"/>
    </row>
    <row r="1118" hidden="1">
      <c r="A1118" s="96">
        <v>745.0</v>
      </c>
      <c r="B1118" s="96">
        <v>162.0</v>
      </c>
      <c r="C1118" s="95" t="s">
        <v>323</v>
      </c>
      <c r="D1118" s="96">
        <v>127.0</v>
      </c>
      <c r="E1118" s="95" t="s">
        <v>338</v>
      </c>
      <c r="F1118" s="95" t="s">
        <v>168</v>
      </c>
      <c r="G1118" s="95" t="s">
        <v>226</v>
      </c>
      <c r="H1118" s="96">
        <v>95.0</v>
      </c>
      <c r="I1118" s="97" t="b">
        <v>1</v>
      </c>
      <c r="J1118" s="97" t="b">
        <v>1</v>
      </c>
      <c r="K1118" s="95"/>
      <c r="L1118" s="95"/>
    </row>
    <row r="1119" hidden="1">
      <c r="A1119" s="96">
        <v>745.0</v>
      </c>
      <c r="B1119" s="96">
        <v>162.0</v>
      </c>
      <c r="C1119" s="95" t="s">
        <v>323</v>
      </c>
      <c r="D1119" s="96">
        <v>142.0</v>
      </c>
      <c r="E1119" s="95" t="s">
        <v>337</v>
      </c>
      <c r="F1119" s="95" t="s">
        <v>168</v>
      </c>
      <c r="G1119" s="95" t="s">
        <v>226</v>
      </c>
      <c r="H1119" s="96">
        <v>95.0</v>
      </c>
      <c r="I1119" s="97" t="b">
        <v>1</v>
      </c>
      <c r="J1119" s="97" t="b">
        <v>1</v>
      </c>
      <c r="K1119" s="95"/>
      <c r="L1119" s="95"/>
    </row>
    <row r="1120" hidden="1">
      <c r="A1120" s="96">
        <v>745.0</v>
      </c>
      <c r="B1120" s="96">
        <v>162.0</v>
      </c>
      <c r="C1120" s="95" t="s">
        <v>323</v>
      </c>
      <c r="D1120" s="96">
        <v>128.0</v>
      </c>
      <c r="E1120" s="95" t="s">
        <v>340</v>
      </c>
      <c r="F1120" s="95" t="s">
        <v>168</v>
      </c>
      <c r="G1120" s="95" t="s">
        <v>226</v>
      </c>
      <c r="H1120" s="96">
        <v>95.0</v>
      </c>
      <c r="I1120" s="97" t="b">
        <v>1</v>
      </c>
      <c r="J1120" s="97" t="b">
        <v>1</v>
      </c>
      <c r="K1120" s="95"/>
      <c r="L1120" s="95"/>
    </row>
    <row r="1121" hidden="1">
      <c r="A1121" s="96">
        <v>745.0</v>
      </c>
      <c r="B1121" s="96">
        <v>162.0</v>
      </c>
      <c r="C1121" s="95" t="s">
        <v>323</v>
      </c>
      <c r="D1121" s="96">
        <v>129.0</v>
      </c>
      <c r="E1121" s="95" t="s">
        <v>357</v>
      </c>
      <c r="F1121" s="95" t="s">
        <v>168</v>
      </c>
      <c r="G1121" s="95" t="s">
        <v>226</v>
      </c>
      <c r="H1121" s="96">
        <v>95.0</v>
      </c>
      <c r="I1121" s="97" t="b">
        <v>1</v>
      </c>
      <c r="J1121" s="97" t="b">
        <v>1</v>
      </c>
      <c r="K1121" s="95"/>
      <c r="L1121" s="95"/>
    </row>
    <row r="1122" hidden="1">
      <c r="A1122" s="96">
        <v>746.0</v>
      </c>
      <c r="B1122" s="96">
        <v>163.0</v>
      </c>
      <c r="C1122" s="95" t="s">
        <v>316</v>
      </c>
      <c r="D1122" s="96">
        <v>131.0</v>
      </c>
      <c r="E1122" s="95" t="s">
        <v>331</v>
      </c>
      <c r="F1122" s="95" t="s">
        <v>157</v>
      </c>
      <c r="G1122" s="95" t="s">
        <v>226</v>
      </c>
      <c r="H1122" s="96">
        <v>95.0</v>
      </c>
      <c r="I1122" s="97" t="b">
        <v>1</v>
      </c>
      <c r="J1122" s="97" t="b">
        <v>1</v>
      </c>
      <c r="K1122" s="95"/>
      <c r="L1122" s="95"/>
    </row>
    <row r="1123" hidden="1">
      <c r="A1123" s="96">
        <v>746.0</v>
      </c>
      <c r="B1123" s="96">
        <v>163.0</v>
      </c>
      <c r="C1123" s="95" t="s">
        <v>316</v>
      </c>
      <c r="D1123" s="96">
        <v>152.0</v>
      </c>
      <c r="E1123" s="95" t="s">
        <v>354</v>
      </c>
      <c r="F1123" s="95" t="s">
        <v>157</v>
      </c>
      <c r="G1123" s="95" t="s">
        <v>226</v>
      </c>
      <c r="H1123" s="96">
        <v>95.0</v>
      </c>
      <c r="I1123" s="97" t="b">
        <v>1</v>
      </c>
      <c r="J1123" s="97" t="b">
        <v>1</v>
      </c>
      <c r="K1123" s="95"/>
      <c r="L1123" s="95"/>
    </row>
    <row r="1124" hidden="1">
      <c r="A1124" s="96">
        <v>746.0</v>
      </c>
      <c r="B1124" s="96">
        <v>163.0</v>
      </c>
      <c r="C1124" s="95" t="s">
        <v>316</v>
      </c>
      <c r="D1124" s="96">
        <v>149.0</v>
      </c>
      <c r="E1124" s="95" t="s">
        <v>343</v>
      </c>
      <c r="F1124" s="95" t="s">
        <v>157</v>
      </c>
      <c r="G1124" s="95" t="s">
        <v>226</v>
      </c>
      <c r="H1124" s="96">
        <v>95.0</v>
      </c>
      <c r="I1124" s="97" t="b">
        <v>1</v>
      </c>
      <c r="J1124" s="97" t="b">
        <v>1</v>
      </c>
      <c r="K1124" s="95"/>
      <c r="L1124" s="95"/>
    </row>
    <row r="1125" hidden="1">
      <c r="A1125" s="96">
        <v>746.0</v>
      </c>
      <c r="B1125" s="96">
        <v>163.0</v>
      </c>
      <c r="C1125" s="95" t="s">
        <v>316</v>
      </c>
      <c r="D1125" s="96">
        <v>121.0</v>
      </c>
      <c r="E1125" s="95" t="s">
        <v>333</v>
      </c>
      <c r="F1125" s="95" t="s">
        <v>157</v>
      </c>
      <c r="G1125" s="95" t="s">
        <v>226</v>
      </c>
      <c r="H1125" s="96">
        <v>95.0</v>
      </c>
      <c r="I1125" s="97" t="b">
        <v>1</v>
      </c>
      <c r="J1125" s="97" t="b">
        <v>1</v>
      </c>
      <c r="K1125" s="95"/>
      <c r="L1125" s="95"/>
    </row>
    <row r="1126" hidden="1">
      <c r="A1126" s="96">
        <v>747.0</v>
      </c>
      <c r="B1126" s="96">
        <v>163.0</v>
      </c>
      <c r="C1126" s="95" t="s">
        <v>316</v>
      </c>
      <c r="D1126" s="96">
        <v>188.0</v>
      </c>
      <c r="E1126" s="95" t="s">
        <v>305</v>
      </c>
      <c r="F1126" s="95" t="s">
        <v>157</v>
      </c>
      <c r="G1126" s="95" t="s">
        <v>272</v>
      </c>
      <c r="H1126" s="96">
        <v>110.0</v>
      </c>
      <c r="I1126" s="97" t="b">
        <v>1</v>
      </c>
      <c r="J1126" s="97" t="b">
        <v>1</v>
      </c>
      <c r="K1126" s="95"/>
      <c r="L1126" s="95"/>
    </row>
    <row r="1127" hidden="1">
      <c r="A1127" s="96">
        <v>747.0</v>
      </c>
      <c r="B1127" s="96">
        <v>163.0</v>
      </c>
      <c r="C1127" s="95" t="s">
        <v>316</v>
      </c>
      <c r="D1127" s="96">
        <v>187.0</v>
      </c>
      <c r="E1127" s="95" t="s">
        <v>306</v>
      </c>
      <c r="F1127" s="95" t="s">
        <v>157</v>
      </c>
      <c r="G1127" s="95" t="s">
        <v>272</v>
      </c>
      <c r="H1127" s="96">
        <v>110.0</v>
      </c>
      <c r="I1127" s="97" t="b">
        <v>1</v>
      </c>
      <c r="J1127" s="97" t="b">
        <v>1</v>
      </c>
      <c r="K1127" s="95"/>
      <c r="L1127" s="95"/>
    </row>
    <row r="1128" hidden="1">
      <c r="A1128" s="96">
        <v>747.0</v>
      </c>
      <c r="B1128" s="96">
        <v>163.0</v>
      </c>
      <c r="C1128" s="95" t="s">
        <v>316</v>
      </c>
      <c r="D1128" s="96">
        <v>186.0</v>
      </c>
      <c r="E1128" s="95" t="s">
        <v>307</v>
      </c>
      <c r="F1128" s="95" t="s">
        <v>157</v>
      </c>
      <c r="G1128" s="95" t="s">
        <v>272</v>
      </c>
      <c r="H1128" s="96">
        <v>110.0</v>
      </c>
      <c r="I1128" s="97" t="b">
        <v>1</v>
      </c>
      <c r="J1128" s="97" t="b">
        <v>1</v>
      </c>
      <c r="K1128" s="95"/>
      <c r="L1128" s="95"/>
    </row>
    <row r="1129" hidden="1">
      <c r="A1129" s="96">
        <v>747.0</v>
      </c>
      <c r="B1129" s="96">
        <v>163.0</v>
      </c>
      <c r="C1129" s="95" t="s">
        <v>316</v>
      </c>
      <c r="D1129" s="96">
        <v>189.0</v>
      </c>
      <c r="E1129" s="95" t="s">
        <v>308</v>
      </c>
      <c r="F1129" s="95" t="s">
        <v>157</v>
      </c>
      <c r="G1129" s="95" t="s">
        <v>272</v>
      </c>
      <c r="H1129" s="96">
        <v>110.0</v>
      </c>
      <c r="I1129" s="97" t="b">
        <v>1</v>
      </c>
      <c r="J1129" s="97" t="b">
        <v>1</v>
      </c>
      <c r="K1129" s="95"/>
      <c r="L1129" s="95"/>
    </row>
    <row r="1130" hidden="1">
      <c r="A1130" s="96">
        <v>748.0</v>
      </c>
      <c r="B1130" s="96">
        <v>163.0</v>
      </c>
      <c r="C1130" s="95" t="s">
        <v>316</v>
      </c>
      <c r="D1130" s="96">
        <v>126.0</v>
      </c>
      <c r="E1130" s="95" t="s">
        <v>336</v>
      </c>
      <c r="F1130" s="95" t="s">
        <v>153</v>
      </c>
      <c r="G1130" s="95" t="s">
        <v>272</v>
      </c>
      <c r="H1130" s="96">
        <v>110.0</v>
      </c>
      <c r="I1130" s="97" t="b">
        <v>1</v>
      </c>
      <c r="J1130" s="97" t="b">
        <v>1</v>
      </c>
      <c r="K1130" s="95"/>
      <c r="L1130" s="95"/>
    </row>
    <row r="1131" hidden="1">
      <c r="A1131" s="96">
        <v>748.0</v>
      </c>
      <c r="B1131" s="96">
        <v>163.0</v>
      </c>
      <c r="C1131" s="95" t="s">
        <v>316</v>
      </c>
      <c r="D1131" s="96">
        <v>127.0</v>
      </c>
      <c r="E1131" s="95" t="s">
        <v>338</v>
      </c>
      <c r="F1131" s="95" t="s">
        <v>153</v>
      </c>
      <c r="G1131" s="95" t="s">
        <v>272</v>
      </c>
      <c r="H1131" s="96">
        <v>110.0</v>
      </c>
      <c r="I1131" s="97" t="b">
        <v>1</v>
      </c>
      <c r="J1131" s="97" t="b">
        <v>1</v>
      </c>
      <c r="K1131" s="95"/>
      <c r="L1131" s="95"/>
    </row>
    <row r="1132" hidden="1">
      <c r="A1132" s="96">
        <v>748.0</v>
      </c>
      <c r="B1132" s="96">
        <v>163.0</v>
      </c>
      <c r="C1132" s="95" t="s">
        <v>316</v>
      </c>
      <c r="D1132" s="96">
        <v>142.0</v>
      </c>
      <c r="E1132" s="95" t="s">
        <v>337</v>
      </c>
      <c r="F1132" s="95" t="s">
        <v>153</v>
      </c>
      <c r="G1132" s="95" t="s">
        <v>272</v>
      </c>
      <c r="H1132" s="96">
        <v>110.0</v>
      </c>
      <c r="I1132" s="97" t="b">
        <v>1</v>
      </c>
      <c r="J1132" s="97" t="b">
        <v>1</v>
      </c>
      <c r="K1132" s="95"/>
      <c r="L1132" s="95"/>
    </row>
    <row r="1133" hidden="1">
      <c r="A1133" s="96">
        <v>748.0</v>
      </c>
      <c r="B1133" s="96">
        <v>163.0</v>
      </c>
      <c r="C1133" s="95" t="s">
        <v>316</v>
      </c>
      <c r="D1133" s="96">
        <v>128.0</v>
      </c>
      <c r="E1133" s="95" t="s">
        <v>340</v>
      </c>
      <c r="F1133" s="95" t="s">
        <v>153</v>
      </c>
      <c r="G1133" s="95" t="s">
        <v>272</v>
      </c>
      <c r="H1133" s="96">
        <v>110.0</v>
      </c>
      <c r="I1133" s="97" t="b">
        <v>1</v>
      </c>
      <c r="J1133" s="97" t="b">
        <v>1</v>
      </c>
      <c r="K1133" s="95"/>
      <c r="L1133" s="95"/>
    </row>
    <row r="1134" hidden="1">
      <c r="A1134" s="96">
        <v>749.0</v>
      </c>
      <c r="B1134" s="96">
        <v>163.0</v>
      </c>
      <c r="C1134" s="95" t="s">
        <v>316</v>
      </c>
      <c r="D1134" s="96">
        <v>125.0</v>
      </c>
      <c r="E1134" s="95" t="s">
        <v>334</v>
      </c>
      <c r="F1134" s="95" t="s">
        <v>153</v>
      </c>
      <c r="G1134" s="95" t="s">
        <v>352</v>
      </c>
      <c r="H1134" s="96">
        <v>112.0</v>
      </c>
      <c r="I1134" s="97" t="b">
        <v>1</v>
      </c>
      <c r="J1134" s="97" t="b">
        <v>1</v>
      </c>
      <c r="K1134" s="95"/>
      <c r="L1134" s="95"/>
    </row>
    <row r="1135" hidden="1">
      <c r="A1135" s="96">
        <v>749.0</v>
      </c>
      <c r="B1135" s="96">
        <v>163.0</v>
      </c>
      <c r="C1135" s="95" t="s">
        <v>316</v>
      </c>
      <c r="D1135" s="96">
        <v>142.0</v>
      </c>
      <c r="E1135" s="95" t="s">
        <v>337</v>
      </c>
      <c r="F1135" s="95" t="s">
        <v>153</v>
      </c>
      <c r="G1135" s="95" t="s">
        <v>352</v>
      </c>
      <c r="H1135" s="96">
        <v>112.0</v>
      </c>
      <c r="I1135" s="97" t="b">
        <v>1</v>
      </c>
      <c r="J1135" s="97" t="b">
        <v>1</v>
      </c>
      <c r="K1135" s="95"/>
      <c r="L1135" s="95"/>
    </row>
    <row r="1136" hidden="1">
      <c r="A1136" s="96">
        <v>749.0</v>
      </c>
      <c r="B1136" s="96">
        <v>163.0</v>
      </c>
      <c r="C1136" s="95" t="s">
        <v>316</v>
      </c>
      <c r="D1136" s="96">
        <v>127.0</v>
      </c>
      <c r="E1136" s="95" t="s">
        <v>338</v>
      </c>
      <c r="F1136" s="95" t="s">
        <v>153</v>
      </c>
      <c r="G1136" s="95" t="s">
        <v>352</v>
      </c>
      <c r="H1136" s="96">
        <v>112.0</v>
      </c>
      <c r="I1136" s="97" t="b">
        <v>1</v>
      </c>
      <c r="J1136" s="97" t="b">
        <v>1</v>
      </c>
      <c r="K1136" s="95"/>
      <c r="L1136" s="95"/>
    </row>
    <row r="1137" hidden="1">
      <c r="A1137" s="96">
        <v>749.0</v>
      </c>
      <c r="B1137" s="96">
        <v>163.0</v>
      </c>
      <c r="C1137" s="95" t="s">
        <v>316</v>
      </c>
      <c r="D1137" s="96">
        <v>146.0</v>
      </c>
      <c r="E1137" s="95" t="s">
        <v>341</v>
      </c>
      <c r="F1137" s="95" t="s">
        <v>153</v>
      </c>
      <c r="G1137" s="95" t="s">
        <v>352</v>
      </c>
      <c r="H1137" s="96">
        <v>112.0</v>
      </c>
      <c r="I1137" s="97" t="b">
        <v>1</v>
      </c>
      <c r="J1137" s="97" t="b">
        <v>1</v>
      </c>
      <c r="K1137" s="95"/>
      <c r="L1137" s="95"/>
    </row>
    <row r="1138" hidden="1">
      <c r="A1138" s="96">
        <v>750.0</v>
      </c>
      <c r="B1138" s="96">
        <v>163.0</v>
      </c>
      <c r="C1138" s="95" t="s">
        <v>316</v>
      </c>
      <c r="D1138" s="96">
        <v>125.0</v>
      </c>
      <c r="E1138" s="95" t="s">
        <v>334</v>
      </c>
      <c r="F1138" s="95" t="s">
        <v>157</v>
      </c>
      <c r="G1138" s="95" t="s">
        <v>272</v>
      </c>
      <c r="H1138" s="96">
        <v>110.0</v>
      </c>
      <c r="I1138" s="97" t="b">
        <v>1</v>
      </c>
      <c r="J1138" s="97" t="b">
        <v>1</v>
      </c>
      <c r="K1138" s="95"/>
      <c r="L1138" s="95"/>
    </row>
    <row r="1139" hidden="1">
      <c r="A1139" s="96">
        <v>750.0</v>
      </c>
      <c r="B1139" s="96">
        <v>163.0</v>
      </c>
      <c r="C1139" s="95" t="s">
        <v>316</v>
      </c>
      <c r="D1139" s="96">
        <v>146.0</v>
      </c>
      <c r="E1139" s="95" t="s">
        <v>341</v>
      </c>
      <c r="F1139" s="95" t="s">
        <v>157</v>
      </c>
      <c r="G1139" s="95" t="s">
        <v>272</v>
      </c>
      <c r="H1139" s="96">
        <v>110.0</v>
      </c>
      <c r="I1139" s="97" t="b">
        <v>1</v>
      </c>
      <c r="J1139" s="97" t="b">
        <v>1</v>
      </c>
      <c r="K1139" s="95"/>
      <c r="L1139" s="95"/>
    </row>
    <row r="1140" hidden="1">
      <c r="A1140" s="96">
        <v>750.0</v>
      </c>
      <c r="B1140" s="96">
        <v>163.0</v>
      </c>
      <c r="C1140" s="95" t="s">
        <v>316</v>
      </c>
      <c r="D1140" s="96">
        <v>144.0</v>
      </c>
      <c r="E1140" s="95" t="s">
        <v>304</v>
      </c>
      <c r="F1140" s="95" t="s">
        <v>157</v>
      </c>
      <c r="G1140" s="95" t="s">
        <v>272</v>
      </c>
      <c r="H1140" s="96">
        <v>110.0</v>
      </c>
      <c r="I1140" s="97" t="b">
        <v>1</v>
      </c>
      <c r="J1140" s="97" t="b">
        <v>1</v>
      </c>
      <c r="K1140" s="95"/>
      <c r="L1140" s="95"/>
    </row>
    <row r="1141" hidden="1">
      <c r="A1141" s="96">
        <v>750.0</v>
      </c>
      <c r="B1141" s="96">
        <v>163.0</v>
      </c>
      <c r="C1141" s="95" t="s">
        <v>316</v>
      </c>
      <c r="D1141" s="96">
        <v>141.0</v>
      </c>
      <c r="E1141" s="95" t="s">
        <v>342</v>
      </c>
      <c r="F1141" s="95" t="s">
        <v>157</v>
      </c>
      <c r="G1141" s="95" t="s">
        <v>272</v>
      </c>
      <c r="H1141" s="96">
        <v>110.0</v>
      </c>
      <c r="I1141" s="97" t="b">
        <v>1</v>
      </c>
      <c r="J1141" s="97" t="b">
        <v>1</v>
      </c>
      <c r="K1141" s="95"/>
      <c r="L1141" s="95"/>
    </row>
    <row r="1142" hidden="1">
      <c r="A1142" s="96">
        <v>751.0</v>
      </c>
      <c r="B1142" s="96">
        <v>163.0</v>
      </c>
      <c r="C1142" s="95" t="s">
        <v>316</v>
      </c>
      <c r="D1142" s="96">
        <v>152.0</v>
      </c>
      <c r="E1142" s="95" t="s">
        <v>354</v>
      </c>
      <c r="F1142" s="95" t="s">
        <v>153</v>
      </c>
      <c r="G1142" s="95" t="s">
        <v>226</v>
      </c>
      <c r="H1142" s="96">
        <v>95.0</v>
      </c>
      <c r="I1142" s="97" t="b">
        <v>1</v>
      </c>
      <c r="J1142" s="97" t="b">
        <v>1</v>
      </c>
      <c r="K1142" s="95"/>
      <c r="L1142" s="95"/>
    </row>
    <row r="1143" hidden="1">
      <c r="A1143" s="96">
        <v>751.0</v>
      </c>
      <c r="B1143" s="96">
        <v>163.0</v>
      </c>
      <c r="C1143" s="95" t="s">
        <v>316</v>
      </c>
      <c r="D1143" s="96">
        <v>127.0</v>
      </c>
      <c r="E1143" s="95" t="s">
        <v>338</v>
      </c>
      <c r="F1143" s="95" t="s">
        <v>153</v>
      </c>
      <c r="G1143" s="95" t="s">
        <v>226</v>
      </c>
      <c r="H1143" s="96">
        <v>95.0</v>
      </c>
      <c r="I1143" s="97" t="b">
        <v>1</v>
      </c>
      <c r="J1143" s="97" t="b">
        <v>1</v>
      </c>
      <c r="K1143" s="95"/>
      <c r="L1143" s="95"/>
    </row>
    <row r="1144" hidden="1">
      <c r="A1144" s="96">
        <v>751.0</v>
      </c>
      <c r="B1144" s="96">
        <v>163.0</v>
      </c>
      <c r="C1144" s="95" t="s">
        <v>316</v>
      </c>
      <c r="D1144" s="96">
        <v>142.0</v>
      </c>
      <c r="E1144" s="95" t="s">
        <v>337</v>
      </c>
      <c r="F1144" s="95" t="s">
        <v>153</v>
      </c>
      <c r="G1144" s="95" t="s">
        <v>226</v>
      </c>
      <c r="H1144" s="96">
        <v>95.0</v>
      </c>
      <c r="I1144" s="97" t="b">
        <v>1</v>
      </c>
      <c r="J1144" s="97" t="b">
        <v>1</v>
      </c>
      <c r="K1144" s="95"/>
      <c r="L1144" s="95"/>
    </row>
    <row r="1145" hidden="1">
      <c r="A1145" s="96">
        <v>751.0</v>
      </c>
      <c r="B1145" s="96">
        <v>163.0</v>
      </c>
      <c r="C1145" s="95" t="s">
        <v>316</v>
      </c>
      <c r="D1145" s="96">
        <v>131.0</v>
      </c>
      <c r="E1145" s="95" t="s">
        <v>331</v>
      </c>
      <c r="F1145" s="95" t="s">
        <v>153</v>
      </c>
      <c r="G1145" s="95" t="s">
        <v>226</v>
      </c>
      <c r="H1145" s="96">
        <v>95.0</v>
      </c>
      <c r="I1145" s="97" t="b">
        <v>1</v>
      </c>
      <c r="J1145" s="97" t="b">
        <v>1</v>
      </c>
      <c r="K1145" s="95"/>
      <c r="L1145" s="95"/>
    </row>
    <row r="1146" hidden="1">
      <c r="A1146" s="96">
        <v>751.0</v>
      </c>
      <c r="B1146" s="96">
        <v>163.0</v>
      </c>
      <c r="C1146" s="95" t="s">
        <v>316</v>
      </c>
      <c r="D1146" s="96">
        <v>149.0</v>
      </c>
      <c r="E1146" s="95" t="s">
        <v>343</v>
      </c>
      <c r="F1146" s="95" t="s">
        <v>153</v>
      </c>
      <c r="G1146" s="95" t="s">
        <v>226</v>
      </c>
      <c r="H1146" s="96">
        <v>95.0</v>
      </c>
      <c r="I1146" s="97" t="b">
        <v>1</v>
      </c>
      <c r="J1146" s="97" t="b">
        <v>1</v>
      </c>
      <c r="K1146" s="95"/>
      <c r="L1146" s="95"/>
    </row>
    <row r="1147" hidden="1">
      <c r="A1147" s="96">
        <v>752.0</v>
      </c>
      <c r="B1147" s="96">
        <v>163.0</v>
      </c>
      <c r="C1147" s="95" t="s">
        <v>316</v>
      </c>
      <c r="D1147" s="96">
        <v>143.0</v>
      </c>
      <c r="E1147" s="95" t="s">
        <v>344</v>
      </c>
      <c r="F1147" s="95" t="s">
        <v>157</v>
      </c>
      <c r="G1147" s="95" t="s">
        <v>226</v>
      </c>
      <c r="H1147" s="96">
        <v>95.0</v>
      </c>
      <c r="I1147" s="97" t="b">
        <v>1</v>
      </c>
      <c r="J1147" s="97" t="b">
        <v>1</v>
      </c>
      <c r="K1147" s="95"/>
      <c r="L1147" s="95"/>
    </row>
    <row r="1148" hidden="1">
      <c r="A1148" s="96">
        <v>752.0</v>
      </c>
      <c r="B1148" s="96">
        <v>163.0</v>
      </c>
      <c r="C1148" s="95" t="s">
        <v>316</v>
      </c>
      <c r="D1148" s="96">
        <v>183.0</v>
      </c>
      <c r="E1148" s="95" t="s">
        <v>345</v>
      </c>
      <c r="F1148" s="95" t="s">
        <v>157</v>
      </c>
      <c r="G1148" s="95" t="s">
        <v>226</v>
      </c>
      <c r="H1148" s="96">
        <v>95.0</v>
      </c>
      <c r="I1148" s="97" t="b">
        <v>1</v>
      </c>
      <c r="J1148" s="97" t="b">
        <v>1</v>
      </c>
      <c r="K1148" s="95"/>
      <c r="L1148" s="95"/>
    </row>
    <row r="1149" hidden="1">
      <c r="A1149" s="96">
        <v>753.0</v>
      </c>
      <c r="B1149" s="96">
        <v>163.0</v>
      </c>
      <c r="C1149" s="95" t="s">
        <v>316</v>
      </c>
      <c r="D1149" s="96">
        <v>127.0</v>
      </c>
      <c r="E1149" s="95" t="s">
        <v>338</v>
      </c>
      <c r="F1149" s="95" t="s">
        <v>165</v>
      </c>
      <c r="G1149" s="95" t="s">
        <v>226</v>
      </c>
      <c r="H1149" s="96">
        <v>95.0</v>
      </c>
      <c r="I1149" s="97" t="b">
        <v>1</v>
      </c>
      <c r="J1149" s="97" t="b">
        <v>1</v>
      </c>
      <c r="K1149" s="95"/>
      <c r="L1149" s="95"/>
    </row>
    <row r="1150" hidden="1">
      <c r="A1150" s="96">
        <v>753.0</v>
      </c>
      <c r="B1150" s="96">
        <v>163.0</v>
      </c>
      <c r="C1150" s="95" t="s">
        <v>316</v>
      </c>
      <c r="D1150" s="96">
        <v>142.0</v>
      </c>
      <c r="E1150" s="95" t="s">
        <v>337</v>
      </c>
      <c r="F1150" s="95" t="s">
        <v>165</v>
      </c>
      <c r="G1150" s="95" t="s">
        <v>226</v>
      </c>
      <c r="H1150" s="96">
        <v>95.0</v>
      </c>
      <c r="I1150" s="97" t="b">
        <v>1</v>
      </c>
      <c r="J1150" s="97" t="b">
        <v>1</v>
      </c>
      <c r="K1150" s="95"/>
      <c r="L1150" s="95"/>
    </row>
    <row r="1151" hidden="1">
      <c r="A1151" s="96">
        <v>753.0</v>
      </c>
      <c r="B1151" s="96">
        <v>163.0</v>
      </c>
      <c r="C1151" s="95" t="s">
        <v>316</v>
      </c>
      <c r="D1151" s="96">
        <v>152.0</v>
      </c>
      <c r="E1151" s="95" t="s">
        <v>354</v>
      </c>
      <c r="F1151" s="95" t="s">
        <v>165</v>
      </c>
      <c r="G1151" s="95" t="s">
        <v>226</v>
      </c>
      <c r="H1151" s="96">
        <v>95.0</v>
      </c>
      <c r="I1151" s="97" t="b">
        <v>1</v>
      </c>
      <c r="J1151" s="97" t="b">
        <v>1</v>
      </c>
      <c r="K1151" s="95"/>
      <c r="L1151" s="95"/>
    </row>
    <row r="1152" hidden="1">
      <c r="A1152" s="96">
        <v>753.0</v>
      </c>
      <c r="B1152" s="96">
        <v>163.0</v>
      </c>
      <c r="C1152" s="95" t="s">
        <v>316</v>
      </c>
      <c r="D1152" s="96">
        <v>131.0</v>
      </c>
      <c r="E1152" s="95" t="s">
        <v>331</v>
      </c>
      <c r="F1152" s="95" t="s">
        <v>165</v>
      </c>
      <c r="G1152" s="95" t="s">
        <v>226</v>
      </c>
      <c r="H1152" s="96">
        <v>95.0</v>
      </c>
      <c r="I1152" s="97" t="b">
        <v>1</v>
      </c>
      <c r="J1152" s="97" t="b">
        <v>1</v>
      </c>
      <c r="K1152" s="95"/>
      <c r="L1152" s="95"/>
    </row>
    <row r="1153" hidden="1">
      <c r="A1153" s="96">
        <v>753.0</v>
      </c>
      <c r="B1153" s="96">
        <v>163.0</v>
      </c>
      <c r="C1153" s="95" t="s">
        <v>316</v>
      </c>
      <c r="D1153" s="96">
        <v>123.0</v>
      </c>
      <c r="E1153" s="95" t="s">
        <v>347</v>
      </c>
      <c r="F1153" s="95" t="s">
        <v>165</v>
      </c>
      <c r="G1153" s="95" t="s">
        <v>226</v>
      </c>
      <c r="H1153" s="96">
        <v>95.0</v>
      </c>
      <c r="I1153" s="97" t="b">
        <v>1</v>
      </c>
      <c r="J1153" s="97" t="b">
        <v>1</v>
      </c>
      <c r="K1153" s="95"/>
      <c r="L1153" s="95"/>
    </row>
    <row r="1154" hidden="1">
      <c r="A1154" s="96">
        <v>754.0</v>
      </c>
      <c r="B1154" s="96">
        <v>163.0</v>
      </c>
      <c r="C1154" s="95" t="s">
        <v>316</v>
      </c>
      <c r="D1154" s="96">
        <v>126.0</v>
      </c>
      <c r="E1154" s="95" t="s">
        <v>336</v>
      </c>
      <c r="F1154" s="95" t="s">
        <v>157</v>
      </c>
      <c r="G1154" s="95" t="s">
        <v>226</v>
      </c>
      <c r="H1154" s="96">
        <v>95.0</v>
      </c>
      <c r="I1154" s="97" t="b">
        <v>1</v>
      </c>
      <c r="J1154" s="97" t="b">
        <v>1</v>
      </c>
      <c r="K1154" s="95"/>
      <c r="L1154" s="95"/>
    </row>
    <row r="1155" hidden="1">
      <c r="A1155" s="96">
        <v>754.0</v>
      </c>
      <c r="B1155" s="96">
        <v>163.0</v>
      </c>
      <c r="C1155" s="95" t="s">
        <v>316</v>
      </c>
      <c r="D1155" s="96">
        <v>142.0</v>
      </c>
      <c r="E1155" s="95" t="s">
        <v>337</v>
      </c>
      <c r="F1155" s="95" t="s">
        <v>157</v>
      </c>
      <c r="G1155" s="95" t="s">
        <v>226</v>
      </c>
      <c r="H1155" s="96">
        <v>95.0</v>
      </c>
      <c r="I1155" s="97" t="b">
        <v>1</v>
      </c>
      <c r="J1155" s="97" t="b">
        <v>1</v>
      </c>
      <c r="K1155" s="95"/>
      <c r="L1155" s="95"/>
    </row>
    <row r="1156" hidden="1">
      <c r="A1156" s="96">
        <v>754.0</v>
      </c>
      <c r="B1156" s="96">
        <v>163.0</v>
      </c>
      <c r="C1156" s="95" t="s">
        <v>316</v>
      </c>
      <c r="D1156" s="96">
        <v>127.0</v>
      </c>
      <c r="E1156" s="95" t="s">
        <v>338</v>
      </c>
      <c r="F1156" s="95" t="s">
        <v>157</v>
      </c>
      <c r="G1156" s="95" t="s">
        <v>226</v>
      </c>
      <c r="H1156" s="96">
        <v>95.0</v>
      </c>
      <c r="I1156" s="97" t="b">
        <v>1</v>
      </c>
      <c r="J1156" s="97" t="b">
        <v>1</v>
      </c>
      <c r="K1156" s="95"/>
      <c r="L1156" s="95"/>
    </row>
    <row r="1157" hidden="1">
      <c r="A1157" s="96">
        <v>754.0</v>
      </c>
      <c r="B1157" s="96">
        <v>163.0</v>
      </c>
      <c r="C1157" s="95" t="s">
        <v>316</v>
      </c>
      <c r="D1157" s="96">
        <v>128.0</v>
      </c>
      <c r="E1157" s="95" t="s">
        <v>340</v>
      </c>
      <c r="F1157" s="95" t="s">
        <v>157</v>
      </c>
      <c r="G1157" s="95" t="s">
        <v>226</v>
      </c>
      <c r="H1157" s="96">
        <v>95.0</v>
      </c>
      <c r="I1157" s="97" t="b">
        <v>1</v>
      </c>
      <c r="J1157" s="97" t="b">
        <v>1</v>
      </c>
      <c r="K1157" s="95"/>
      <c r="L1157" s="95"/>
    </row>
    <row r="1158" hidden="1">
      <c r="A1158" s="96">
        <v>754.0</v>
      </c>
      <c r="B1158" s="96">
        <v>163.0</v>
      </c>
      <c r="C1158" s="95" t="s">
        <v>316</v>
      </c>
      <c r="D1158" s="96">
        <v>150.0</v>
      </c>
      <c r="E1158" s="95" t="s">
        <v>339</v>
      </c>
      <c r="F1158" s="95" t="s">
        <v>157</v>
      </c>
      <c r="G1158" s="95" t="s">
        <v>226</v>
      </c>
      <c r="H1158" s="96">
        <v>95.0</v>
      </c>
      <c r="I1158" s="97" t="b">
        <v>1</v>
      </c>
      <c r="J1158" s="97" t="b">
        <v>1</v>
      </c>
      <c r="K1158" s="95"/>
      <c r="L1158" s="95"/>
    </row>
    <row r="1159" hidden="1">
      <c r="A1159" s="96">
        <v>754.0</v>
      </c>
      <c r="B1159" s="96">
        <v>163.0</v>
      </c>
      <c r="C1159" s="95" t="s">
        <v>316</v>
      </c>
      <c r="D1159" s="96">
        <v>129.0</v>
      </c>
      <c r="E1159" s="95" t="s">
        <v>357</v>
      </c>
      <c r="F1159" s="95" t="s">
        <v>157</v>
      </c>
      <c r="G1159" s="95" t="s">
        <v>226</v>
      </c>
      <c r="H1159" s="96">
        <v>95.0</v>
      </c>
      <c r="I1159" s="97" t="b">
        <v>1</v>
      </c>
      <c r="J1159" s="97" t="b">
        <v>1</v>
      </c>
      <c r="K1159" s="95"/>
      <c r="L1159" s="95"/>
    </row>
    <row r="1160" hidden="1">
      <c r="A1160" s="96">
        <v>755.0</v>
      </c>
      <c r="B1160" s="96">
        <v>186.0</v>
      </c>
      <c r="C1160" s="95" t="s">
        <v>307</v>
      </c>
      <c r="D1160" s="96">
        <v>125.0</v>
      </c>
      <c r="E1160" s="95" t="s">
        <v>334</v>
      </c>
      <c r="F1160" s="95" t="s">
        <v>168</v>
      </c>
      <c r="G1160" s="95" t="s">
        <v>226</v>
      </c>
      <c r="H1160" s="96">
        <v>95.0</v>
      </c>
      <c r="I1160" s="97" t="b">
        <v>1</v>
      </c>
      <c r="J1160" s="97" t="b">
        <v>1</v>
      </c>
      <c r="K1160" s="95"/>
      <c r="L1160" s="95"/>
    </row>
    <row r="1161" hidden="1">
      <c r="A1161" s="96">
        <v>755.0</v>
      </c>
      <c r="B1161" s="96">
        <v>186.0</v>
      </c>
      <c r="C1161" s="95" t="s">
        <v>307</v>
      </c>
      <c r="D1161" s="96">
        <v>128.0</v>
      </c>
      <c r="E1161" s="95" t="s">
        <v>340</v>
      </c>
      <c r="F1161" s="95" t="s">
        <v>168</v>
      </c>
      <c r="G1161" s="95" t="s">
        <v>226</v>
      </c>
      <c r="H1161" s="96">
        <v>95.0</v>
      </c>
      <c r="I1161" s="97" t="b">
        <v>1</v>
      </c>
      <c r="J1161" s="97" t="b">
        <v>1</v>
      </c>
      <c r="K1161" s="95"/>
      <c r="L1161" s="95"/>
    </row>
    <row r="1162" hidden="1">
      <c r="A1162" s="96">
        <v>755.0</v>
      </c>
      <c r="B1162" s="96">
        <v>186.0</v>
      </c>
      <c r="C1162" s="95" t="s">
        <v>307</v>
      </c>
      <c r="D1162" s="96">
        <v>146.0</v>
      </c>
      <c r="E1162" s="95" t="s">
        <v>341</v>
      </c>
      <c r="F1162" s="95" t="s">
        <v>168</v>
      </c>
      <c r="G1162" s="95" t="s">
        <v>226</v>
      </c>
      <c r="H1162" s="96">
        <v>95.0</v>
      </c>
      <c r="I1162" s="97" t="b">
        <v>1</v>
      </c>
      <c r="J1162" s="97" t="b">
        <v>1</v>
      </c>
      <c r="K1162" s="95"/>
      <c r="L1162" s="95"/>
    </row>
    <row r="1163" hidden="1">
      <c r="A1163" s="96">
        <v>756.0</v>
      </c>
      <c r="B1163" s="96">
        <v>186.0</v>
      </c>
      <c r="C1163" s="95" t="s">
        <v>307</v>
      </c>
      <c r="D1163" s="96">
        <v>181.0</v>
      </c>
      <c r="E1163" s="95" t="s">
        <v>310</v>
      </c>
      <c r="F1163" s="95" t="s">
        <v>165</v>
      </c>
      <c r="G1163" s="95" t="s">
        <v>226</v>
      </c>
      <c r="H1163" s="96">
        <v>95.0</v>
      </c>
      <c r="I1163" s="97" t="b">
        <v>1</v>
      </c>
      <c r="J1163" s="97" t="b">
        <v>1</v>
      </c>
      <c r="K1163" s="95"/>
      <c r="L1163" s="95"/>
    </row>
    <row r="1164" hidden="1">
      <c r="A1164" s="96">
        <v>756.0</v>
      </c>
      <c r="B1164" s="96">
        <v>186.0</v>
      </c>
      <c r="C1164" s="95" t="s">
        <v>307</v>
      </c>
      <c r="D1164" s="96">
        <v>179.0</v>
      </c>
      <c r="E1164" s="95" t="s">
        <v>311</v>
      </c>
      <c r="F1164" s="95" t="s">
        <v>165</v>
      </c>
      <c r="G1164" s="95" t="s">
        <v>226</v>
      </c>
      <c r="H1164" s="96">
        <v>95.0</v>
      </c>
      <c r="I1164" s="97" t="b">
        <v>1</v>
      </c>
      <c r="J1164" s="97" t="b">
        <v>1</v>
      </c>
      <c r="K1164" s="95"/>
      <c r="L1164" s="95"/>
    </row>
    <row r="1165" hidden="1">
      <c r="A1165" s="96">
        <v>756.0</v>
      </c>
      <c r="B1165" s="96">
        <v>186.0</v>
      </c>
      <c r="C1165" s="95" t="s">
        <v>307</v>
      </c>
      <c r="D1165" s="96">
        <v>180.0</v>
      </c>
      <c r="E1165" s="95" t="s">
        <v>312</v>
      </c>
      <c r="F1165" s="95" t="s">
        <v>165</v>
      </c>
      <c r="G1165" s="95" t="s">
        <v>226</v>
      </c>
      <c r="H1165" s="96">
        <v>95.0</v>
      </c>
      <c r="I1165" s="97" t="b">
        <v>1</v>
      </c>
      <c r="J1165" s="97" t="b">
        <v>1</v>
      </c>
      <c r="K1165" s="95"/>
      <c r="L1165" s="95"/>
    </row>
    <row r="1166" hidden="1">
      <c r="A1166" s="96">
        <v>756.0</v>
      </c>
      <c r="B1166" s="96">
        <v>186.0</v>
      </c>
      <c r="C1166" s="95" t="s">
        <v>307</v>
      </c>
      <c r="D1166" s="96">
        <v>166.0</v>
      </c>
      <c r="E1166" s="95" t="s">
        <v>313</v>
      </c>
      <c r="F1166" s="95" t="s">
        <v>165</v>
      </c>
      <c r="G1166" s="95" t="s">
        <v>226</v>
      </c>
      <c r="H1166" s="96">
        <v>95.0</v>
      </c>
      <c r="I1166" s="97" t="b">
        <v>1</v>
      </c>
      <c r="J1166" s="97" t="b">
        <v>1</v>
      </c>
      <c r="K1166" s="95"/>
      <c r="L1166" s="95"/>
    </row>
    <row r="1167" hidden="1">
      <c r="A1167" s="96">
        <v>756.0</v>
      </c>
      <c r="B1167" s="96">
        <v>186.0</v>
      </c>
      <c r="C1167" s="95" t="s">
        <v>307</v>
      </c>
      <c r="D1167" s="96">
        <v>165.0</v>
      </c>
      <c r="E1167" s="95" t="s">
        <v>314</v>
      </c>
      <c r="F1167" s="95" t="s">
        <v>165</v>
      </c>
      <c r="G1167" s="95" t="s">
        <v>226</v>
      </c>
      <c r="H1167" s="96">
        <v>95.0</v>
      </c>
      <c r="I1167" s="97" t="b">
        <v>1</v>
      </c>
      <c r="J1167" s="97" t="b">
        <v>1</v>
      </c>
      <c r="K1167" s="95"/>
      <c r="L1167" s="95"/>
    </row>
    <row r="1168" hidden="1">
      <c r="A1168" s="96">
        <v>756.0</v>
      </c>
      <c r="B1168" s="96">
        <v>186.0</v>
      </c>
      <c r="C1168" s="95" t="s">
        <v>307</v>
      </c>
      <c r="D1168" s="96">
        <v>177.0</v>
      </c>
      <c r="E1168" s="95" t="s">
        <v>315</v>
      </c>
      <c r="F1168" s="95" t="s">
        <v>165</v>
      </c>
      <c r="G1168" s="95" t="s">
        <v>226</v>
      </c>
      <c r="H1168" s="96">
        <v>95.0</v>
      </c>
      <c r="I1168" s="97" t="b">
        <v>1</v>
      </c>
      <c r="J1168" s="97" t="b">
        <v>1</v>
      </c>
      <c r="K1168" s="95"/>
      <c r="L1168" s="95"/>
    </row>
    <row r="1169" hidden="1">
      <c r="A1169" s="96">
        <v>756.0</v>
      </c>
      <c r="B1169" s="96">
        <v>186.0</v>
      </c>
      <c r="C1169" s="95" t="s">
        <v>307</v>
      </c>
      <c r="D1169" s="96">
        <v>163.0</v>
      </c>
      <c r="E1169" s="95" t="s">
        <v>316</v>
      </c>
      <c r="F1169" s="95" t="s">
        <v>165</v>
      </c>
      <c r="G1169" s="95" t="s">
        <v>226</v>
      </c>
      <c r="H1169" s="96">
        <v>95.0</v>
      </c>
      <c r="I1169" s="97" t="b">
        <v>1</v>
      </c>
      <c r="J1169" s="97" t="b">
        <v>1</v>
      </c>
      <c r="K1169" s="95"/>
      <c r="L1169" s="95"/>
    </row>
    <row r="1170" hidden="1">
      <c r="A1170" s="96">
        <v>756.0</v>
      </c>
      <c r="B1170" s="96">
        <v>186.0</v>
      </c>
      <c r="C1170" s="95" t="s">
        <v>307</v>
      </c>
      <c r="D1170" s="96">
        <v>175.0</v>
      </c>
      <c r="E1170" s="95" t="s">
        <v>317</v>
      </c>
      <c r="F1170" s="95" t="s">
        <v>165</v>
      </c>
      <c r="G1170" s="95" t="s">
        <v>226</v>
      </c>
      <c r="H1170" s="96">
        <v>95.0</v>
      </c>
      <c r="I1170" s="97" t="b">
        <v>1</v>
      </c>
      <c r="J1170" s="97" t="b">
        <v>1</v>
      </c>
      <c r="K1170" s="95"/>
      <c r="L1170" s="95"/>
    </row>
    <row r="1171" hidden="1">
      <c r="A1171" s="96">
        <v>756.0</v>
      </c>
      <c r="B1171" s="96">
        <v>186.0</v>
      </c>
      <c r="C1171" s="95" t="s">
        <v>307</v>
      </c>
      <c r="D1171" s="96">
        <v>169.0</v>
      </c>
      <c r="E1171" s="95" t="s">
        <v>318</v>
      </c>
      <c r="F1171" s="95" t="s">
        <v>165</v>
      </c>
      <c r="G1171" s="95" t="s">
        <v>226</v>
      </c>
      <c r="H1171" s="96">
        <v>95.0</v>
      </c>
      <c r="I1171" s="97" t="b">
        <v>1</v>
      </c>
      <c r="J1171" s="97" t="b">
        <v>1</v>
      </c>
      <c r="K1171" s="95"/>
      <c r="L1171" s="95"/>
    </row>
    <row r="1172" hidden="1">
      <c r="A1172" s="96">
        <v>756.0</v>
      </c>
      <c r="B1172" s="96">
        <v>186.0</v>
      </c>
      <c r="C1172" s="95" t="s">
        <v>307</v>
      </c>
      <c r="D1172" s="96">
        <v>168.0</v>
      </c>
      <c r="E1172" s="95" t="s">
        <v>319</v>
      </c>
      <c r="F1172" s="95" t="s">
        <v>165</v>
      </c>
      <c r="G1172" s="95" t="s">
        <v>226</v>
      </c>
      <c r="H1172" s="96">
        <v>95.0</v>
      </c>
      <c r="I1172" s="97" t="b">
        <v>1</v>
      </c>
      <c r="J1172" s="97" t="b">
        <v>1</v>
      </c>
      <c r="K1172" s="95"/>
      <c r="L1172" s="95"/>
    </row>
    <row r="1173" hidden="1">
      <c r="A1173" s="96">
        <v>756.0</v>
      </c>
      <c r="B1173" s="96">
        <v>186.0</v>
      </c>
      <c r="C1173" s="95" t="s">
        <v>307</v>
      </c>
      <c r="D1173" s="96">
        <v>164.0</v>
      </c>
      <c r="E1173" s="95" t="s">
        <v>320</v>
      </c>
      <c r="F1173" s="95" t="s">
        <v>165</v>
      </c>
      <c r="G1173" s="95" t="s">
        <v>226</v>
      </c>
      <c r="H1173" s="96">
        <v>95.0</v>
      </c>
      <c r="I1173" s="97" t="b">
        <v>1</v>
      </c>
      <c r="J1173" s="97" t="b">
        <v>1</v>
      </c>
      <c r="K1173" s="95"/>
      <c r="L1173" s="95"/>
    </row>
    <row r="1174" hidden="1">
      <c r="A1174" s="96">
        <v>756.0</v>
      </c>
      <c r="B1174" s="96">
        <v>186.0</v>
      </c>
      <c r="C1174" s="95" t="s">
        <v>307</v>
      </c>
      <c r="D1174" s="96">
        <v>160.0</v>
      </c>
      <c r="E1174" s="95" t="s">
        <v>321</v>
      </c>
      <c r="F1174" s="95" t="s">
        <v>165</v>
      </c>
      <c r="G1174" s="95" t="s">
        <v>226</v>
      </c>
      <c r="H1174" s="96">
        <v>95.0</v>
      </c>
      <c r="I1174" s="97" t="b">
        <v>1</v>
      </c>
      <c r="J1174" s="97" t="b">
        <v>1</v>
      </c>
      <c r="K1174" s="95"/>
      <c r="L1174" s="95"/>
    </row>
    <row r="1175" hidden="1">
      <c r="A1175" s="96">
        <v>756.0</v>
      </c>
      <c r="B1175" s="96">
        <v>186.0</v>
      </c>
      <c r="C1175" s="95" t="s">
        <v>307</v>
      </c>
      <c r="D1175" s="96">
        <v>174.0</v>
      </c>
      <c r="E1175" s="95" t="s">
        <v>322</v>
      </c>
      <c r="F1175" s="95" t="s">
        <v>165</v>
      </c>
      <c r="G1175" s="95" t="s">
        <v>226</v>
      </c>
      <c r="H1175" s="96">
        <v>95.0</v>
      </c>
      <c r="I1175" s="97" t="b">
        <v>1</v>
      </c>
      <c r="J1175" s="97" t="b">
        <v>1</v>
      </c>
      <c r="K1175" s="95"/>
      <c r="L1175" s="95"/>
    </row>
    <row r="1176" hidden="1">
      <c r="A1176" s="96">
        <v>757.0</v>
      </c>
      <c r="B1176" s="96">
        <v>186.0</v>
      </c>
      <c r="C1176" s="95" t="s">
        <v>307</v>
      </c>
      <c r="D1176" s="96">
        <v>142.0</v>
      </c>
      <c r="E1176" s="95" t="s">
        <v>337</v>
      </c>
      <c r="F1176" s="95" t="s">
        <v>165</v>
      </c>
      <c r="G1176" s="95" t="s">
        <v>226</v>
      </c>
      <c r="H1176" s="96">
        <v>95.0</v>
      </c>
      <c r="I1176" s="97" t="b">
        <v>1</v>
      </c>
      <c r="J1176" s="97" t="b">
        <v>1</v>
      </c>
      <c r="K1176" s="95"/>
      <c r="L1176" s="95"/>
    </row>
    <row r="1177" hidden="1">
      <c r="A1177" s="96">
        <v>757.0</v>
      </c>
      <c r="B1177" s="96">
        <v>186.0</v>
      </c>
      <c r="C1177" s="95" t="s">
        <v>307</v>
      </c>
      <c r="D1177" s="96">
        <v>131.0</v>
      </c>
      <c r="E1177" s="95" t="s">
        <v>331</v>
      </c>
      <c r="F1177" s="95" t="s">
        <v>165</v>
      </c>
      <c r="G1177" s="95" t="s">
        <v>226</v>
      </c>
      <c r="H1177" s="96">
        <v>95.0</v>
      </c>
      <c r="I1177" s="97" t="b">
        <v>1</v>
      </c>
      <c r="J1177" s="97" t="b">
        <v>1</v>
      </c>
      <c r="K1177" s="95"/>
      <c r="L1177" s="95"/>
    </row>
    <row r="1178" hidden="1">
      <c r="A1178" s="96">
        <v>757.0</v>
      </c>
      <c r="B1178" s="96">
        <v>186.0</v>
      </c>
      <c r="C1178" s="95" t="s">
        <v>307</v>
      </c>
      <c r="D1178" s="96">
        <v>126.0</v>
      </c>
      <c r="E1178" s="95" t="s">
        <v>336</v>
      </c>
      <c r="F1178" s="95" t="s">
        <v>165</v>
      </c>
      <c r="G1178" s="95" t="s">
        <v>226</v>
      </c>
      <c r="H1178" s="96">
        <v>95.0</v>
      </c>
      <c r="I1178" s="97" t="b">
        <v>1</v>
      </c>
      <c r="J1178" s="97" t="b">
        <v>1</v>
      </c>
      <c r="K1178" s="95"/>
      <c r="L1178" s="95"/>
    </row>
    <row r="1179" hidden="1">
      <c r="A1179" s="96">
        <v>757.0</v>
      </c>
      <c r="B1179" s="96">
        <v>186.0</v>
      </c>
      <c r="C1179" s="95" t="s">
        <v>307</v>
      </c>
      <c r="D1179" s="96">
        <v>149.0</v>
      </c>
      <c r="E1179" s="95" t="s">
        <v>343</v>
      </c>
      <c r="F1179" s="95" t="s">
        <v>165</v>
      </c>
      <c r="G1179" s="95" t="s">
        <v>226</v>
      </c>
      <c r="H1179" s="96">
        <v>95.0</v>
      </c>
      <c r="I1179" s="97" t="b">
        <v>1</v>
      </c>
      <c r="J1179" s="97" t="b">
        <v>1</v>
      </c>
      <c r="K1179" s="95"/>
      <c r="L1179" s="95"/>
    </row>
    <row r="1180" hidden="1">
      <c r="A1180" s="96">
        <v>757.0</v>
      </c>
      <c r="B1180" s="96">
        <v>186.0</v>
      </c>
      <c r="C1180" s="95" t="s">
        <v>307</v>
      </c>
      <c r="D1180" s="96">
        <v>152.0</v>
      </c>
      <c r="E1180" s="95" t="s">
        <v>354</v>
      </c>
      <c r="F1180" s="95" t="s">
        <v>165</v>
      </c>
      <c r="G1180" s="95" t="s">
        <v>226</v>
      </c>
      <c r="H1180" s="96">
        <v>95.0</v>
      </c>
      <c r="I1180" s="97" t="b">
        <v>1</v>
      </c>
      <c r="J1180" s="97" t="b">
        <v>1</v>
      </c>
      <c r="K1180" s="95"/>
      <c r="L1180" s="95"/>
    </row>
    <row r="1181" hidden="1">
      <c r="A1181" s="96">
        <v>757.0</v>
      </c>
      <c r="B1181" s="96">
        <v>186.0</v>
      </c>
      <c r="C1181" s="95" t="s">
        <v>307</v>
      </c>
      <c r="D1181" s="96">
        <v>128.0</v>
      </c>
      <c r="E1181" s="95" t="s">
        <v>340</v>
      </c>
      <c r="F1181" s="95" t="s">
        <v>165</v>
      </c>
      <c r="G1181" s="95" t="s">
        <v>226</v>
      </c>
      <c r="H1181" s="96">
        <v>95.0</v>
      </c>
      <c r="I1181" s="97" t="b">
        <v>1</v>
      </c>
      <c r="J1181" s="97" t="b">
        <v>1</v>
      </c>
      <c r="K1181" s="95"/>
      <c r="L1181" s="95"/>
    </row>
    <row r="1182" hidden="1">
      <c r="A1182" s="96">
        <v>757.0</v>
      </c>
      <c r="B1182" s="96">
        <v>186.0</v>
      </c>
      <c r="C1182" s="95" t="s">
        <v>307</v>
      </c>
      <c r="D1182" s="96">
        <v>183.0</v>
      </c>
      <c r="E1182" s="95" t="s">
        <v>345</v>
      </c>
      <c r="F1182" s="95" t="s">
        <v>165</v>
      </c>
      <c r="G1182" s="95" t="s">
        <v>226</v>
      </c>
      <c r="H1182" s="96">
        <v>95.0</v>
      </c>
      <c r="I1182" s="97" t="b">
        <v>1</v>
      </c>
      <c r="J1182" s="97" t="b">
        <v>1</v>
      </c>
      <c r="K1182" s="95"/>
      <c r="L1182" s="95"/>
    </row>
    <row r="1183" hidden="1">
      <c r="A1183" s="96">
        <v>758.0</v>
      </c>
      <c r="B1183" s="96">
        <v>189.0</v>
      </c>
      <c r="C1183" s="95" t="s">
        <v>308</v>
      </c>
      <c r="D1183" s="96">
        <v>146.0</v>
      </c>
      <c r="E1183" s="95" t="s">
        <v>341</v>
      </c>
      <c r="F1183" s="95" t="s">
        <v>168</v>
      </c>
      <c r="G1183" s="95" t="s">
        <v>226</v>
      </c>
      <c r="H1183" s="96">
        <v>95.0</v>
      </c>
      <c r="I1183" s="97" t="b">
        <v>1</v>
      </c>
      <c r="J1183" s="97" t="b">
        <v>1</v>
      </c>
      <c r="K1183" s="95"/>
      <c r="L1183" s="95"/>
    </row>
    <row r="1184" hidden="1">
      <c r="A1184" s="96">
        <v>758.0</v>
      </c>
      <c r="B1184" s="96">
        <v>189.0</v>
      </c>
      <c r="C1184" s="95" t="s">
        <v>308</v>
      </c>
      <c r="D1184" s="96">
        <v>144.0</v>
      </c>
      <c r="E1184" s="95" t="s">
        <v>304</v>
      </c>
      <c r="F1184" s="95" t="s">
        <v>168</v>
      </c>
      <c r="G1184" s="95" t="s">
        <v>226</v>
      </c>
      <c r="H1184" s="96">
        <v>95.0</v>
      </c>
      <c r="I1184" s="97" t="b">
        <v>1</v>
      </c>
      <c r="J1184" s="97" t="b">
        <v>1</v>
      </c>
      <c r="K1184" s="95"/>
      <c r="L1184" s="95"/>
    </row>
    <row r="1185" hidden="1">
      <c r="A1185" s="96">
        <v>759.0</v>
      </c>
      <c r="B1185" s="96">
        <v>189.0</v>
      </c>
      <c r="C1185" s="95" t="s">
        <v>308</v>
      </c>
      <c r="D1185" s="96">
        <v>181.0</v>
      </c>
      <c r="E1185" s="95" t="s">
        <v>310</v>
      </c>
      <c r="F1185" s="95" t="s">
        <v>168</v>
      </c>
      <c r="G1185" s="95" t="s">
        <v>226</v>
      </c>
      <c r="H1185" s="96">
        <v>95.0</v>
      </c>
      <c r="I1185" s="97" t="b">
        <v>1</v>
      </c>
      <c r="J1185" s="97" t="b">
        <v>1</v>
      </c>
      <c r="K1185" s="95"/>
      <c r="L1185" s="95"/>
    </row>
    <row r="1186" hidden="1">
      <c r="A1186" s="96">
        <v>759.0</v>
      </c>
      <c r="B1186" s="96">
        <v>189.0</v>
      </c>
      <c r="C1186" s="95" t="s">
        <v>308</v>
      </c>
      <c r="D1186" s="96">
        <v>179.0</v>
      </c>
      <c r="E1186" s="95" t="s">
        <v>311</v>
      </c>
      <c r="F1186" s="95" t="s">
        <v>168</v>
      </c>
      <c r="G1186" s="95" t="s">
        <v>226</v>
      </c>
      <c r="H1186" s="96">
        <v>95.0</v>
      </c>
      <c r="I1186" s="97" t="b">
        <v>1</v>
      </c>
      <c r="J1186" s="97" t="b">
        <v>1</v>
      </c>
      <c r="K1186" s="95"/>
      <c r="L1186" s="95"/>
    </row>
    <row r="1187" hidden="1">
      <c r="A1187" s="96">
        <v>759.0</v>
      </c>
      <c r="B1187" s="96">
        <v>189.0</v>
      </c>
      <c r="C1187" s="95" t="s">
        <v>308</v>
      </c>
      <c r="D1187" s="96">
        <v>180.0</v>
      </c>
      <c r="E1187" s="95" t="s">
        <v>312</v>
      </c>
      <c r="F1187" s="95" t="s">
        <v>168</v>
      </c>
      <c r="G1187" s="95" t="s">
        <v>226</v>
      </c>
      <c r="H1187" s="96">
        <v>95.0</v>
      </c>
      <c r="I1187" s="97" t="b">
        <v>1</v>
      </c>
      <c r="J1187" s="97" t="b">
        <v>1</v>
      </c>
      <c r="K1187" s="95"/>
      <c r="L1187" s="95"/>
    </row>
    <row r="1188" hidden="1">
      <c r="A1188" s="96">
        <v>759.0</v>
      </c>
      <c r="B1188" s="96">
        <v>189.0</v>
      </c>
      <c r="C1188" s="95" t="s">
        <v>308</v>
      </c>
      <c r="D1188" s="96">
        <v>166.0</v>
      </c>
      <c r="E1188" s="95" t="s">
        <v>313</v>
      </c>
      <c r="F1188" s="95" t="s">
        <v>168</v>
      </c>
      <c r="G1188" s="95" t="s">
        <v>226</v>
      </c>
      <c r="H1188" s="96">
        <v>95.0</v>
      </c>
      <c r="I1188" s="97" t="b">
        <v>1</v>
      </c>
      <c r="J1188" s="97" t="b">
        <v>1</v>
      </c>
      <c r="K1188" s="95"/>
      <c r="L1188" s="95"/>
    </row>
    <row r="1189" hidden="1">
      <c r="A1189" s="96">
        <v>759.0</v>
      </c>
      <c r="B1189" s="96">
        <v>189.0</v>
      </c>
      <c r="C1189" s="95" t="s">
        <v>308</v>
      </c>
      <c r="D1189" s="96">
        <v>165.0</v>
      </c>
      <c r="E1189" s="95" t="s">
        <v>314</v>
      </c>
      <c r="F1189" s="95" t="s">
        <v>168</v>
      </c>
      <c r="G1189" s="95" t="s">
        <v>226</v>
      </c>
      <c r="H1189" s="96">
        <v>95.0</v>
      </c>
      <c r="I1189" s="97" t="b">
        <v>1</v>
      </c>
      <c r="J1189" s="97" t="b">
        <v>1</v>
      </c>
      <c r="K1189" s="95"/>
      <c r="L1189" s="95"/>
    </row>
    <row r="1190" hidden="1">
      <c r="A1190" s="96">
        <v>759.0</v>
      </c>
      <c r="B1190" s="96">
        <v>189.0</v>
      </c>
      <c r="C1190" s="95" t="s">
        <v>308</v>
      </c>
      <c r="D1190" s="96">
        <v>177.0</v>
      </c>
      <c r="E1190" s="95" t="s">
        <v>315</v>
      </c>
      <c r="F1190" s="95" t="s">
        <v>168</v>
      </c>
      <c r="G1190" s="95" t="s">
        <v>226</v>
      </c>
      <c r="H1190" s="96">
        <v>95.0</v>
      </c>
      <c r="I1190" s="97" t="b">
        <v>1</v>
      </c>
      <c r="J1190" s="97" t="b">
        <v>1</v>
      </c>
      <c r="K1190" s="95"/>
      <c r="L1190" s="95"/>
    </row>
    <row r="1191" hidden="1">
      <c r="A1191" s="96">
        <v>759.0</v>
      </c>
      <c r="B1191" s="96">
        <v>189.0</v>
      </c>
      <c r="C1191" s="95" t="s">
        <v>308</v>
      </c>
      <c r="D1191" s="96">
        <v>163.0</v>
      </c>
      <c r="E1191" s="95" t="s">
        <v>316</v>
      </c>
      <c r="F1191" s="95" t="s">
        <v>168</v>
      </c>
      <c r="G1191" s="95" t="s">
        <v>226</v>
      </c>
      <c r="H1191" s="96">
        <v>95.0</v>
      </c>
      <c r="I1191" s="97" t="b">
        <v>1</v>
      </c>
      <c r="J1191" s="97" t="b">
        <v>1</v>
      </c>
      <c r="K1191" s="95"/>
      <c r="L1191" s="95"/>
    </row>
    <row r="1192" hidden="1">
      <c r="A1192" s="96">
        <v>759.0</v>
      </c>
      <c r="B1192" s="96">
        <v>189.0</v>
      </c>
      <c r="C1192" s="95" t="s">
        <v>308</v>
      </c>
      <c r="D1192" s="96">
        <v>175.0</v>
      </c>
      <c r="E1192" s="95" t="s">
        <v>317</v>
      </c>
      <c r="F1192" s="95" t="s">
        <v>168</v>
      </c>
      <c r="G1192" s="95" t="s">
        <v>226</v>
      </c>
      <c r="H1192" s="96">
        <v>95.0</v>
      </c>
      <c r="I1192" s="97" t="b">
        <v>1</v>
      </c>
      <c r="J1192" s="97" t="b">
        <v>1</v>
      </c>
      <c r="K1192" s="95"/>
      <c r="L1192" s="95"/>
    </row>
    <row r="1193" hidden="1">
      <c r="A1193" s="96">
        <v>759.0</v>
      </c>
      <c r="B1193" s="96">
        <v>189.0</v>
      </c>
      <c r="C1193" s="95" t="s">
        <v>308</v>
      </c>
      <c r="D1193" s="96">
        <v>169.0</v>
      </c>
      <c r="E1193" s="95" t="s">
        <v>318</v>
      </c>
      <c r="F1193" s="95" t="s">
        <v>168</v>
      </c>
      <c r="G1193" s="95" t="s">
        <v>226</v>
      </c>
      <c r="H1193" s="96">
        <v>95.0</v>
      </c>
      <c r="I1193" s="97" t="b">
        <v>1</v>
      </c>
      <c r="J1193" s="97" t="b">
        <v>1</v>
      </c>
      <c r="K1193" s="95"/>
      <c r="L1193" s="95"/>
    </row>
    <row r="1194" hidden="1">
      <c r="A1194" s="96">
        <v>759.0</v>
      </c>
      <c r="B1194" s="96">
        <v>189.0</v>
      </c>
      <c r="C1194" s="95" t="s">
        <v>308</v>
      </c>
      <c r="D1194" s="96">
        <v>168.0</v>
      </c>
      <c r="E1194" s="95" t="s">
        <v>319</v>
      </c>
      <c r="F1194" s="95" t="s">
        <v>168</v>
      </c>
      <c r="G1194" s="95" t="s">
        <v>226</v>
      </c>
      <c r="H1194" s="96">
        <v>95.0</v>
      </c>
      <c r="I1194" s="97" t="b">
        <v>1</v>
      </c>
      <c r="J1194" s="97" t="b">
        <v>1</v>
      </c>
      <c r="K1194" s="95"/>
      <c r="L1194" s="95"/>
    </row>
    <row r="1195" hidden="1">
      <c r="A1195" s="96">
        <v>759.0</v>
      </c>
      <c r="B1195" s="96">
        <v>189.0</v>
      </c>
      <c r="C1195" s="95" t="s">
        <v>308</v>
      </c>
      <c r="D1195" s="96">
        <v>164.0</v>
      </c>
      <c r="E1195" s="95" t="s">
        <v>320</v>
      </c>
      <c r="F1195" s="95" t="s">
        <v>168</v>
      </c>
      <c r="G1195" s="95" t="s">
        <v>226</v>
      </c>
      <c r="H1195" s="96">
        <v>95.0</v>
      </c>
      <c r="I1195" s="97" t="b">
        <v>1</v>
      </c>
      <c r="J1195" s="97" t="b">
        <v>1</v>
      </c>
      <c r="K1195" s="95"/>
      <c r="L1195" s="95"/>
    </row>
    <row r="1196" hidden="1">
      <c r="A1196" s="96">
        <v>759.0</v>
      </c>
      <c r="B1196" s="96">
        <v>189.0</v>
      </c>
      <c r="C1196" s="95" t="s">
        <v>308</v>
      </c>
      <c r="D1196" s="96">
        <v>160.0</v>
      </c>
      <c r="E1196" s="95" t="s">
        <v>321</v>
      </c>
      <c r="F1196" s="95" t="s">
        <v>168</v>
      </c>
      <c r="G1196" s="95" t="s">
        <v>226</v>
      </c>
      <c r="H1196" s="96">
        <v>95.0</v>
      </c>
      <c r="I1196" s="97" t="b">
        <v>1</v>
      </c>
      <c r="J1196" s="97" t="b">
        <v>1</v>
      </c>
      <c r="K1196" s="95"/>
      <c r="L1196" s="95"/>
    </row>
    <row r="1197" hidden="1">
      <c r="A1197" s="96">
        <v>759.0</v>
      </c>
      <c r="B1197" s="96">
        <v>189.0</v>
      </c>
      <c r="C1197" s="95" t="s">
        <v>308</v>
      </c>
      <c r="D1197" s="96">
        <v>174.0</v>
      </c>
      <c r="E1197" s="95" t="s">
        <v>322</v>
      </c>
      <c r="F1197" s="95" t="s">
        <v>168</v>
      </c>
      <c r="G1197" s="95" t="s">
        <v>226</v>
      </c>
      <c r="H1197" s="96">
        <v>95.0</v>
      </c>
      <c r="I1197" s="97" t="b">
        <v>1</v>
      </c>
      <c r="J1197" s="97" t="b">
        <v>1</v>
      </c>
      <c r="K1197" s="95"/>
      <c r="L1197" s="95"/>
    </row>
    <row r="1198" hidden="1">
      <c r="A1198" s="96">
        <v>760.0</v>
      </c>
      <c r="B1198" s="96">
        <v>189.0</v>
      </c>
      <c r="C1198" s="95" t="s">
        <v>308</v>
      </c>
      <c r="D1198" s="96">
        <v>142.0</v>
      </c>
      <c r="E1198" s="95" t="s">
        <v>337</v>
      </c>
      <c r="F1198" s="95" t="s">
        <v>168</v>
      </c>
      <c r="G1198" s="95" t="s">
        <v>226</v>
      </c>
      <c r="H1198" s="96">
        <v>95.0</v>
      </c>
      <c r="I1198" s="97" t="b">
        <v>1</v>
      </c>
      <c r="J1198" s="97" t="b">
        <v>1</v>
      </c>
      <c r="K1198" s="95"/>
      <c r="L1198" s="95"/>
    </row>
    <row r="1199" hidden="1">
      <c r="A1199" s="96">
        <v>760.0</v>
      </c>
      <c r="B1199" s="96">
        <v>189.0</v>
      </c>
      <c r="C1199" s="95" t="s">
        <v>308</v>
      </c>
      <c r="D1199" s="96">
        <v>127.0</v>
      </c>
      <c r="E1199" s="95" t="s">
        <v>338</v>
      </c>
      <c r="F1199" s="95" t="s">
        <v>168</v>
      </c>
      <c r="G1199" s="95" t="s">
        <v>226</v>
      </c>
      <c r="H1199" s="96">
        <v>95.0</v>
      </c>
      <c r="I1199" s="97" t="b">
        <v>1</v>
      </c>
      <c r="J1199" s="97" t="b">
        <v>1</v>
      </c>
      <c r="K1199" s="95"/>
      <c r="L1199" s="95"/>
    </row>
    <row r="1200" hidden="1">
      <c r="A1200" s="96">
        <v>760.0</v>
      </c>
      <c r="B1200" s="96">
        <v>189.0</v>
      </c>
      <c r="C1200" s="95" t="s">
        <v>308</v>
      </c>
      <c r="D1200" s="96">
        <v>146.0</v>
      </c>
      <c r="E1200" s="95" t="s">
        <v>341</v>
      </c>
      <c r="F1200" s="95" t="s">
        <v>168</v>
      </c>
      <c r="G1200" s="95" t="s">
        <v>226</v>
      </c>
      <c r="H1200" s="96">
        <v>95.0</v>
      </c>
      <c r="I1200" s="97" t="b">
        <v>1</v>
      </c>
      <c r="J1200" s="97" t="b">
        <v>1</v>
      </c>
      <c r="K1200" s="95"/>
      <c r="L1200" s="95"/>
    </row>
    <row r="1201" hidden="1">
      <c r="A1201" s="96">
        <v>760.0</v>
      </c>
      <c r="B1201" s="96">
        <v>189.0</v>
      </c>
      <c r="C1201" s="95" t="s">
        <v>308</v>
      </c>
      <c r="D1201" s="96">
        <v>144.0</v>
      </c>
      <c r="E1201" s="95" t="s">
        <v>304</v>
      </c>
      <c r="F1201" s="95" t="s">
        <v>168</v>
      </c>
      <c r="G1201" s="95" t="s">
        <v>226</v>
      </c>
      <c r="H1201" s="96">
        <v>95.0</v>
      </c>
      <c r="I1201" s="97" t="b">
        <v>1</v>
      </c>
      <c r="J1201" s="97" t="b">
        <v>1</v>
      </c>
      <c r="K1201" s="95"/>
      <c r="L1201" s="95"/>
    </row>
    <row r="1202" hidden="1">
      <c r="A1202" s="96">
        <v>760.0</v>
      </c>
      <c r="B1202" s="96">
        <v>189.0</v>
      </c>
      <c r="C1202" s="95" t="s">
        <v>308</v>
      </c>
      <c r="D1202" s="96">
        <v>129.0</v>
      </c>
      <c r="E1202" s="95" t="s">
        <v>357</v>
      </c>
      <c r="F1202" s="95" t="s">
        <v>168</v>
      </c>
      <c r="G1202" s="95" t="s">
        <v>226</v>
      </c>
      <c r="H1202" s="96">
        <v>95.0</v>
      </c>
      <c r="I1202" s="97" t="b">
        <v>1</v>
      </c>
      <c r="J1202" s="97" t="b">
        <v>1</v>
      </c>
      <c r="K1202" s="95"/>
      <c r="L1202" s="95"/>
    </row>
    <row r="1203" hidden="1">
      <c r="A1203" s="96">
        <v>760.0</v>
      </c>
      <c r="B1203" s="96">
        <v>189.0</v>
      </c>
      <c r="C1203" s="95" t="s">
        <v>308</v>
      </c>
      <c r="D1203" s="96">
        <v>131.0</v>
      </c>
      <c r="E1203" s="95" t="s">
        <v>331</v>
      </c>
      <c r="F1203" s="95" t="s">
        <v>168</v>
      </c>
      <c r="G1203" s="95" t="s">
        <v>226</v>
      </c>
      <c r="H1203" s="96">
        <v>95.0</v>
      </c>
      <c r="I1203" s="97" t="b">
        <v>1</v>
      </c>
      <c r="J1203" s="97" t="b">
        <v>1</v>
      </c>
      <c r="K1203" s="95"/>
      <c r="L1203" s="95"/>
    </row>
    <row r="1204" hidden="1">
      <c r="A1204" s="96">
        <v>760.0</v>
      </c>
      <c r="B1204" s="96">
        <v>189.0</v>
      </c>
      <c r="C1204" s="95" t="s">
        <v>308</v>
      </c>
      <c r="D1204" s="96">
        <v>149.0</v>
      </c>
      <c r="E1204" s="95" t="s">
        <v>343</v>
      </c>
      <c r="F1204" s="95" t="s">
        <v>168</v>
      </c>
      <c r="G1204" s="95" t="s">
        <v>226</v>
      </c>
      <c r="H1204" s="96">
        <v>95.0</v>
      </c>
      <c r="I1204" s="97" t="b">
        <v>1</v>
      </c>
      <c r="J1204" s="97" t="b">
        <v>1</v>
      </c>
      <c r="K1204" s="95"/>
      <c r="L1204" s="95"/>
    </row>
    <row r="1205" hidden="1">
      <c r="A1205" s="96">
        <v>760.0</v>
      </c>
      <c r="B1205" s="96">
        <v>189.0</v>
      </c>
      <c r="C1205" s="95" t="s">
        <v>308</v>
      </c>
      <c r="D1205" s="96">
        <v>121.0</v>
      </c>
      <c r="E1205" s="95" t="s">
        <v>333</v>
      </c>
      <c r="F1205" s="95" t="s">
        <v>168</v>
      </c>
      <c r="G1205" s="95" t="s">
        <v>226</v>
      </c>
      <c r="H1205" s="96">
        <v>95.0</v>
      </c>
      <c r="I1205" s="97" t="b">
        <v>1</v>
      </c>
      <c r="J1205" s="97" t="b">
        <v>1</v>
      </c>
      <c r="K1205" s="95"/>
      <c r="L1205" s="95"/>
    </row>
    <row r="1206" hidden="1">
      <c r="A1206" s="96">
        <v>760.0</v>
      </c>
      <c r="B1206" s="96">
        <v>189.0</v>
      </c>
      <c r="C1206" s="95" t="s">
        <v>308</v>
      </c>
      <c r="D1206" s="96">
        <v>183.0</v>
      </c>
      <c r="E1206" s="95" t="s">
        <v>345</v>
      </c>
      <c r="F1206" s="95" t="s">
        <v>168</v>
      </c>
      <c r="G1206" s="95" t="s">
        <v>226</v>
      </c>
      <c r="H1206" s="96">
        <v>95.0</v>
      </c>
      <c r="I1206" s="97" t="b">
        <v>1</v>
      </c>
      <c r="J1206" s="97" t="b">
        <v>1</v>
      </c>
      <c r="K1206" s="95"/>
      <c r="L1206" s="95"/>
    </row>
    <row r="1207" hidden="1">
      <c r="A1207" s="96">
        <v>761.0</v>
      </c>
      <c r="B1207" s="96">
        <v>189.0</v>
      </c>
      <c r="C1207" s="95" t="s">
        <v>308</v>
      </c>
      <c r="D1207" s="96">
        <v>125.0</v>
      </c>
      <c r="E1207" s="95" t="s">
        <v>334</v>
      </c>
      <c r="F1207" s="95" t="s">
        <v>168</v>
      </c>
      <c r="G1207" s="95" t="s">
        <v>226</v>
      </c>
      <c r="H1207" s="96">
        <v>95.0</v>
      </c>
      <c r="I1207" s="97" t="b">
        <v>1</v>
      </c>
      <c r="J1207" s="97" t="b">
        <v>1</v>
      </c>
      <c r="K1207" s="95"/>
      <c r="L1207" s="95"/>
    </row>
    <row r="1208" hidden="1">
      <c r="A1208" s="96">
        <v>761.0</v>
      </c>
      <c r="B1208" s="96">
        <v>189.0</v>
      </c>
      <c r="C1208" s="95" t="s">
        <v>308</v>
      </c>
      <c r="D1208" s="96">
        <v>146.0</v>
      </c>
      <c r="E1208" s="95" t="s">
        <v>341</v>
      </c>
      <c r="F1208" s="95" t="s">
        <v>168</v>
      </c>
      <c r="G1208" s="95" t="s">
        <v>226</v>
      </c>
      <c r="H1208" s="96">
        <v>95.0</v>
      </c>
      <c r="I1208" s="97" t="b">
        <v>1</v>
      </c>
      <c r="J1208" s="97" t="b">
        <v>1</v>
      </c>
      <c r="K1208" s="95"/>
      <c r="L1208" s="95"/>
    </row>
    <row r="1209" hidden="1">
      <c r="A1209" s="96">
        <v>761.0</v>
      </c>
      <c r="B1209" s="96">
        <v>189.0</v>
      </c>
      <c r="C1209" s="95" t="s">
        <v>308</v>
      </c>
      <c r="D1209" s="96">
        <v>129.0</v>
      </c>
      <c r="E1209" s="95" t="s">
        <v>357</v>
      </c>
      <c r="F1209" s="95" t="s">
        <v>168</v>
      </c>
      <c r="G1209" s="95" t="s">
        <v>226</v>
      </c>
      <c r="H1209" s="96">
        <v>95.0</v>
      </c>
      <c r="I1209" s="97" t="b">
        <v>1</v>
      </c>
      <c r="J1209" s="97" t="b">
        <v>1</v>
      </c>
      <c r="K1209" s="95"/>
      <c r="L1209" s="95"/>
    </row>
    <row r="1210" hidden="1">
      <c r="A1210" s="96">
        <v>761.0</v>
      </c>
      <c r="B1210" s="96">
        <v>189.0</v>
      </c>
      <c r="C1210" s="95" t="s">
        <v>308</v>
      </c>
      <c r="D1210" s="96">
        <v>128.0</v>
      </c>
      <c r="E1210" s="95" t="s">
        <v>340</v>
      </c>
      <c r="F1210" s="95" t="s">
        <v>168</v>
      </c>
      <c r="G1210" s="95" t="s">
        <v>226</v>
      </c>
      <c r="H1210" s="96">
        <v>95.0</v>
      </c>
      <c r="I1210" s="97" t="b">
        <v>1</v>
      </c>
      <c r="J1210" s="97" t="b">
        <v>1</v>
      </c>
      <c r="K1210" s="95"/>
      <c r="L1210" s="95"/>
    </row>
    <row r="1211" hidden="1">
      <c r="A1211" s="96">
        <v>762.0</v>
      </c>
      <c r="B1211" s="96">
        <v>164.0</v>
      </c>
      <c r="C1211" s="95" t="s">
        <v>320</v>
      </c>
      <c r="D1211" s="96">
        <v>142.0</v>
      </c>
      <c r="E1211" s="95" t="s">
        <v>337</v>
      </c>
      <c r="F1211" s="95" t="s">
        <v>168</v>
      </c>
      <c r="G1211" s="95" t="s">
        <v>226</v>
      </c>
      <c r="H1211" s="96">
        <v>95.0</v>
      </c>
      <c r="I1211" s="97" t="b">
        <v>1</v>
      </c>
      <c r="J1211" s="97" t="b">
        <v>1</v>
      </c>
      <c r="K1211" s="95"/>
      <c r="L1211" s="95"/>
    </row>
    <row r="1212" hidden="1">
      <c r="A1212" s="96">
        <v>762.0</v>
      </c>
      <c r="B1212" s="96">
        <v>164.0</v>
      </c>
      <c r="C1212" s="95" t="s">
        <v>320</v>
      </c>
      <c r="D1212" s="96">
        <v>125.0</v>
      </c>
      <c r="E1212" s="95" t="s">
        <v>334</v>
      </c>
      <c r="F1212" s="95" t="s">
        <v>168</v>
      </c>
      <c r="G1212" s="95" t="s">
        <v>226</v>
      </c>
      <c r="H1212" s="96">
        <v>95.0</v>
      </c>
      <c r="I1212" s="97" t="b">
        <v>1</v>
      </c>
      <c r="J1212" s="97" t="b">
        <v>1</v>
      </c>
      <c r="K1212" s="95"/>
      <c r="L1212" s="95"/>
    </row>
    <row r="1213" hidden="1">
      <c r="A1213" s="96">
        <v>762.0</v>
      </c>
      <c r="B1213" s="96">
        <v>164.0</v>
      </c>
      <c r="C1213" s="95" t="s">
        <v>320</v>
      </c>
      <c r="D1213" s="96">
        <v>127.0</v>
      </c>
      <c r="E1213" s="95" t="s">
        <v>338</v>
      </c>
      <c r="F1213" s="95" t="s">
        <v>168</v>
      </c>
      <c r="G1213" s="95" t="s">
        <v>226</v>
      </c>
      <c r="H1213" s="96">
        <v>95.0</v>
      </c>
      <c r="I1213" s="97" t="b">
        <v>1</v>
      </c>
      <c r="J1213" s="97" t="b">
        <v>1</v>
      </c>
      <c r="K1213" s="95"/>
      <c r="L1213" s="95"/>
    </row>
    <row r="1214" hidden="1">
      <c r="A1214" s="96">
        <v>762.0</v>
      </c>
      <c r="B1214" s="96">
        <v>164.0</v>
      </c>
      <c r="C1214" s="95" t="s">
        <v>320</v>
      </c>
      <c r="D1214" s="96">
        <v>146.0</v>
      </c>
      <c r="E1214" s="95" t="s">
        <v>341</v>
      </c>
      <c r="F1214" s="95" t="s">
        <v>168</v>
      </c>
      <c r="G1214" s="95" t="s">
        <v>226</v>
      </c>
      <c r="H1214" s="96">
        <v>95.0</v>
      </c>
      <c r="I1214" s="97" t="b">
        <v>1</v>
      </c>
      <c r="J1214" s="97" t="b">
        <v>1</v>
      </c>
      <c r="K1214" s="95"/>
      <c r="L1214" s="95"/>
    </row>
    <row r="1215" hidden="1">
      <c r="A1215" s="96">
        <v>762.0</v>
      </c>
      <c r="B1215" s="96">
        <v>164.0</v>
      </c>
      <c r="C1215" s="95" t="s">
        <v>320</v>
      </c>
      <c r="D1215" s="96">
        <v>144.0</v>
      </c>
      <c r="E1215" s="95" t="s">
        <v>304</v>
      </c>
      <c r="F1215" s="95" t="s">
        <v>168</v>
      </c>
      <c r="G1215" s="95" t="s">
        <v>226</v>
      </c>
      <c r="H1215" s="96">
        <v>95.0</v>
      </c>
      <c r="I1215" s="97" t="b">
        <v>1</v>
      </c>
      <c r="J1215" s="97" t="b">
        <v>1</v>
      </c>
      <c r="K1215" s="95"/>
      <c r="L1215" s="95"/>
    </row>
    <row r="1216" hidden="1">
      <c r="A1216" s="96">
        <v>762.0</v>
      </c>
      <c r="B1216" s="96">
        <v>164.0</v>
      </c>
      <c r="C1216" s="95" t="s">
        <v>320</v>
      </c>
      <c r="D1216" s="96">
        <v>141.0</v>
      </c>
      <c r="E1216" s="95" t="s">
        <v>342</v>
      </c>
      <c r="F1216" s="95" t="s">
        <v>168</v>
      </c>
      <c r="G1216" s="95" t="s">
        <v>226</v>
      </c>
      <c r="H1216" s="96">
        <v>95.0</v>
      </c>
      <c r="I1216" s="97" t="b">
        <v>1</v>
      </c>
      <c r="J1216" s="97" t="b">
        <v>1</v>
      </c>
      <c r="K1216" s="95"/>
      <c r="L1216" s="95"/>
    </row>
    <row r="1217" hidden="1">
      <c r="A1217" s="96">
        <v>763.0</v>
      </c>
      <c r="B1217" s="96">
        <v>164.0</v>
      </c>
      <c r="C1217" s="95" t="s">
        <v>320</v>
      </c>
      <c r="D1217" s="96">
        <v>142.0</v>
      </c>
      <c r="E1217" s="95" t="s">
        <v>337</v>
      </c>
      <c r="F1217" s="95" t="s">
        <v>168</v>
      </c>
      <c r="G1217" s="95" t="s">
        <v>226</v>
      </c>
      <c r="H1217" s="96">
        <v>95.0</v>
      </c>
      <c r="I1217" s="97" t="b">
        <v>1</v>
      </c>
      <c r="J1217" s="97" t="b">
        <v>1</v>
      </c>
      <c r="K1217" s="95"/>
      <c r="L1217" s="95"/>
    </row>
    <row r="1218" hidden="1">
      <c r="A1218" s="96">
        <v>763.0</v>
      </c>
      <c r="B1218" s="96">
        <v>164.0</v>
      </c>
      <c r="C1218" s="95" t="s">
        <v>320</v>
      </c>
      <c r="D1218" s="96">
        <v>127.0</v>
      </c>
      <c r="E1218" s="95" t="s">
        <v>338</v>
      </c>
      <c r="F1218" s="95" t="s">
        <v>168</v>
      </c>
      <c r="G1218" s="95" t="s">
        <v>226</v>
      </c>
      <c r="H1218" s="96">
        <v>95.0</v>
      </c>
      <c r="I1218" s="97" t="b">
        <v>1</v>
      </c>
      <c r="J1218" s="97" t="b">
        <v>1</v>
      </c>
      <c r="K1218" s="95"/>
      <c r="L1218" s="95"/>
    </row>
    <row r="1219" hidden="1">
      <c r="A1219" s="96">
        <v>763.0</v>
      </c>
      <c r="B1219" s="96">
        <v>164.0</v>
      </c>
      <c r="C1219" s="95" t="s">
        <v>320</v>
      </c>
      <c r="D1219" s="96">
        <v>131.0</v>
      </c>
      <c r="E1219" s="95" t="s">
        <v>331</v>
      </c>
      <c r="F1219" s="95" t="s">
        <v>168</v>
      </c>
      <c r="G1219" s="95" t="s">
        <v>226</v>
      </c>
      <c r="H1219" s="96">
        <v>95.0</v>
      </c>
      <c r="I1219" s="97" t="b">
        <v>1</v>
      </c>
      <c r="J1219" s="97" t="b">
        <v>1</v>
      </c>
      <c r="K1219" s="95"/>
      <c r="L1219" s="95"/>
    </row>
    <row r="1220" hidden="1">
      <c r="A1220" s="96">
        <v>763.0</v>
      </c>
      <c r="B1220" s="96">
        <v>164.0</v>
      </c>
      <c r="C1220" s="95" t="s">
        <v>320</v>
      </c>
      <c r="D1220" s="96">
        <v>149.0</v>
      </c>
      <c r="E1220" s="95" t="s">
        <v>343</v>
      </c>
      <c r="F1220" s="95" t="s">
        <v>168</v>
      </c>
      <c r="G1220" s="95" t="s">
        <v>226</v>
      </c>
      <c r="H1220" s="96">
        <v>95.0</v>
      </c>
      <c r="I1220" s="97" t="b">
        <v>1</v>
      </c>
      <c r="J1220" s="97" t="b">
        <v>1</v>
      </c>
      <c r="K1220" s="95"/>
      <c r="L1220" s="95"/>
    </row>
    <row r="1221" hidden="1">
      <c r="A1221" s="96">
        <v>763.0</v>
      </c>
      <c r="B1221" s="96">
        <v>164.0</v>
      </c>
      <c r="C1221" s="95" t="s">
        <v>320</v>
      </c>
      <c r="D1221" s="96">
        <v>152.0</v>
      </c>
      <c r="E1221" s="95" t="s">
        <v>354</v>
      </c>
      <c r="F1221" s="95" t="s">
        <v>168</v>
      </c>
      <c r="G1221" s="95" t="s">
        <v>226</v>
      </c>
      <c r="H1221" s="96">
        <v>95.0</v>
      </c>
      <c r="I1221" s="97" t="b">
        <v>1</v>
      </c>
      <c r="J1221" s="97" t="b">
        <v>1</v>
      </c>
      <c r="K1221" s="95"/>
      <c r="L1221" s="95"/>
    </row>
    <row r="1222" hidden="1">
      <c r="A1222" s="96">
        <v>763.0</v>
      </c>
      <c r="B1222" s="96">
        <v>164.0</v>
      </c>
      <c r="C1222" s="95" t="s">
        <v>320</v>
      </c>
      <c r="D1222" s="96">
        <v>121.0</v>
      </c>
      <c r="E1222" s="95" t="s">
        <v>333</v>
      </c>
      <c r="F1222" s="95" t="s">
        <v>168</v>
      </c>
      <c r="G1222" s="95" t="s">
        <v>226</v>
      </c>
      <c r="H1222" s="96">
        <v>95.0</v>
      </c>
      <c r="I1222" s="97" t="b">
        <v>1</v>
      </c>
      <c r="J1222" s="97" t="b">
        <v>1</v>
      </c>
      <c r="K1222" s="95"/>
      <c r="L1222" s="95"/>
    </row>
    <row r="1223" hidden="1">
      <c r="A1223" s="96">
        <v>763.0</v>
      </c>
      <c r="B1223" s="96">
        <v>164.0</v>
      </c>
      <c r="C1223" s="95" t="s">
        <v>320</v>
      </c>
      <c r="D1223" s="96">
        <v>123.0</v>
      </c>
      <c r="E1223" s="95" t="s">
        <v>347</v>
      </c>
      <c r="F1223" s="95" t="s">
        <v>168</v>
      </c>
      <c r="G1223" s="95" t="s">
        <v>226</v>
      </c>
      <c r="H1223" s="96">
        <v>95.0</v>
      </c>
      <c r="I1223" s="97" t="b">
        <v>1</v>
      </c>
      <c r="J1223" s="97" t="b">
        <v>1</v>
      </c>
      <c r="K1223" s="95"/>
      <c r="L1223" s="95"/>
    </row>
    <row r="1224" hidden="1">
      <c r="A1224" s="96">
        <v>763.0</v>
      </c>
      <c r="B1224" s="96">
        <v>164.0</v>
      </c>
      <c r="C1224" s="95" t="s">
        <v>320</v>
      </c>
      <c r="D1224" s="96">
        <v>183.0</v>
      </c>
      <c r="E1224" s="95" t="s">
        <v>345</v>
      </c>
      <c r="F1224" s="95" t="s">
        <v>168</v>
      </c>
      <c r="G1224" s="95" t="s">
        <v>226</v>
      </c>
      <c r="H1224" s="96">
        <v>95.0</v>
      </c>
      <c r="I1224" s="97" t="b">
        <v>1</v>
      </c>
      <c r="J1224" s="97" t="b">
        <v>1</v>
      </c>
      <c r="K1224" s="95"/>
      <c r="L1224" s="95"/>
    </row>
    <row r="1225" hidden="1">
      <c r="A1225" s="96">
        <v>764.0</v>
      </c>
      <c r="B1225" s="96">
        <v>126.0</v>
      </c>
      <c r="C1225" s="95" t="s">
        <v>336</v>
      </c>
      <c r="D1225" s="96">
        <v>188.0</v>
      </c>
      <c r="E1225" s="95" t="s">
        <v>305</v>
      </c>
      <c r="F1225" s="95" t="s">
        <v>157</v>
      </c>
      <c r="G1225" s="95" t="s">
        <v>272</v>
      </c>
      <c r="H1225" s="96">
        <v>110.0</v>
      </c>
      <c r="I1225" s="97" t="b">
        <v>1</v>
      </c>
      <c r="J1225" s="97" t="b">
        <v>1</v>
      </c>
      <c r="K1225" s="95"/>
      <c r="L1225" s="95"/>
    </row>
    <row r="1226" hidden="1">
      <c r="A1226" s="96">
        <v>764.0</v>
      </c>
      <c r="B1226" s="96">
        <v>126.0</v>
      </c>
      <c r="C1226" s="95" t="s">
        <v>336</v>
      </c>
      <c r="D1226" s="96">
        <v>187.0</v>
      </c>
      <c r="E1226" s="95" t="s">
        <v>306</v>
      </c>
      <c r="F1226" s="95" t="s">
        <v>157</v>
      </c>
      <c r="G1226" s="95" t="s">
        <v>272</v>
      </c>
      <c r="H1226" s="96">
        <v>110.0</v>
      </c>
      <c r="I1226" s="97" t="b">
        <v>1</v>
      </c>
      <c r="J1226" s="97" t="b">
        <v>1</v>
      </c>
      <c r="K1226" s="95"/>
      <c r="L1226" s="95"/>
    </row>
    <row r="1227" hidden="1">
      <c r="A1227" s="96">
        <v>764.0</v>
      </c>
      <c r="B1227" s="96">
        <v>126.0</v>
      </c>
      <c r="C1227" s="95" t="s">
        <v>336</v>
      </c>
      <c r="D1227" s="96">
        <v>186.0</v>
      </c>
      <c r="E1227" s="95" t="s">
        <v>307</v>
      </c>
      <c r="F1227" s="95" t="s">
        <v>157</v>
      </c>
      <c r="G1227" s="95" t="s">
        <v>272</v>
      </c>
      <c r="H1227" s="96">
        <v>110.0</v>
      </c>
      <c r="I1227" s="97" t="b">
        <v>1</v>
      </c>
      <c r="J1227" s="97" t="b">
        <v>1</v>
      </c>
      <c r="K1227" s="95"/>
      <c r="L1227" s="95"/>
    </row>
    <row r="1228" hidden="1">
      <c r="A1228" s="96">
        <v>764.0</v>
      </c>
      <c r="B1228" s="96">
        <v>126.0</v>
      </c>
      <c r="C1228" s="95" t="s">
        <v>336</v>
      </c>
      <c r="D1228" s="96">
        <v>189.0</v>
      </c>
      <c r="E1228" s="95" t="s">
        <v>308</v>
      </c>
      <c r="F1228" s="95" t="s">
        <v>157</v>
      </c>
      <c r="G1228" s="95" t="s">
        <v>272</v>
      </c>
      <c r="H1228" s="96">
        <v>110.0</v>
      </c>
      <c r="I1228" s="97" t="b">
        <v>1</v>
      </c>
      <c r="J1228" s="97" t="b">
        <v>1</v>
      </c>
      <c r="K1228" s="95"/>
      <c r="L1228" s="95"/>
    </row>
    <row r="1229" hidden="1">
      <c r="A1229" s="96">
        <v>765.0</v>
      </c>
      <c r="B1229" s="96">
        <v>126.0</v>
      </c>
      <c r="C1229" s="95" t="s">
        <v>336</v>
      </c>
      <c r="D1229" s="96">
        <v>179.0</v>
      </c>
      <c r="E1229" s="95" t="s">
        <v>311</v>
      </c>
      <c r="F1229" s="95" t="s">
        <v>153</v>
      </c>
      <c r="G1229" s="95" t="s">
        <v>226</v>
      </c>
      <c r="H1229" s="96">
        <v>95.0</v>
      </c>
      <c r="I1229" s="97" t="b">
        <v>1</v>
      </c>
      <c r="J1229" s="97" t="b">
        <v>1</v>
      </c>
      <c r="K1229" s="95"/>
      <c r="L1229" s="95"/>
    </row>
    <row r="1230" hidden="1">
      <c r="A1230" s="96">
        <v>765.0</v>
      </c>
      <c r="B1230" s="96">
        <v>126.0</v>
      </c>
      <c r="C1230" s="95" t="s">
        <v>336</v>
      </c>
      <c r="D1230" s="96">
        <v>180.0</v>
      </c>
      <c r="E1230" s="95" t="s">
        <v>312</v>
      </c>
      <c r="F1230" s="95" t="s">
        <v>153</v>
      </c>
      <c r="G1230" s="95" t="s">
        <v>226</v>
      </c>
      <c r="H1230" s="96">
        <v>95.0</v>
      </c>
      <c r="I1230" s="97" t="b">
        <v>1</v>
      </c>
      <c r="J1230" s="97" t="b">
        <v>1</v>
      </c>
      <c r="K1230" s="95"/>
      <c r="L1230" s="95"/>
    </row>
    <row r="1231" hidden="1">
      <c r="A1231" s="96">
        <v>765.0</v>
      </c>
      <c r="B1231" s="96">
        <v>126.0</v>
      </c>
      <c r="C1231" s="95" t="s">
        <v>336</v>
      </c>
      <c r="D1231" s="96">
        <v>166.0</v>
      </c>
      <c r="E1231" s="95" t="s">
        <v>313</v>
      </c>
      <c r="F1231" s="95" t="s">
        <v>153</v>
      </c>
      <c r="G1231" s="95" t="s">
        <v>226</v>
      </c>
      <c r="H1231" s="96">
        <v>95.0</v>
      </c>
      <c r="I1231" s="97" t="b">
        <v>1</v>
      </c>
      <c r="J1231" s="97" t="b">
        <v>1</v>
      </c>
      <c r="K1231" s="95"/>
      <c r="L1231" s="95"/>
    </row>
    <row r="1232" hidden="1">
      <c r="A1232" s="96">
        <v>765.0</v>
      </c>
      <c r="B1232" s="96">
        <v>126.0</v>
      </c>
      <c r="C1232" s="95" t="s">
        <v>336</v>
      </c>
      <c r="D1232" s="96">
        <v>165.0</v>
      </c>
      <c r="E1232" s="95" t="s">
        <v>314</v>
      </c>
      <c r="F1232" s="95" t="s">
        <v>153</v>
      </c>
      <c r="G1232" s="95" t="s">
        <v>226</v>
      </c>
      <c r="H1232" s="96">
        <v>95.0</v>
      </c>
      <c r="I1232" s="97" t="b">
        <v>1</v>
      </c>
      <c r="J1232" s="97" t="b">
        <v>1</v>
      </c>
      <c r="K1232" s="95"/>
      <c r="L1232" s="95"/>
    </row>
    <row r="1233" hidden="1">
      <c r="A1233" s="96">
        <v>765.0</v>
      </c>
      <c r="B1233" s="96">
        <v>126.0</v>
      </c>
      <c r="C1233" s="95" t="s">
        <v>336</v>
      </c>
      <c r="D1233" s="96">
        <v>177.0</v>
      </c>
      <c r="E1233" s="95" t="s">
        <v>315</v>
      </c>
      <c r="F1233" s="95" t="s">
        <v>153</v>
      </c>
      <c r="G1233" s="95" t="s">
        <v>226</v>
      </c>
      <c r="H1233" s="96">
        <v>95.0</v>
      </c>
      <c r="I1233" s="97" t="b">
        <v>1</v>
      </c>
      <c r="J1233" s="97" t="b">
        <v>1</v>
      </c>
      <c r="K1233" s="95"/>
      <c r="L1233" s="95"/>
    </row>
    <row r="1234" hidden="1">
      <c r="A1234" s="96">
        <v>765.0</v>
      </c>
      <c r="B1234" s="96">
        <v>126.0</v>
      </c>
      <c r="C1234" s="95" t="s">
        <v>336</v>
      </c>
      <c r="D1234" s="96">
        <v>163.0</v>
      </c>
      <c r="E1234" s="95" t="s">
        <v>316</v>
      </c>
      <c r="F1234" s="95" t="s">
        <v>153</v>
      </c>
      <c r="G1234" s="95" t="s">
        <v>226</v>
      </c>
      <c r="H1234" s="96">
        <v>95.0</v>
      </c>
      <c r="I1234" s="97" t="b">
        <v>1</v>
      </c>
      <c r="J1234" s="97" t="b">
        <v>1</v>
      </c>
      <c r="K1234" s="95"/>
      <c r="L1234" s="95"/>
    </row>
    <row r="1235" hidden="1">
      <c r="A1235" s="96">
        <v>765.0</v>
      </c>
      <c r="B1235" s="96">
        <v>126.0</v>
      </c>
      <c r="C1235" s="95" t="s">
        <v>336</v>
      </c>
      <c r="D1235" s="96">
        <v>175.0</v>
      </c>
      <c r="E1235" s="95" t="s">
        <v>317</v>
      </c>
      <c r="F1235" s="95" t="s">
        <v>153</v>
      </c>
      <c r="G1235" s="95" t="s">
        <v>226</v>
      </c>
      <c r="H1235" s="96">
        <v>95.0</v>
      </c>
      <c r="I1235" s="97" t="b">
        <v>1</v>
      </c>
      <c r="J1235" s="97" t="b">
        <v>1</v>
      </c>
      <c r="K1235" s="95"/>
      <c r="L1235" s="95"/>
    </row>
    <row r="1236" hidden="1">
      <c r="A1236" s="96">
        <v>765.0</v>
      </c>
      <c r="B1236" s="96">
        <v>126.0</v>
      </c>
      <c r="C1236" s="95" t="s">
        <v>336</v>
      </c>
      <c r="D1236" s="96">
        <v>169.0</v>
      </c>
      <c r="E1236" s="95" t="s">
        <v>318</v>
      </c>
      <c r="F1236" s="95" t="s">
        <v>153</v>
      </c>
      <c r="G1236" s="95" t="s">
        <v>226</v>
      </c>
      <c r="H1236" s="96">
        <v>95.0</v>
      </c>
      <c r="I1236" s="97" t="b">
        <v>1</v>
      </c>
      <c r="J1236" s="97" t="b">
        <v>1</v>
      </c>
      <c r="K1236" s="95"/>
      <c r="L1236" s="95"/>
    </row>
    <row r="1237" hidden="1">
      <c r="A1237" s="96">
        <v>765.0</v>
      </c>
      <c r="B1237" s="96">
        <v>126.0</v>
      </c>
      <c r="C1237" s="95" t="s">
        <v>336</v>
      </c>
      <c r="D1237" s="96">
        <v>168.0</v>
      </c>
      <c r="E1237" s="95" t="s">
        <v>319</v>
      </c>
      <c r="F1237" s="95" t="s">
        <v>153</v>
      </c>
      <c r="G1237" s="95" t="s">
        <v>226</v>
      </c>
      <c r="H1237" s="96">
        <v>95.0</v>
      </c>
      <c r="I1237" s="97" t="b">
        <v>1</v>
      </c>
      <c r="J1237" s="97" t="b">
        <v>1</v>
      </c>
      <c r="K1237" s="95"/>
      <c r="L1237" s="95"/>
    </row>
    <row r="1238" hidden="1">
      <c r="A1238" s="96">
        <v>765.0</v>
      </c>
      <c r="B1238" s="96">
        <v>126.0</v>
      </c>
      <c r="C1238" s="95" t="s">
        <v>336</v>
      </c>
      <c r="D1238" s="96">
        <v>164.0</v>
      </c>
      <c r="E1238" s="95" t="s">
        <v>320</v>
      </c>
      <c r="F1238" s="95" t="s">
        <v>153</v>
      </c>
      <c r="G1238" s="95" t="s">
        <v>226</v>
      </c>
      <c r="H1238" s="96">
        <v>95.0</v>
      </c>
      <c r="I1238" s="97" t="b">
        <v>1</v>
      </c>
      <c r="J1238" s="97" t="b">
        <v>1</v>
      </c>
      <c r="K1238" s="95"/>
      <c r="L1238" s="95"/>
    </row>
    <row r="1239" hidden="1">
      <c r="A1239" s="96">
        <v>765.0</v>
      </c>
      <c r="B1239" s="96">
        <v>126.0</v>
      </c>
      <c r="C1239" s="95" t="s">
        <v>336</v>
      </c>
      <c r="D1239" s="96">
        <v>160.0</v>
      </c>
      <c r="E1239" s="95" t="s">
        <v>321</v>
      </c>
      <c r="F1239" s="95" t="s">
        <v>153</v>
      </c>
      <c r="G1239" s="95" t="s">
        <v>226</v>
      </c>
      <c r="H1239" s="96">
        <v>95.0</v>
      </c>
      <c r="I1239" s="97" t="b">
        <v>1</v>
      </c>
      <c r="J1239" s="97" t="b">
        <v>1</v>
      </c>
      <c r="K1239" s="95"/>
      <c r="L1239" s="95"/>
    </row>
    <row r="1240" hidden="1">
      <c r="A1240" s="96">
        <v>49.0</v>
      </c>
      <c r="B1240" s="96">
        <v>126.0</v>
      </c>
      <c r="C1240" s="95" t="s">
        <v>336</v>
      </c>
      <c r="D1240" s="96">
        <v>179.0</v>
      </c>
      <c r="E1240" s="95" t="s">
        <v>311</v>
      </c>
      <c r="F1240" s="95" t="s">
        <v>157</v>
      </c>
      <c r="G1240" s="95" t="s">
        <v>142</v>
      </c>
      <c r="H1240" s="96">
        <v>4.0</v>
      </c>
      <c r="I1240" s="97" t="b">
        <v>1</v>
      </c>
      <c r="J1240" s="97" t="b">
        <v>1</v>
      </c>
      <c r="K1240" s="95"/>
      <c r="L1240" s="95"/>
    </row>
    <row r="1241" hidden="1">
      <c r="A1241" s="96">
        <v>49.0</v>
      </c>
      <c r="B1241" s="96">
        <v>126.0</v>
      </c>
      <c r="C1241" s="95" t="s">
        <v>336</v>
      </c>
      <c r="D1241" s="96">
        <v>178.0</v>
      </c>
      <c r="E1241" s="95" t="s">
        <v>365</v>
      </c>
      <c r="F1241" s="95" t="s">
        <v>157</v>
      </c>
      <c r="G1241" s="95" t="s">
        <v>142</v>
      </c>
      <c r="H1241" s="96">
        <v>4.0</v>
      </c>
      <c r="I1241" s="97" t="b">
        <v>1</v>
      </c>
      <c r="J1241" s="97" t="b">
        <v>1</v>
      </c>
      <c r="K1241" s="95"/>
      <c r="L1241" s="95"/>
    </row>
    <row r="1242" hidden="1">
      <c r="A1242" s="96">
        <v>49.0</v>
      </c>
      <c r="B1242" s="96">
        <v>126.0</v>
      </c>
      <c r="C1242" s="95" t="s">
        <v>336</v>
      </c>
      <c r="D1242" s="96">
        <v>158.0</v>
      </c>
      <c r="E1242" s="95" t="s">
        <v>309</v>
      </c>
      <c r="F1242" s="95" t="s">
        <v>157</v>
      </c>
      <c r="G1242" s="95" t="s">
        <v>142</v>
      </c>
      <c r="H1242" s="96">
        <v>4.0</v>
      </c>
      <c r="I1242" s="97" t="b">
        <v>1</v>
      </c>
      <c r="J1242" s="97" t="b">
        <v>1</v>
      </c>
      <c r="K1242" s="95"/>
      <c r="L1242" s="95"/>
    </row>
    <row r="1243" hidden="1">
      <c r="A1243" s="96">
        <v>766.0</v>
      </c>
      <c r="B1243" s="96">
        <v>126.0</v>
      </c>
      <c r="C1243" s="95" t="s">
        <v>336</v>
      </c>
      <c r="D1243" s="96">
        <v>179.0</v>
      </c>
      <c r="E1243" s="95" t="s">
        <v>311</v>
      </c>
      <c r="F1243" s="95" t="s">
        <v>157</v>
      </c>
      <c r="G1243" s="95" t="s">
        <v>226</v>
      </c>
      <c r="H1243" s="96">
        <v>95.0</v>
      </c>
      <c r="I1243" s="97" t="b">
        <v>1</v>
      </c>
      <c r="J1243" s="97" t="b">
        <v>1</v>
      </c>
      <c r="K1243" s="95"/>
      <c r="L1243" s="95"/>
    </row>
    <row r="1244" hidden="1">
      <c r="A1244" s="96">
        <v>766.0</v>
      </c>
      <c r="B1244" s="96">
        <v>126.0</v>
      </c>
      <c r="C1244" s="95" t="s">
        <v>336</v>
      </c>
      <c r="D1244" s="96">
        <v>166.0</v>
      </c>
      <c r="E1244" s="95" t="s">
        <v>313</v>
      </c>
      <c r="F1244" s="95" t="s">
        <v>157</v>
      </c>
      <c r="G1244" s="95" t="s">
        <v>226</v>
      </c>
      <c r="H1244" s="96">
        <v>95.0</v>
      </c>
      <c r="I1244" s="97" t="b">
        <v>1</v>
      </c>
      <c r="J1244" s="97" t="b">
        <v>1</v>
      </c>
      <c r="K1244" s="95"/>
      <c r="L1244" s="95"/>
    </row>
    <row r="1245" hidden="1">
      <c r="A1245" s="96">
        <v>766.0</v>
      </c>
      <c r="B1245" s="96">
        <v>126.0</v>
      </c>
      <c r="C1245" s="95" t="s">
        <v>336</v>
      </c>
      <c r="D1245" s="96">
        <v>165.0</v>
      </c>
      <c r="E1245" s="95" t="s">
        <v>314</v>
      </c>
      <c r="F1245" s="95" t="s">
        <v>157</v>
      </c>
      <c r="G1245" s="95" t="s">
        <v>226</v>
      </c>
      <c r="H1245" s="96">
        <v>95.0</v>
      </c>
      <c r="I1245" s="97" t="b">
        <v>1</v>
      </c>
      <c r="J1245" s="97" t="b">
        <v>1</v>
      </c>
      <c r="K1245" s="95"/>
      <c r="L1245" s="95"/>
    </row>
    <row r="1246" hidden="1">
      <c r="A1246" s="96">
        <v>766.0</v>
      </c>
      <c r="B1246" s="96">
        <v>126.0</v>
      </c>
      <c r="C1246" s="95" t="s">
        <v>336</v>
      </c>
      <c r="D1246" s="96">
        <v>177.0</v>
      </c>
      <c r="E1246" s="95" t="s">
        <v>315</v>
      </c>
      <c r="F1246" s="95" t="s">
        <v>157</v>
      </c>
      <c r="G1246" s="95" t="s">
        <v>226</v>
      </c>
      <c r="H1246" s="96">
        <v>95.0</v>
      </c>
      <c r="I1246" s="97" t="b">
        <v>1</v>
      </c>
      <c r="J1246" s="97" t="b">
        <v>1</v>
      </c>
      <c r="K1246" s="95"/>
      <c r="L1246" s="95"/>
    </row>
    <row r="1247" hidden="1">
      <c r="A1247" s="96">
        <v>766.0</v>
      </c>
      <c r="B1247" s="96">
        <v>126.0</v>
      </c>
      <c r="C1247" s="95" t="s">
        <v>336</v>
      </c>
      <c r="D1247" s="96">
        <v>163.0</v>
      </c>
      <c r="E1247" s="95" t="s">
        <v>316</v>
      </c>
      <c r="F1247" s="95" t="s">
        <v>157</v>
      </c>
      <c r="G1247" s="95" t="s">
        <v>226</v>
      </c>
      <c r="H1247" s="96">
        <v>95.0</v>
      </c>
      <c r="I1247" s="97" t="b">
        <v>1</v>
      </c>
      <c r="J1247" s="97" t="b">
        <v>1</v>
      </c>
      <c r="K1247" s="95"/>
      <c r="L1247" s="95"/>
    </row>
    <row r="1248" hidden="1">
      <c r="A1248" s="96">
        <v>766.0</v>
      </c>
      <c r="B1248" s="96">
        <v>126.0</v>
      </c>
      <c r="C1248" s="95" t="s">
        <v>336</v>
      </c>
      <c r="D1248" s="96">
        <v>175.0</v>
      </c>
      <c r="E1248" s="95" t="s">
        <v>317</v>
      </c>
      <c r="F1248" s="95" t="s">
        <v>157</v>
      </c>
      <c r="G1248" s="95" t="s">
        <v>226</v>
      </c>
      <c r="H1248" s="96">
        <v>95.0</v>
      </c>
      <c r="I1248" s="97" t="b">
        <v>1</v>
      </c>
      <c r="J1248" s="97" t="b">
        <v>1</v>
      </c>
      <c r="K1248" s="95"/>
      <c r="L1248" s="95"/>
    </row>
    <row r="1249" hidden="1">
      <c r="A1249" s="96">
        <v>766.0</v>
      </c>
      <c r="B1249" s="96">
        <v>126.0</v>
      </c>
      <c r="C1249" s="95" t="s">
        <v>336</v>
      </c>
      <c r="D1249" s="96">
        <v>169.0</v>
      </c>
      <c r="E1249" s="95" t="s">
        <v>318</v>
      </c>
      <c r="F1249" s="95" t="s">
        <v>157</v>
      </c>
      <c r="G1249" s="95" t="s">
        <v>226</v>
      </c>
      <c r="H1249" s="96">
        <v>95.0</v>
      </c>
      <c r="I1249" s="97" t="b">
        <v>1</v>
      </c>
      <c r="J1249" s="97" t="b">
        <v>1</v>
      </c>
      <c r="K1249" s="95"/>
      <c r="L1249" s="95"/>
    </row>
    <row r="1250" hidden="1">
      <c r="A1250" s="96">
        <v>766.0</v>
      </c>
      <c r="B1250" s="96">
        <v>126.0</v>
      </c>
      <c r="C1250" s="95" t="s">
        <v>336</v>
      </c>
      <c r="D1250" s="96">
        <v>168.0</v>
      </c>
      <c r="E1250" s="95" t="s">
        <v>319</v>
      </c>
      <c r="F1250" s="95" t="s">
        <v>157</v>
      </c>
      <c r="G1250" s="95" t="s">
        <v>226</v>
      </c>
      <c r="H1250" s="96">
        <v>95.0</v>
      </c>
      <c r="I1250" s="97" t="b">
        <v>1</v>
      </c>
      <c r="J1250" s="97" t="b">
        <v>1</v>
      </c>
      <c r="K1250" s="95"/>
      <c r="L1250" s="95"/>
    </row>
    <row r="1251" hidden="1">
      <c r="A1251" s="96">
        <v>766.0</v>
      </c>
      <c r="B1251" s="96">
        <v>126.0</v>
      </c>
      <c r="C1251" s="95" t="s">
        <v>336</v>
      </c>
      <c r="D1251" s="96">
        <v>164.0</v>
      </c>
      <c r="E1251" s="95" t="s">
        <v>320</v>
      </c>
      <c r="F1251" s="95" t="s">
        <v>157</v>
      </c>
      <c r="G1251" s="95" t="s">
        <v>226</v>
      </c>
      <c r="H1251" s="96">
        <v>95.0</v>
      </c>
      <c r="I1251" s="97" t="b">
        <v>1</v>
      </c>
      <c r="J1251" s="97" t="b">
        <v>1</v>
      </c>
      <c r="K1251" s="95"/>
      <c r="L1251" s="95"/>
    </row>
    <row r="1252" hidden="1">
      <c r="A1252" s="96">
        <v>766.0</v>
      </c>
      <c r="B1252" s="96">
        <v>126.0</v>
      </c>
      <c r="C1252" s="95" t="s">
        <v>336</v>
      </c>
      <c r="D1252" s="96">
        <v>174.0</v>
      </c>
      <c r="E1252" s="95" t="s">
        <v>322</v>
      </c>
      <c r="F1252" s="95" t="s">
        <v>157</v>
      </c>
      <c r="G1252" s="95" t="s">
        <v>226</v>
      </c>
      <c r="H1252" s="96">
        <v>95.0</v>
      </c>
      <c r="I1252" s="97" t="b">
        <v>1</v>
      </c>
      <c r="J1252" s="97" t="b">
        <v>1</v>
      </c>
      <c r="K1252" s="95"/>
      <c r="L1252" s="95"/>
    </row>
    <row r="1253" hidden="1">
      <c r="A1253" s="96">
        <v>767.0</v>
      </c>
      <c r="B1253" s="96">
        <v>127.0</v>
      </c>
      <c r="C1253" s="95" t="s">
        <v>338</v>
      </c>
      <c r="D1253" s="96">
        <v>188.0</v>
      </c>
      <c r="E1253" s="95" t="s">
        <v>305</v>
      </c>
      <c r="F1253" s="95" t="s">
        <v>209</v>
      </c>
      <c r="G1253" s="95" t="s">
        <v>226</v>
      </c>
      <c r="H1253" s="96">
        <v>95.0</v>
      </c>
      <c r="I1253" s="97" t="b">
        <v>1</v>
      </c>
      <c r="J1253" s="97" t="b">
        <v>1</v>
      </c>
      <c r="K1253" s="95"/>
      <c r="L1253" s="95"/>
    </row>
    <row r="1254" hidden="1">
      <c r="A1254" s="96">
        <v>767.0</v>
      </c>
      <c r="B1254" s="96">
        <v>127.0</v>
      </c>
      <c r="C1254" s="95" t="s">
        <v>338</v>
      </c>
      <c r="D1254" s="96">
        <v>187.0</v>
      </c>
      <c r="E1254" s="95" t="s">
        <v>306</v>
      </c>
      <c r="F1254" s="95" t="s">
        <v>209</v>
      </c>
      <c r="G1254" s="95" t="s">
        <v>226</v>
      </c>
      <c r="H1254" s="96">
        <v>95.0</v>
      </c>
      <c r="I1254" s="97" t="b">
        <v>1</v>
      </c>
      <c r="J1254" s="97" t="b">
        <v>1</v>
      </c>
      <c r="K1254" s="95"/>
      <c r="L1254" s="95"/>
    </row>
    <row r="1255" hidden="1">
      <c r="A1255" s="96">
        <v>767.0</v>
      </c>
      <c r="B1255" s="96">
        <v>127.0</v>
      </c>
      <c r="C1255" s="95" t="s">
        <v>338</v>
      </c>
      <c r="D1255" s="96">
        <v>186.0</v>
      </c>
      <c r="E1255" s="95" t="s">
        <v>307</v>
      </c>
      <c r="F1255" s="95" t="s">
        <v>209</v>
      </c>
      <c r="G1255" s="95" t="s">
        <v>226</v>
      </c>
      <c r="H1255" s="96">
        <v>95.0</v>
      </c>
      <c r="I1255" s="97" t="b">
        <v>1</v>
      </c>
      <c r="J1255" s="97" t="b">
        <v>1</v>
      </c>
      <c r="K1255" s="95"/>
      <c r="L1255" s="95"/>
    </row>
    <row r="1256" hidden="1">
      <c r="A1256" s="96">
        <v>767.0</v>
      </c>
      <c r="B1256" s="96">
        <v>127.0</v>
      </c>
      <c r="C1256" s="95" t="s">
        <v>338</v>
      </c>
      <c r="D1256" s="96">
        <v>189.0</v>
      </c>
      <c r="E1256" s="95" t="s">
        <v>308</v>
      </c>
      <c r="F1256" s="95" t="s">
        <v>209</v>
      </c>
      <c r="G1256" s="95" t="s">
        <v>226</v>
      </c>
      <c r="H1256" s="96">
        <v>95.0</v>
      </c>
      <c r="I1256" s="97" t="b">
        <v>1</v>
      </c>
      <c r="J1256" s="97" t="b">
        <v>1</v>
      </c>
      <c r="K1256" s="95"/>
      <c r="L1256" s="95"/>
    </row>
    <row r="1257" hidden="1">
      <c r="A1257" s="96">
        <v>768.0</v>
      </c>
      <c r="B1257" s="96">
        <v>127.0</v>
      </c>
      <c r="C1257" s="95" t="s">
        <v>338</v>
      </c>
      <c r="D1257" s="96">
        <v>184.0</v>
      </c>
      <c r="E1257" s="95" t="s">
        <v>366</v>
      </c>
      <c r="F1257" s="95" t="s">
        <v>168</v>
      </c>
      <c r="G1257" s="95" t="s">
        <v>324</v>
      </c>
      <c r="H1257" s="96">
        <v>106.0</v>
      </c>
      <c r="I1257" s="97" t="b">
        <v>1</v>
      </c>
      <c r="J1257" s="97" t="b">
        <v>1</v>
      </c>
      <c r="K1257" s="95"/>
      <c r="L1257" s="95"/>
    </row>
    <row r="1258" hidden="1">
      <c r="A1258" s="96">
        <v>769.0</v>
      </c>
      <c r="B1258" s="96">
        <v>127.0</v>
      </c>
      <c r="C1258" s="95" t="s">
        <v>338</v>
      </c>
      <c r="D1258" s="96">
        <v>181.0</v>
      </c>
      <c r="E1258" s="95" t="s">
        <v>310</v>
      </c>
      <c r="F1258" s="95" t="s">
        <v>185</v>
      </c>
      <c r="G1258" s="95" t="s">
        <v>272</v>
      </c>
      <c r="H1258" s="96">
        <v>110.0</v>
      </c>
      <c r="I1258" s="97" t="b">
        <v>1</v>
      </c>
      <c r="J1258" s="97" t="b">
        <v>1</v>
      </c>
      <c r="K1258" s="95"/>
      <c r="L1258" s="95"/>
    </row>
    <row r="1259" hidden="1">
      <c r="A1259" s="96">
        <v>769.0</v>
      </c>
      <c r="B1259" s="96">
        <v>127.0</v>
      </c>
      <c r="C1259" s="95" t="s">
        <v>338</v>
      </c>
      <c r="D1259" s="96">
        <v>179.0</v>
      </c>
      <c r="E1259" s="95" t="s">
        <v>311</v>
      </c>
      <c r="F1259" s="95" t="s">
        <v>185</v>
      </c>
      <c r="G1259" s="95" t="s">
        <v>272</v>
      </c>
      <c r="H1259" s="96">
        <v>110.0</v>
      </c>
      <c r="I1259" s="97" t="b">
        <v>1</v>
      </c>
      <c r="J1259" s="97" t="b">
        <v>1</v>
      </c>
      <c r="K1259" s="95"/>
      <c r="L1259" s="95"/>
    </row>
    <row r="1260" hidden="1">
      <c r="A1260" s="96">
        <v>769.0</v>
      </c>
      <c r="B1260" s="96">
        <v>127.0</v>
      </c>
      <c r="C1260" s="95" t="s">
        <v>338</v>
      </c>
      <c r="D1260" s="96">
        <v>180.0</v>
      </c>
      <c r="E1260" s="95" t="s">
        <v>312</v>
      </c>
      <c r="F1260" s="95" t="s">
        <v>185</v>
      </c>
      <c r="G1260" s="95" t="s">
        <v>272</v>
      </c>
      <c r="H1260" s="96">
        <v>110.0</v>
      </c>
      <c r="I1260" s="97" t="b">
        <v>1</v>
      </c>
      <c r="J1260" s="97" t="b">
        <v>1</v>
      </c>
      <c r="K1260" s="95"/>
      <c r="L1260" s="95"/>
    </row>
    <row r="1261" hidden="1">
      <c r="A1261" s="96">
        <v>769.0</v>
      </c>
      <c r="B1261" s="96">
        <v>127.0</v>
      </c>
      <c r="C1261" s="95" t="s">
        <v>338</v>
      </c>
      <c r="D1261" s="96">
        <v>166.0</v>
      </c>
      <c r="E1261" s="95" t="s">
        <v>313</v>
      </c>
      <c r="F1261" s="95" t="s">
        <v>185</v>
      </c>
      <c r="G1261" s="95" t="s">
        <v>272</v>
      </c>
      <c r="H1261" s="96">
        <v>110.0</v>
      </c>
      <c r="I1261" s="97" t="b">
        <v>1</v>
      </c>
      <c r="J1261" s="97" t="b">
        <v>1</v>
      </c>
      <c r="K1261" s="95"/>
      <c r="L1261" s="95"/>
    </row>
    <row r="1262" hidden="1">
      <c r="A1262" s="96">
        <v>769.0</v>
      </c>
      <c r="B1262" s="96">
        <v>127.0</v>
      </c>
      <c r="C1262" s="95" t="s">
        <v>338</v>
      </c>
      <c r="D1262" s="96">
        <v>165.0</v>
      </c>
      <c r="E1262" s="95" t="s">
        <v>314</v>
      </c>
      <c r="F1262" s="95" t="s">
        <v>185</v>
      </c>
      <c r="G1262" s="95" t="s">
        <v>272</v>
      </c>
      <c r="H1262" s="96">
        <v>110.0</v>
      </c>
      <c r="I1262" s="97" t="b">
        <v>1</v>
      </c>
      <c r="J1262" s="97" t="b">
        <v>1</v>
      </c>
      <c r="K1262" s="95"/>
      <c r="L1262" s="95"/>
    </row>
    <row r="1263" hidden="1">
      <c r="A1263" s="96">
        <v>769.0</v>
      </c>
      <c r="B1263" s="96">
        <v>127.0</v>
      </c>
      <c r="C1263" s="95" t="s">
        <v>338</v>
      </c>
      <c r="D1263" s="96">
        <v>177.0</v>
      </c>
      <c r="E1263" s="95" t="s">
        <v>315</v>
      </c>
      <c r="F1263" s="95" t="s">
        <v>185</v>
      </c>
      <c r="G1263" s="95" t="s">
        <v>272</v>
      </c>
      <c r="H1263" s="96">
        <v>110.0</v>
      </c>
      <c r="I1263" s="97" t="b">
        <v>1</v>
      </c>
      <c r="J1263" s="97" t="b">
        <v>1</v>
      </c>
      <c r="K1263" s="95"/>
      <c r="L1263" s="95"/>
    </row>
    <row r="1264" hidden="1">
      <c r="A1264" s="96">
        <v>769.0</v>
      </c>
      <c r="B1264" s="96">
        <v>127.0</v>
      </c>
      <c r="C1264" s="95" t="s">
        <v>338</v>
      </c>
      <c r="D1264" s="96">
        <v>163.0</v>
      </c>
      <c r="E1264" s="95" t="s">
        <v>316</v>
      </c>
      <c r="F1264" s="95" t="s">
        <v>185</v>
      </c>
      <c r="G1264" s="95" t="s">
        <v>272</v>
      </c>
      <c r="H1264" s="96">
        <v>110.0</v>
      </c>
      <c r="I1264" s="97" t="b">
        <v>1</v>
      </c>
      <c r="J1264" s="97" t="b">
        <v>1</v>
      </c>
      <c r="K1264" s="95"/>
      <c r="L1264" s="95"/>
    </row>
    <row r="1265" hidden="1">
      <c r="A1265" s="96">
        <v>769.0</v>
      </c>
      <c r="B1265" s="96">
        <v>127.0</v>
      </c>
      <c r="C1265" s="95" t="s">
        <v>338</v>
      </c>
      <c r="D1265" s="96">
        <v>175.0</v>
      </c>
      <c r="E1265" s="95" t="s">
        <v>317</v>
      </c>
      <c r="F1265" s="95" t="s">
        <v>185</v>
      </c>
      <c r="G1265" s="95" t="s">
        <v>272</v>
      </c>
      <c r="H1265" s="96">
        <v>110.0</v>
      </c>
      <c r="I1265" s="97" t="b">
        <v>1</v>
      </c>
      <c r="J1265" s="97" t="b">
        <v>1</v>
      </c>
      <c r="K1265" s="95"/>
      <c r="L1265" s="95"/>
    </row>
    <row r="1266" hidden="1">
      <c r="A1266" s="96">
        <v>769.0</v>
      </c>
      <c r="B1266" s="96">
        <v>127.0</v>
      </c>
      <c r="C1266" s="95" t="s">
        <v>338</v>
      </c>
      <c r="D1266" s="96">
        <v>169.0</v>
      </c>
      <c r="E1266" s="95" t="s">
        <v>318</v>
      </c>
      <c r="F1266" s="95" t="s">
        <v>185</v>
      </c>
      <c r="G1266" s="95" t="s">
        <v>272</v>
      </c>
      <c r="H1266" s="96">
        <v>110.0</v>
      </c>
      <c r="I1266" s="97" t="b">
        <v>1</v>
      </c>
      <c r="J1266" s="97" t="b">
        <v>1</v>
      </c>
      <c r="K1266" s="95"/>
      <c r="L1266" s="95"/>
    </row>
    <row r="1267" hidden="1">
      <c r="A1267" s="96">
        <v>769.0</v>
      </c>
      <c r="B1267" s="96">
        <v>127.0</v>
      </c>
      <c r="C1267" s="95" t="s">
        <v>338</v>
      </c>
      <c r="D1267" s="96">
        <v>168.0</v>
      </c>
      <c r="E1267" s="95" t="s">
        <v>319</v>
      </c>
      <c r="F1267" s="95" t="s">
        <v>185</v>
      </c>
      <c r="G1267" s="95" t="s">
        <v>272</v>
      </c>
      <c r="H1267" s="96">
        <v>110.0</v>
      </c>
      <c r="I1267" s="97" t="b">
        <v>1</v>
      </c>
      <c r="J1267" s="97" t="b">
        <v>1</v>
      </c>
      <c r="K1267" s="95"/>
      <c r="L1267" s="95"/>
    </row>
    <row r="1268" hidden="1">
      <c r="A1268" s="96">
        <v>769.0</v>
      </c>
      <c r="B1268" s="96">
        <v>127.0</v>
      </c>
      <c r="C1268" s="95" t="s">
        <v>338</v>
      </c>
      <c r="D1268" s="96">
        <v>164.0</v>
      </c>
      <c r="E1268" s="95" t="s">
        <v>320</v>
      </c>
      <c r="F1268" s="95" t="s">
        <v>185</v>
      </c>
      <c r="G1268" s="95" t="s">
        <v>272</v>
      </c>
      <c r="H1268" s="96">
        <v>110.0</v>
      </c>
      <c r="I1268" s="97" t="b">
        <v>1</v>
      </c>
      <c r="J1268" s="97" t="b">
        <v>1</v>
      </c>
      <c r="K1268" s="95"/>
      <c r="L1268" s="95"/>
    </row>
    <row r="1269" hidden="1">
      <c r="A1269" s="96">
        <v>769.0</v>
      </c>
      <c r="B1269" s="96">
        <v>127.0</v>
      </c>
      <c r="C1269" s="95" t="s">
        <v>338</v>
      </c>
      <c r="D1269" s="96">
        <v>172.0</v>
      </c>
      <c r="E1269" s="95" t="s">
        <v>349</v>
      </c>
      <c r="F1269" s="95" t="s">
        <v>185</v>
      </c>
      <c r="G1269" s="95" t="s">
        <v>272</v>
      </c>
      <c r="H1269" s="96">
        <v>110.0</v>
      </c>
      <c r="I1269" s="97" t="b">
        <v>1</v>
      </c>
      <c r="J1269" s="97" t="b">
        <v>1</v>
      </c>
      <c r="K1269" s="95"/>
      <c r="L1269" s="95"/>
    </row>
    <row r="1270" hidden="1">
      <c r="A1270" s="96">
        <v>769.0</v>
      </c>
      <c r="B1270" s="96">
        <v>127.0</v>
      </c>
      <c r="C1270" s="95" t="s">
        <v>338</v>
      </c>
      <c r="D1270" s="96">
        <v>160.0</v>
      </c>
      <c r="E1270" s="95" t="s">
        <v>321</v>
      </c>
      <c r="F1270" s="95" t="s">
        <v>185</v>
      </c>
      <c r="G1270" s="95" t="s">
        <v>272</v>
      </c>
      <c r="H1270" s="96">
        <v>110.0</v>
      </c>
      <c r="I1270" s="97" t="b">
        <v>1</v>
      </c>
      <c r="J1270" s="97" t="b">
        <v>1</v>
      </c>
      <c r="K1270" s="95"/>
      <c r="L1270" s="95"/>
    </row>
    <row r="1271" hidden="1">
      <c r="A1271" s="96">
        <v>769.0</v>
      </c>
      <c r="B1271" s="96">
        <v>127.0</v>
      </c>
      <c r="C1271" s="95" t="s">
        <v>338</v>
      </c>
      <c r="D1271" s="96">
        <v>170.0</v>
      </c>
      <c r="E1271" s="95" t="s">
        <v>367</v>
      </c>
      <c r="F1271" s="95" t="s">
        <v>185</v>
      </c>
      <c r="G1271" s="95" t="s">
        <v>272</v>
      </c>
      <c r="H1271" s="96">
        <v>110.0</v>
      </c>
      <c r="I1271" s="97" t="b">
        <v>1</v>
      </c>
      <c r="J1271" s="97" t="b">
        <v>1</v>
      </c>
      <c r="K1271" s="95"/>
      <c r="L1271" s="95"/>
    </row>
    <row r="1272" hidden="1">
      <c r="A1272" s="96">
        <v>769.0</v>
      </c>
      <c r="B1272" s="96">
        <v>127.0</v>
      </c>
      <c r="C1272" s="95" t="s">
        <v>338</v>
      </c>
      <c r="D1272" s="96">
        <v>174.0</v>
      </c>
      <c r="E1272" s="95" t="s">
        <v>322</v>
      </c>
      <c r="F1272" s="95" t="s">
        <v>185</v>
      </c>
      <c r="G1272" s="95" t="s">
        <v>272</v>
      </c>
      <c r="H1272" s="96">
        <v>110.0</v>
      </c>
      <c r="I1272" s="97" t="b">
        <v>1</v>
      </c>
      <c r="J1272" s="97" t="b">
        <v>1</v>
      </c>
      <c r="K1272" s="95"/>
      <c r="L1272" s="95"/>
    </row>
    <row r="1273" hidden="1">
      <c r="A1273" s="96">
        <v>770.0</v>
      </c>
      <c r="B1273" s="96">
        <v>127.0</v>
      </c>
      <c r="C1273" s="95" t="s">
        <v>338</v>
      </c>
      <c r="D1273" s="96">
        <v>181.0</v>
      </c>
      <c r="E1273" s="95" t="s">
        <v>310</v>
      </c>
      <c r="F1273" s="95" t="s">
        <v>162</v>
      </c>
      <c r="G1273" s="95" t="s">
        <v>352</v>
      </c>
      <c r="H1273" s="96">
        <v>112.0</v>
      </c>
      <c r="I1273" s="97" t="b">
        <v>1</v>
      </c>
      <c r="J1273" s="97" t="b">
        <v>1</v>
      </c>
      <c r="K1273" s="95"/>
      <c r="L1273" s="95"/>
    </row>
    <row r="1274" hidden="1">
      <c r="A1274" s="96">
        <v>770.0</v>
      </c>
      <c r="B1274" s="96">
        <v>127.0</v>
      </c>
      <c r="C1274" s="95" t="s">
        <v>338</v>
      </c>
      <c r="D1274" s="96">
        <v>179.0</v>
      </c>
      <c r="E1274" s="95" t="s">
        <v>311</v>
      </c>
      <c r="F1274" s="95" t="s">
        <v>162</v>
      </c>
      <c r="G1274" s="95" t="s">
        <v>352</v>
      </c>
      <c r="H1274" s="96">
        <v>112.0</v>
      </c>
      <c r="I1274" s="97" t="b">
        <v>1</v>
      </c>
      <c r="J1274" s="97" t="b">
        <v>1</v>
      </c>
      <c r="K1274" s="95"/>
      <c r="L1274" s="95"/>
    </row>
    <row r="1275" hidden="1">
      <c r="A1275" s="96">
        <v>770.0</v>
      </c>
      <c r="B1275" s="96">
        <v>127.0</v>
      </c>
      <c r="C1275" s="95" t="s">
        <v>338</v>
      </c>
      <c r="D1275" s="96">
        <v>180.0</v>
      </c>
      <c r="E1275" s="95" t="s">
        <v>312</v>
      </c>
      <c r="F1275" s="95" t="s">
        <v>162</v>
      </c>
      <c r="G1275" s="95" t="s">
        <v>352</v>
      </c>
      <c r="H1275" s="96">
        <v>112.0</v>
      </c>
      <c r="I1275" s="97" t="b">
        <v>1</v>
      </c>
      <c r="J1275" s="97" t="b">
        <v>1</v>
      </c>
      <c r="K1275" s="95"/>
      <c r="L1275" s="95"/>
    </row>
    <row r="1276" hidden="1">
      <c r="A1276" s="96">
        <v>770.0</v>
      </c>
      <c r="B1276" s="96">
        <v>127.0</v>
      </c>
      <c r="C1276" s="95" t="s">
        <v>338</v>
      </c>
      <c r="D1276" s="96">
        <v>166.0</v>
      </c>
      <c r="E1276" s="95" t="s">
        <v>313</v>
      </c>
      <c r="F1276" s="95" t="s">
        <v>162</v>
      </c>
      <c r="G1276" s="95" t="s">
        <v>352</v>
      </c>
      <c r="H1276" s="96">
        <v>112.0</v>
      </c>
      <c r="I1276" s="97" t="b">
        <v>1</v>
      </c>
      <c r="J1276" s="97" t="b">
        <v>1</v>
      </c>
      <c r="K1276" s="95"/>
      <c r="L1276" s="95"/>
    </row>
    <row r="1277" hidden="1">
      <c r="A1277" s="96">
        <v>770.0</v>
      </c>
      <c r="B1277" s="96">
        <v>127.0</v>
      </c>
      <c r="C1277" s="95" t="s">
        <v>338</v>
      </c>
      <c r="D1277" s="96">
        <v>165.0</v>
      </c>
      <c r="E1277" s="95" t="s">
        <v>314</v>
      </c>
      <c r="F1277" s="95" t="s">
        <v>162</v>
      </c>
      <c r="G1277" s="95" t="s">
        <v>352</v>
      </c>
      <c r="H1277" s="96">
        <v>112.0</v>
      </c>
      <c r="I1277" s="97" t="b">
        <v>1</v>
      </c>
      <c r="J1277" s="97" t="b">
        <v>1</v>
      </c>
      <c r="K1277" s="95"/>
      <c r="L1277" s="95"/>
    </row>
    <row r="1278" hidden="1">
      <c r="A1278" s="96">
        <v>770.0</v>
      </c>
      <c r="B1278" s="96">
        <v>127.0</v>
      </c>
      <c r="C1278" s="95" t="s">
        <v>338</v>
      </c>
      <c r="D1278" s="96">
        <v>177.0</v>
      </c>
      <c r="E1278" s="95" t="s">
        <v>315</v>
      </c>
      <c r="F1278" s="95" t="s">
        <v>162</v>
      </c>
      <c r="G1278" s="95" t="s">
        <v>352</v>
      </c>
      <c r="H1278" s="96">
        <v>112.0</v>
      </c>
      <c r="I1278" s="97" t="b">
        <v>1</v>
      </c>
      <c r="J1278" s="97" t="b">
        <v>1</v>
      </c>
      <c r="K1278" s="95"/>
      <c r="L1278" s="95"/>
    </row>
    <row r="1279" hidden="1">
      <c r="A1279" s="96">
        <v>770.0</v>
      </c>
      <c r="B1279" s="96">
        <v>127.0</v>
      </c>
      <c r="C1279" s="95" t="s">
        <v>338</v>
      </c>
      <c r="D1279" s="96">
        <v>163.0</v>
      </c>
      <c r="E1279" s="95" t="s">
        <v>316</v>
      </c>
      <c r="F1279" s="95" t="s">
        <v>162</v>
      </c>
      <c r="G1279" s="95" t="s">
        <v>352</v>
      </c>
      <c r="H1279" s="96">
        <v>112.0</v>
      </c>
      <c r="I1279" s="97" t="b">
        <v>1</v>
      </c>
      <c r="J1279" s="97" t="b">
        <v>1</v>
      </c>
      <c r="K1279" s="95"/>
      <c r="L1279" s="95"/>
    </row>
    <row r="1280" hidden="1">
      <c r="A1280" s="96">
        <v>770.0</v>
      </c>
      <c r="B1280" s="96">
        <v>127.0</v>
      </c>
      <c r="C1280" s="95" t="s">
        <v>338</v>
      </c>
      <c r="D1280" s="96">
        <v>175.0</v>
      </c>
      <c r="E1280" s="95" t="s">
        <v>317</v>
      </c>
      <c r="F1280" s="95" t="s">
        <v>162</v>
      </c>
      <c r="G1280" s="95" t="s">
        <v>352</v>
      </c>
      <c r="H1280" s="96">
        <v>112.0</v>
      </c>
      <c r="I1280" s="97" t="b">
        <v>1</v>
      </c>
      <c r="J1280" s="97" t="b">
        <v>1</v>
      </c>
      <c r="K1280" s="95"/>
      <c r="L1280" s="95"/>
    </row>
    <row r="1281" hidden="1">
      <c r="A1281" s="96">
        <v>770.0</v>
      </c>
      <c r="B1281" s="96">
        <v>127.0</v>
      </c>
      <c r="C1281" s="95" t="s">
        <v>338</v>
      </c>
      <c r="D1281" s="96">
        <v>169.0</v>
      </c>
      <c r="E1281" s="95" t="s">
        <v>318</v>
      </c>
      <c r="F1281" s="95" t="s">
        <v>162</v>
      </c>
      <c r="G1281" s="95" t="s">
        <v>352</v>
      </c>
      <c r="H1281" s="96">
        <v>112.0</v>
      </c>
      <c r="I1281" s="97" t="b">
        <v>1</v>
      </c>
      <c r="J1281" s="97" t="b">
        <v>1</v>
      </c>
      <c r="K1281" s="95"/>
      <c r="L1281" s="95"/>
    </row>
    <row r="1282" hidden="1">
      <c r="A1282" s="96">
        <v>770.0</v>
      </c>
      <c r="B1282" s="96">
        <v>127.0</v>
      </c>
      <c r="C1282" s="95" t="s">
        <v>338</v>
      </c>
      <c r="D1282" s="96">
        <v>168.0</v>
      </c>
      <c r="E1282" s="95" t="s">
        <v>319</v>
      </c>
      <c r="F1282" s="95" t="s">
        <v>162</v>
      </c>
      <c r="G1282" s="95" t="s">
        <v>352</v>
      </c>
      <c r="H1282" s="96">
        <v>112.0</v>
      </c>
      <c r="I1282" s="97" t="b">
        <v>1</v>
      </c>
      <c r="J1282" s="97" t="b">
        <v>1</v>
      </c>
      <c r="K1282" s="95"/>
      <c r="L1282" s="95"/>
    </row>
    <row r="1283" hidden="1">
      <c r="A1283" s="96">
        <v>770.0</v>
      </c>
      <c r="B1283" s="96">
        <v>127.0</v>
      </c>
      <c r="C1283" s="95" t="s">
        <v>338</v>
      </c>
      <c r="D1283" s="96">
        <v>164.0</v>
      </c>
      <c r="E1283" s="95" t="s">
        <v>320</v>
      </c>
      <c r="F1283" s="95" t="s">
        <v>162</v>
      </c>
      <c r="G1283" s="95" t="s">
        <v>352</v>
      </c>
      <c r="H1283" s="96">
        <v>112.0</v>
      </c>
      <c r="I1283" s="97" t="b">
        <v>1</v>
      </c>
      <c r="J1283" s="97" t="b">
        <v>1</v>
      </c>
      <c r="K1283" s="95"/>
      <c r="L1283" s="95"/>
    </row>
    <row r="1284" hidden="1">
      <c r="A1284" s="96">
        <v>770.0</v>
      </c>
      <c r="B1284" s="96">
        <v>127.0</v>
      </c>
      <c r="C1284" s="95" t="s">
        <v>338</v>
      </c>
      <c r="D1284" s="96">
        <v>160.0</v>
      </c>
      <c r="E1284" s="95" t="s">
        <v>321</v>
      </c>
      <c r="F1284" s="95" t="s">
        <v>162</v>
      </c>
      <c r="G1284" s="95" t="s">
        <v>352</v>
      </c>
      <c r="H1284" s="96">
        <v>112.0</v>
      </c>
      <c r="I1284" s="97" t="b">
        <v>1</v>
      </c>
      <c r="J1284" s="97" t="b">
        <v>1</v>
      </c>
      <c r="K1284" s="95"/>
      <c r="L1284" s="95"/>
    </row>
    <row r="1285" hidden="1">
      <c r="A1285" s="96">
        <v>770.0</v>
      </c>
      <c r="B1285" s="96">
        <v>127.0</v>
      </c>
      <c r="C1285" s="95" t="s">
        <v>338</v>
      </c>
      <c r="D1285" s="96">
        <v>174.0</v>
      </c>
      <c r="E1285" s="95" t="s">
        <v>322</v>
      </c>
      <c r="F1285" s="95" t="s">
        <v>162</v>
      </c>
      <c r="G1285" s="95" t="s">
        <v>352</v>
      </c>
      <c r="H1285" s="96">
        <v>112.0</v>
      </c>
      <c r="I1285" s="97" t="b">
        <v>1</v>
      </c>
      <c r="J1285" s="97" t="b">
        <v>1</v>
      </c>
      <c r="K1285" s="95"/>
      <c r="L1285" s="95"/>
    </row>
    <row r="1286" hidden="1">
      <c r="A1286" s="96">
        <v>771.0</v>
      </c>
      <c r="B1286" s="96">
        <v>127.0</v>
      </c>
      <c r="C1286" s="95" t="s">
        <v>338</v>
      </c>
      <c r="D1286" s="96">
        <v>181.0</v>
      </c>
      <c r="E1286" s="95" t="s">
        <v>310</v>
      </c>
      <c r="F1286" s="95" t="s">
        <v>209</v>
      </c>
      <c r="G1286" s="95" t="s">
        <v>226</v>
      </c>
      <c r="H1286" s="96">
        <v>95.0</v>
      </c>
      <c r="I1286" s="97" t="b">
        <v>1</v>
      </c>
      <c r="J1286" s="97" t="b">
        <v>1</v>
      </c>
      <c r="K1286" s="95"/>
      <c r="L1286" s="95"/>
    </row>
    <row r="1287" hidden="1">
      <c r="A1287" s="96">
        <v>771.0</v>
      </c>
      <c r="B1287" s="96">
        <v>127.0</v>
      </c>
      <c r="C1287" s="95" t="s">
        <v>338</v>
      </c>
      <c r="D1287" s="96">
        <v>179.0</v>
      </c>
      <c r="E1287" s="95" t="s">
        <v>311</v>
      </c>
      <c r="F1287" s="95" t="s">
        <v>209</v>
      </c>
      <c r="G1287" s="95" t="s">
        <v>226</v>
      </c>
      <c r="H1287" s="96">
        <v>95.0</v>
      </c>
      <c r="I1287" s="97" t="b">
        <v>1</v>
      </c>
      <c r="J1287" s="97" t="b">
        <v>1</v>
      </c>
      <c r="K1287" s="95"/>
      <c r="L1287" s="95"/>
    </row>
    <row r="1288" hidden="1">
      <c r="A1288" s="96">
        <v>771.0</v>
      </c>
      <c r="B1288" s="96">
        <v>127.0</v>
      </c>
      <c r="C1288" s="95" t="s">
        <v>338</v>
      </c>
      <c r="D1288" s="96">
        <v>180.0</v>
      </c>
      <c r="E1288" s="95" t="s">
        <v>312</v>
      </c>
      <c r="F1288" s="95" t="s">
        <v>209</v>
      </c>
      <c r="G1288" s="95" t="s">
        <v>226</v>
      </c>
      <c r="H1288" s="96">
        <v>95.0</v>
      </c>
      <c r="I1288" s="97" t="b">
        <v>1</v>
      </c>
      <c r="J1288" s="97" t="b">
        <v>1</v>
      </c>
      <c r="K1288" s="95"/>
      <c r="L1288" s="95"/>
    </row>
    <row r="1289" hidden="1">
      <c r="A1289" s="96">
        <v>771.0</v>
      </c>
      <c r="B1289" s="96">
        <v>127.0</v>
      </c>
      <c r="C1289" s="95" t="s">
        <v>338</v>
      </c>
      <c r="D1289" s="96">
        <v>166.0</v>
      </c>
      <c r="E1289" s="95" t="s">
        <v>313</v>
      </c>
      <c r="F1289" s="95" t="s">
        <v>209</v>
      </c>
      <c r="G1289" s="95" t="s">
        <v>226</v>
      </c>
      <c r="H1289" s="96">
        <v>95.0</v>
      </c>
      <c r="I1289" s="97" t="b">
        <v>1</v>
      </c>
      <c r="J1289" s="97" t="b">
        <v>1</v>
      </c>
      <c r="K1289" s="95"/>
      <c r="L1289" s="95"/>
    </row>
    <row r="1290" hidden="1">
      <c r="A1290" s="96">
        <v>771.0</v>
      </c>
      <c r="B1290" s="96">
        <v>127.0</v>
      </c>
      <c r="C1290" s="95" t="s">
        <v>338</v>
      </c>
      <c r="D1290" s="96">
        <v>165.0</v>
      </c>
      <c r="E1290" s="95" t="s">
        <v>314</v>
      </c>
      <c r="F1290" s="95" t="s">
        <v>209</v>
      </c>
      <c r="G1290" s="95" t="s">
        <v>226</v>
      </c>
      <c r="H1290" s="96">
        <v>95.0</v>
      </c>
      <c r="I1290" s="97" t="b">
        <v>1</v>
      </c>
      <c r="J1290" s="97" t="b">
        <v>1</v>
      </c>
      <c r="K1290" s="95"/>
      <c r="L1290" s="95"/>
    </row>
    <row r="1291" hidden="1">
      <c r="A1291" s="96">
        <v>771.0</v>
      </c>
      <c r="B1291" s="96">
        <v>127.0</v>
      </c>
      <c r="C1291" s="95" t="s">
        <v>338</v>
      </c>
      <c r="D1291" s="96">
        <v>177.0</v>
      </c>
      <c r="E1291" s="95" t="s">
        <v>315</v>
      </c>
      <c r="F1291" s="95" t="s">
        <v>209</v>
      </c>
      <c r="G1291" s="95" t="s">
        <v>226</v>
      </c>
      <c r="H1291" s="96">
        <v>95.0</v>
      </c>
      <c r="I1291" s="97" t="b">
        <v>1</v>
      </c>
      <c r="J1291" s="97" t="b">
        <v>1</v>
      </c>
      <c r="K1291" s="95"/>
      <c r="L1291" s="95"/>
    </row>
    <row r="1292" hidden="1">
      <c r="A1292" s="96">
        <v>771.0</v>
      </c>
      <c r="B1292" s="96">
        <v>127.0</v>
      </c>
      <c r="C1292" s="95" t="s">
        <v>338</v>
      </c>
      <c r="D1292" s="96">
        <v>163.0</v>
      </c>
      <c r="E1292" s="95" t="s">
        <v>316</v>
      </c>
      <c r="F1292" s="95" t="s">
        <v>209</v>
      </c>
      <c r="G1292" s="95" t="s">
        <v>226</v>
      </c>
      <c r="H1292" s="96">
        <v>95.0</v>
      </c>
      <c r="I1292" s="97" t="b">
        <v>1</v>
      </c>
      <c r="J1292" s="97" t="b">
        <v>1</v>
      </c>
      <c r="K1292" s="95"/>
      <c r="L1292" s="95"/>
    </row>
    <row r="1293" hidden="1">
      <c r="A1293" s="96">
        <v>771.0</v>
      </c>
      <c r="B1293" s="96">
        <v>127.0</v>
      </c>
      <c r="C1293" s="95" t="s">
        <v>338</v>
      </c>
      <c r="D1293" s="96">
        <v>175.0</v>
      </c>
      <c r="E1293" s="95" t="s">
        <v>317</v>
      </c>
      <c r="F1293" s="95" t="s">
        <v>209</v>
      </c>
      <c r="G1293" s="95" t="s">
        <v>226</v>
      </c>
      <c r="H1293" s="96">
        <v>95.0</v>
      </c>
      <c r="I1293" s="97" t="b">
        <v>1</v>
      </c>
      <c r="J1293" s="97" t="b">
        <v>1</v>
      </c>
      <c r="K1293" s="95"/>
      <c r="L1293" s="95"/>
    </row>
    <row r="1294" hidden="1">
      <c r="A1294" s="96">
        <v>771.0</v>
      </c>
      <c r="B1294" s="96">
        <v>127.0</v>
      </c>
      <c r="C1294" s="95" t="s">
        <v>338</v>
      </c>
      <c r="D1294" s="96">
        <v>169.0</v>
      </c>
      <c r="E1294" s="95" t="s">
        <v>318</v>
      </c>
      <c r="F1294" s="95" t="s">
        <v>209</v>
      </c>
      <c r="G1294" s="95" t="s">
        <v>226</v>
      </c>
      <c r="H1294" s="96">
        <v>95.0</v>
      </c>
      <c r="I1294" s="97" t="b">
        <v>1</v>
      </c>
      <c r="J1294" s="97" t="b">
        <v>1</v>
      </c>
      <c r="K1294" s="95"/>
      <c r="L1294" s="95"/>
    </row>
    <row r="1295" hidden="1">
      <c r="A1295" s="96">
        <v>771.0</v>
      </c>
      <c r="B1295" s="96">
        <v>127.0</v>
      </c>
      <c r="C1295" s="95" t="s">
        <v>338</v>
      </c>
      <c r="D1295" s="96">
        <v>168.0</v>
      </c>
      <c r="E1295" s="95" t="s">
        <v>319</v>
      </c>
      <c r="F1295" s="95" t="s">
        <v>209</v>
      </c>
      <c r="G1295" s="95" t="s">
        <v>226</v>
      </c>
      <c r="H1295" s="96">
        <v>95.0</v>
      </c>
      <c r="I1295" s="97" t="b">
        <v>1</v>
      </c>
      <c r="J1295" s="97" t="b">
        <v>1</v>
      </c>
      <c r="K1295" s="95"/>
      <c r="L1295" s="95"/>
    </row>
    <row r="1296" hidden="1">
      <c r="A1296" s="96">
        <v>771.0</v>
      </c>
      <c r="B1296" s="96">
        <v>127.0</v>
      </c>
      <c r="C1296" s="95" t="s">
        <v>338</v>
      </c>
      <c r="D1296" s="96">
        <v>164.0</v>
      </c>
      <c r="E1296" s="95" t="s">
        <v>320</v>
      </c>
      <c r="F1296" s="95" t="s">
        <v>209</v>
      </c>
      <c r="G1296" s="95" t="s">
        <v>226</v>
      </c>
      <c r="H1296" s="96">
        <v>95.0</v>
      </c>
      <c r="I1296" s="97" t="b">
        <v>1</v>
      </c>
      <c r="J1296" s="97" t="b">
        <v>1</v>
      </c>
      <c r="K1296" s="95"/>
      <c r="L1296" s="95"/>
    </row>
    <row r="1297" hidden="1">
      <c r="A1297" s="96">
        <v>771.0</v>
      </c>
      <c r="B1297" s="96">
        <v>127.0</v>
      </c>
      <c r="C1297" s="95" t="s">
        <v>338</v>
      </c>
      <c r="D1297" s="96">
        <v>172.0</v>
      </c>
      <c r="E1297" s="95" t="s">
        <v>349</v>
      </c>
      <c r="F1297" s="95" t="s">
        <v>209</v>
      </c>
      <c r="G1297" s="95" t="s">
        <v>226</v>
      </c>
      <c r="H1297" s="96">
        <v>95.0</v>
      </c>
      <c r="I1297" s="97" t="b">
        <v>1</v>
      </c>
      <c r="J1297" s="97" t="b">
        <v>1</v>
      </c>
      <c r="K1297" s="95"/>
      <c r="L1297" s="95"/>
    </row>
    <row r="1298" hidden="1">
      <c r="A1298" s="96">
        <v>771.0</v>
      </c>
      <c r="B1298" s="96">
        <v>127.0</v>
      </c>
      <c r="C1298" s="95" t="s">
        <v>338</v>
      </c>
      <c r="D1298" s="96">
        <v>160.0</v>
      </c>
      <c r="E1298" s="95" t="s">
        <v>321</v>
      </c>
      <c r="F1298" s="95" t="s">
        <v>209</v>
      </c>
      <c r="G1298" s="95" t="s">
        <v>226</v>
      </c>
      <c r="H1298" s="96">
        <v>95.0</v>
      </c>
      <c r="I1298" s="97" t="b">
        <v>1</v>
      </c>
      <c r="J1298" s="97" t="b">
        <v>1</v>
      </c>
      <c r="K1298" s="95"/>
      <c r="L1298" s="95"/>
    </row>
    <row r="1299" hidden="1">
      <c r="A1299" s="96">
        <v>771.0</v>
      </c>
      <c r="B1299" s="96">
        <v>127.0</v>
      </c>
      <c r="C1299" s="95" t="s">
        <v>338</v>
      </c>
      <c r="D1299" s="96">
        <v>170.0</v>
      </c>
      <c r="E1299" s="95" t="s">
        <v>367</v>
      </c>
      <c r="F1299" s="95" t="s">
        <v>209</v>
      </c>
      <c r="G1299" s="95" t="s">
        <v>226</v>
      </c>
      <c r="H1299" s="96">
        <v>95.0</v>
      </c>
      <c r="I1299" s="97" t="b">
        <v>1</v>
      </c>
      <c r="J1299" s="97" t="b">
        <v>1</v>
      </c>
      <c r="K1299" s="95"/>
      <c r="L1299" s="95"/>
    </row>
    <row r="1300" hidden="1">
      <c r="A1300" s="96">
        <v>771.0</v>
      </c>
      <c r="B1300" s="96">
        <v>127.0</v>
      </c>
      <c r="C1300" s="95" t="s">
        <v>338</v>
      </c>
      <c r="D1300" s="96">
        <v>174.0</v>
      </c>
      <c r="E1300" s="95" t="s">
        <v>322</v>
      </c>
      <c r="F1300" s="95" t="s">
        <v>209</v>
      </c>
      <c r="G1300" s="95" t="s">
        <v>226</v>
      </c>
      <c r="H1300" s="96">
        <v>95.0</v>
      </c>
      <c r="I1300" s="97" t="b">
        <v>1</v>
      </c>
      <c r="J1300" s="97" t="b">
        <v>1</v>
      </c>
      <c r="K1300" s="95"/>
      <c r="L1300" s="95"/>
    </row>
    <row r="1301" hidden="1">
      <c r="A1301" s="96">
        <v>772.0</v>
      </c>
      <c r="B1301" s="96">
        <v>127.0</v>
      </c>
      <c r="C1301" s="95" t="s">
        <v>338</v>
      </c>
      <c r="D1301" s="96">
        <v>181.0</v>
      </c>
      <c r="E1301" s="95" t="s">
        <v>310</v>
      </c>
      <c r="F1301" s="95" t="s">
        <v>153</v>
      </c>
      <c r="G1301" s="95" t="s">
        <v>226</v>
      </c>
      <c r="H1301" s="96">
        <v>95.0</v>
      </c>
      <c r="I1301" s="97" t="b">
        <v>1</v>
      </c>
      <c r="J1301" s="97" t="b">
        <v>1</v>
      </c>
      <c r="K1301" s="95"/>
      <c r="L1301" s="95"/>
    </row>
    <row r="1302" hidden="1">
      <c r="A1302" s="96">
        <v>772.0</v>
      </c>
      <c r="B1302" s="96">
        <v>127.0</v>
      </c>
      <c r="C1302" s="95" t="s">
        <v>338</v>
      </c>
      <c r="D1302" s="96">
        <v>179.0</v>
      </c>
      <c r="E1302" s="95" t="s">
        <v>311</v>
      </c>
      <c r="F1302" s="95" t="s">
        <v>153</v>
      </c>
      <c r="G1302" s="95" t="s">
        <v>226</v>
      </c>
      <c r="H1302" s="96">
        <v>95.0</v>
      </c>
      <c r="I1302" s="97" t="b">
        <v>1</v>
      </c>
      <c r="J1302" s="97" t="b">
        <v>1</v>
      </c>
      <c r="K1302" s="95"/>
      <c r="L1302" s="95"/>
    </row>
    <row r="1303" hidden="1">
      <c r="A1303" s="96">
        <v>772.0</v>
      </c>
      <c r="B1303" s="96">
        <v>127.0</v>
      </c>
      <c r="C1303" s="95" t="s">
        <v>338</v>
      </c>
      <c r="D1303" s="96">
        <v>180.0</v>
      </c>
      <c r="E1303" s="95" t="s">
        <v>312</v>
      </c>
      <c r="F1303" s="95" t="s">
        <v>153</v>
      </c>
      <c r="G1303" s="95" t="s">
        <v>226</v>
      </c>
      <c r="H1303" s="96">
        <v>95.0</v>
      </c>
      <c r="I1303" s="97" t="b">
        <v>1</v>
      </c>
      <c r="J1303" s="97" t="b">
        <v>1</v>
      </c>
      <c r="K1303" s="95"/>
      <c r="L1303" s="95"/>
    </row>
    <row r="1304" hidden="1">
      <c r="A1304" s="96">
        <v>772.0</v>
      </c>
      <c r="B1304" s="96">
        <v>127.0</v>
      </c>
      <c r="C1304" s="95" t="s">
        <v>338</v>
      </c>
      <c r="D1304" s="96">
        <v>166.0</v>
      </c>
      <c r="E1304" s="95" t="s">
        <v>313</v>
      </c>
      <c r="F1304" s="95" t="s">
        <v>153</v>
      </c>
      <c r="G1304" s="95" t="s">
        <v>226</v>
      </c>
      <c r="H1304" s="96">
        <v>95.0</v>
      </c>
      <c r="I1304" s="97" t="b">
        <v>1</v>
      </c>
      <c r="J1304" s="97" t="b">
        <v>1</v>
      </c>
      <c r="K1304" s="95"/>
      <c r="L1304" s="95"/>
    </row>
    <row r="1305" hidden="1">
      <c r="A1305" s="96">
        <v>772.0</v>
      </c>
      <c r="B1305" s="96">
        <v>127.0</v>
      </c>
      <c r="C1305" s="95" t="s">
        <v>338</v>
      </c>
      <c r="D1305" s="96">
        <v>165.0</v>
      </c>
      <c r="E1305" s="95" t="s">
        <v>314</v>
      </c>
      <c r="F1305" s="95" t="s">
        <v>153</v>
      </c>
      <c r="G1305" s="95" t="s">
        <v>226</v>
      </c>
      <c r="H1305" s="96">
        <v>95.0</v>
      </c>
      <c r="I1305" s="97" t="b">
        <v>1</v>
      </c>
      <c r="J1305" s="97" t="b">
        <v>1</v>
      </c>
      <c r="K1305" s="95"/>
      <c r="L1305" s="95"/>
    </row>
    <row r="1306" hidden="1">
      <c r="A1306" s="96">
        <v>772.0</v>
      </c>
      <c r="B1306" s="96">
        <v>127.0</v>
      </c>
      <c r="C1306" s="95" t="s">
        <v>338</v>
      </c>
      <c r="D1306" s="96">
        <v>177.0</v>
      </c>
      <c r="E1306" s="95" t="s">
        <v>315</v>
      </c>
      <c r="F1306" s="95" t="s">
        <v>153</v>
      </c>
      <c r="G1306" s="95" t="s">
        <v>226</v>
      </c>
      <c r="H1306" s="96">
        <v>95.0</v>
      </c>
      <c r="I1306" s="97" t="b">
        <v>1</v>
      </c>
      <c r="J1306" s="97" t="b">
        <v>1</v>
      </c>
      <c r="K1306" s="95"/>
      <c r="L1306" s="95"/>
    </row>
    <row r="1307" hidden="1">
      <c r="A1307" s="96">
        <v>772.0</v>
      </c>
      <c r="B1307" s="96">
        <v>127.0</v>
      </c>
      <c r="C1307" s="95" t="s">
        <v>338</v>
      </c>
      <c r="D1307" s="96">
        <v>163.0</v>
      </c>
      <c r="E1307" s="95" t="s">
        <v>316</v>
      </c>
      <c r="F1307" s="95" t="s">
        <v>153</v>
      </c>
      <c r="G1307" s="95" t="s">
        <v>226</v>
      </c>
      <c r="H1307" s="96">
        <v>95.0</v>
      </c>
      <c r="I1307" s="97" t="b">
        <v>1</v>
      </c>
      <c r="J1307" s="97" t="b">
        <v>1</v>
      </c>
      <c r="K1307" s="95"/>
      <c r="L1307" s="95"/>
    </row>
    <row r="1308" hidden="1">
      <c r="A1308" s="96">
        <v>772.0</v>
      </c>
      <c r="B1308" s="96">
        <v>127.0</v>
      </c>
      <c r="C1308" s="95" t="s">
        <v>338</v>
      </c>
      <c r="D1308" s="96">
        <v>175.0</v>
      </c>
      <c r="E1308" s="95" t="s">
        <v>317</v>
      </c>
      <c r="F1308" s="95" t="s">
        <v>153</v>
      </c>
      <c r="G1308" s="95" t="s">
        <v>226</v>
      </c>
      <c r="H1308" s="96">
        <v>95.0</v>
      </c>
      <c r="I1308" s="97" t="b">
        <v>1</v>
      </c>
      <c r="J1308" s="97" t="b">
        <v>1</v>
      </c>
      <c r="K1308" s="95"/>
      <c r="L1308" s="95"/>
    </row>
    <row r="1309" hidden="1">
      <c r="A1309" s="96">
        <v>772.0</v>
      </c>
      <c r="B1309" s="96">
        <v>127.0</v>
      </c>
      <c r="C1309" s="95" t="s">
        <v>338</v>
      </c>
      <c r="D1309" s="96">
        <v>169.0</v>
      </c>
      <c r="E1309" s="95" t="s">
        <v>318</v>
      </c>
      <c r="F1309" s="95" t="s">
        <v>153</v>
      </c>
      <c r="G1309" s="95" t="s">
        <v>226</v>
      </c>
      <c r="H1309" s="96">
        <v>95.0</v>
      </c>
      <c r="I1309" s="97" t="b">
        <v>1</v>
      </c>
      <c r="J1309" s="97" t="b">
        <v>1</v>
      </c>
      <c r="K1309" s="95"/>
      <c r="L1309" s="95"/>
    </row>
    <row r="1310" hidden="1">
      <c r="A1310" s="96">
        <v>772.0</v>
      </c>
      <c r="B1310" s="96">
        <v>127.0</v>
      </c>
      <c r="C1310" s="95" t="s">
        <v>338</v>
      </c>
      <c r="D1310" s="96">
        <v>168.0</v>
      </c>
      <c r="E1310" s="95" t="s">
        <v>319</v>
      </c>
      <c r="F1310" s="95" t="s">
        <v>153</v>
      </c>
      <c r="G1310" s="95" t="s">
        <v>226</v>
      </c>
      <c r="H1310" s="96">
        <v>95.0</v>
      </c>
      <c r="I1310" s="97" t="b">
        <v>1</v>
      </c>
      <c r="J1310" s="97" t="b">
        <v>1</v>
      </c>
      <c r="K1310" s="95"/>
      <c r="L1310" s="95"/>
    </row>
    <row r="1311" hidden="1">
      <c r="A1311" s="96">
        <v>772.0</v>
      </c>
      <c r="B1311" s="96">
        <v>127.0</v>
      </c>
      <c r="C1311" s="95" t="s">
        <v>338</v>
      </c>
      <c r="D1311" s="96">
        <v>164.0</v>
      </c>
      <c r="E1311" s="95" t="s">
        <v>320</v>
      </c>
      <c r="F1311" s="95" t="s">
        <v>153</v>
      </c>
      <c r="G1311" s="95" t="s">
        <v>226</v>
      </c>
      <c r="H1311" s="96">
        <v>95.0</v>
      </c>
      <c r="I1311" s="97" t="b">
        <v>1</v>
      </c>
      <c r="J1311" s="97" t="b">
        <v>1</v>
      </c>
      <c r="K1311" s="95"/>
      <c r="L1311" s="95"/>
    </row>
    <row r="1312" hidden="1">
      <c r="A1312" s="96">
        <v>772.0</v>
      </c>
      <c r="B1312" s="96">
        <v>127.0</v>
      </c>
      <c r="C1312" s="95" t="s">
        <v>338</v>
      </c>
      <c r="D1312" s="96">
        <v>172.0</v>
      </c>
      <c r="E1312" s="95" t="s">
        <v>349</v>
      </c>
      <c r="F1312" s="95" t="s">
        <v>153</v>
      </c>
      <c r="G1312" s="95" t="s">
        <v>226</v>
      </c>
      <c r="H1312" s="96">
        <v>95.0</v>
      </c>
      <c r="I1312" s="97" t="b">
        <v>1</v>
      </c>
      <c r="J1312" s="97" t="b">
        <v>1</v>
      </c>
      <c r="K1312" s="95"/>
      <c r="L1312" s="95"/>
    </row>
    <row r="1313" hidden="1">
      <c r="A1313" s="96">
        <v>772.0</v>
      </c>
      <c r="B1313" s="96">
        <v>127.0</v>
      </c>
      <c r="C1313" s="95" t="s">
        <v>338</v>
      </c>
      <c r="D1313" s="96">
        <v>160.0</v>
      </c>
      <c r="E1313" s="95" t="s">
        <v>321</v>
      </c>
      <c r="F1313" s="95" t="s">
        <v>153</v>
      </c>
      <c r="G1313" s="95" t="s">
        <v>226</v>
      </c>
      <c r="H1313" s="96">
        <v>95.0</v>
      </c>
      <c r="I1313" s="97" t="b">
        <v>1</v>
      </c>
      <c r="J1313" s="97" t="b">
        <v>1</v>
      </c>
      <c r="K1313" s="95"/>
      <c r="L1313" s="95"/>
    </row>
    <row r="1314" hidden="1">
      <c r="A1314" s="96">
        <v>772.0</v>
      </c>
      <c r="B1314" s="96">
        <v>127.0</v>
      </c>
      <c r="C1314" s="95" t="s">
        <v>338</v>
      </c>
      <c r="D1314" s="96">
        <v>170.0</v>
      </c>
      <c r="E1314" s="95" t="s">
        <v>367</v>
      </c>
      <c r="F1314" s="95" t="s">
        <v>153</v>
      </c>
      <c r="G1314" s="95" t="s">
        <v>226</v>
      </c>
      <c r="H1314" s="96">
        <v>95.0</v>
      </c>
      <c r="I1314" s="97" t="b">
        <v>1</v>
      </c>
      <c r="J1314" s="97" t="b">
        <v>1</v>
      </c>
      <c r="K1314" s="95"/>
      <c r="L1314" s="95"/>
    </row>
    <row r="1315" hidden="1">
      <c r="A1315" s="96">
        <v>772.0</v>
      </c>
      <c r="B1315" s="96">
        <v>127.0</v>
      </c>
      <c r="C1315" s="95" t="s">
        <v>338</v>
      </c>
      <c r="D1315" s="96">
        <v>174.0</v>
      </c>
      <c r="E1315" s="95" t="s">
        <v>322</v>
      </c>
      <c r="F1315" s="95" t="s">
        <v>153</v>
      </c>
      <c r="G1315" s="95" t="s">
        <v>226</v>
      </c>
      <c r="H1315" s="96">
        <v>95.0</v>
      </c>
      <c r="I1315" s="97" t="b">
        <v>1</v>
      </c>
      <c r="J1315" s="97" t="b">
        <v>1</v>
      </c>
      <c r="K1315" s="95"/>
      <c r="L1315" s="95"/>
    </row>
    <row r="1316" hidden="1">
      <c r="A1316" s="96">
        <v>773.0</v>
      </c>
      <c r="B1316" s="96">
        <v>152.0</v>
      </c>
      <c r="C1316" s="95" t="s">
        <v>354</v>
      </c>
      <c r="D1316" s="96">
        <v>188.0</v>
      </c>
      <c r="E1316" s="95" t="s">
        <v>305</v>
      </c>
      <c r="F1316" s="95" t="s">
        <v>209</v>
      </c>
      <c r="G1316" s="95" t="s">
        <v>226</v>
      </c>
      <c r="H1316" s="96">
        <v>95.0</v>
      </c>
      <c r="I1316" s="97" t="b">
        <v>1</v>
      </c>
      <c r="J1316" s="97" t="b">
        <v>1</v>
      </c>
      <c r="K1316" s="95"/>
      <c r="L1316" s="95"/>
    </row>
    <row r="1317" hidden="1">
      <c r="A1317" s="96">
        <v>773.0</v>
      </c>
      <c r="B1317" s="96">
        <v>152.0</v>
      </c>
      <c r="C1317" s="95" t="s">
        <v>354</v>
      </c>
      <c r="D1317" s="96">
        <v>187.0</v>
      </c>
      <c r="E1317" s="95" t="s">
        <v>306</v>
      </c>
      <c r="F1317" s="95" t="s">
        <v>209</v>
      </c>
      <c r="G1317" s="95" t="s">
        <v>226</v>
      </c>
      <c r="H1317" s="96">
        <v>95.0</v>
      </c>
      <c r="I1317" s="97" t="b">
        <v>1</v>
      </c>
      <c r="J1317" s="97" t="b">
        <v>1</v>
      </c>
      <c r="K1317" s="95"/>
      <c r="L1317" s="95"/>
    </row>
    <row r="1318" hidden="1">
      <c r="A1318" s="96">
        <v>773.0</v>
      </c>
      <c r="B1318" s="96">
        <v>152.0</v>
      </c>
      <c r="C1318" s="95" t="s">
        <v>354</v>
      </c>
      <c r="D1318" s="96">
        <v>186.0</v>
      </c>
      <c r="E1318" s="95" t="s">
        <v>307</v>
      </c>
      <c r="F1318" s="95" t="s">
        <v>209</v>
      </c>
      <c r="G1318" s="95" t="s">
        <v>226</v>
      </c>
      <c r="H1318" s="96">
        <v>95.0</v>
      </c>
      <c r="I1318" s="97" t="b">
        <v>1</v>
      </c>
      <c r="J1318" s="97" t="b">
        <v>1</v>
      </c>
      <c r="K1318" s="95"/>
      <c r="L1318" s="95"/>
    </row>
    <row r="1319" hidden="1">
      <c r="A1319" s="96">
        <v>773.0</v>
      </c>
      <c r="B1319" s="96">
        <v>152.0</v>
      </c>
      <c r="C1319" s="95" t="s">
        <v>354</v>
      </c>
      <c r="D1319" s="96">
        <v>189.0</v>
      </c>
      <c r="E1319" s="95" t="s">
        <v>308</v>
      </c>
      <c r="F1319" s="95" t="s">
        <v>209</v>
      </c>
      <c r="G1319" s="95" t="s">
        <v>226</v>
      </c>
      <c r="H1319" s="96">
        <v>95.0</v>
      </c>
      <c r="I1319" s="97" t="b">
        <v>1</v>
      </c>
      <c r="J1319" s="97" t="b">
        <v>1</v>
      </c>
      <c r="K1319" s="95"/>
      <c r="L1319" s="95"/>
    </row>
    <row r="1320" hidden="1">
      <c r="A1320" s="96">
        <v>50.0</v>
      </c>
      <c r="B1320" s="96">
        <v>152.0</v>
      </c>
      <c r="C1320" s="95" t="s">
        <v>354</v>
      </c>
      <c r="D1320" s="96">
        <v>179.0</v>
      </c>
      <c r="E1320" s="95" t="s">
        <v>311</v>
      </c>
      <c r="F1320" s="95" t="s">
        <v>209</v>
      </c>
      <c r="G1320" s="95" t="s">
        <v>142</v>
      </c>
      <c r="H1320" s="96">
        <v>4.0</v>
      </c>
      <c r="I1320" s="97" t="b">
        <v>1</v>
      </c>
      <c r="J1320" s="97" t="b">
        <v>1</v>
      </c>
      <c r="K1320" s="95"/>
      <c r="L1320" s="95"/>
    </row>
    <row r="1321" hidden="1">
      <c r="A1321" s="96">
        <v>50.0</v>
      </c>
      <c r="B1321" s="96">
        <v>152.0</v>
      </c>
      <c r="C1321" s="95" t="s">
        <v>354</v>
      </c>
      <c r="D1321" s="96">
        <v>180.0</v>
      </c>
      <c r="E1321" s="95" t="s">
        <v>312</v>
      </c>
      <c r="F1321" s="95" t="s">
        <v>209</v>
      </c>
      <c r="G1321" s="95" t="s">
        <v>142</v>
      </c>
      <c r="H1321" s="96">
        <v>4.0</v>
      </c>
      <c r="I1321" s="97" t="b">
        <v>1</v>
      </c>
      <c r="J1321" s="97" t="b">
        <v>1</v>
      </c>
      <c r="K1321" s="95"/>
      <c r="L1321" s="95"/>
    </row>
    <row r="1322" hidden="1">
      <c r="A1322" s="96">
        <v>50.0</v>
      </c>
      <c r="B1322" s="96">
        <v>152.0</v>
      </c>
      <c r="C1322" s="95" t="s">
        <v>354</v>
      </c>
      <c r="D1322" s="96">
        <v>166.0</v>
      </c>
      <c r="E1322" s="95" t="s">
        <v>313</v>
      </c>
      <c r="F1322" s="95" t="s">
        <v>209</v>
      </c>
      <c r="G1322" s="95" t="s">
        <v>142</v>
      </c>
      <c r="H1322" s="96">
        <v>4.0</v>
      </c>
      <c r="I1322" s="97" t="b">
        <v>1</v>
      </c>
      <c r="J1322" s="97" t="b">
        <v>1</v>
      </c>
      <c r="K1322" s="95"/>
      <c r="L1322" s="95"/>
    </row>
    <row r="1323" hidden="1">
      <c r="A1323" s="96">
        <v>50.0</v>
      </c>
      <c r="B1323" s="96">
        <v>152.0</v>
      </c>
      <c r="C1323" s="95" t="s">
        <v>354</v>
      </c>
      <c r="D1323" s="96">
        <v>165.0</v>
      </c>
      <c r="E1323" s="95" t="s">
        <v>314</v>
      </c>
      <c r="F1323" s="95" t="s">
        <v>209</v>
      </c>
      <c r="G1323" s="95" t="s">
        <v>142</v>
      </c>
      <c r="H1323" s="96">
        <v>4.0</v>
      </c>
      <c r="I1323" s="97" t="b">
        <v>1</v>
      </c>
      <c r="J1323" s="97" t="b">
        <v>1</v>
      </c>
      <c r="K1323" s="95"/>
      <c r="L1323" s="95"/>
    </row>
    <row r="1324" hidden="1">
      <c r="A1324" s="96">
        <v>50.0</v>
      </c>
      <c r="B1324" s="96">
        <v>152.0</v>
      </c>
      <c r="C1324" s="95" t="s">
        <v>354</v>
      </c>
      <c r="D1324" s="96">
        <v>177.0</v>
      </c>
      <c r="E1324" s="95" t="s">
        <v>315</v>
      </c>
      <c r="F1324" s="95" t="s">
        <v>209</v>
      </c>
      <c r="G1324" s="95" t="s">
        <v>142</v>
      </c>
      <c r="H1324" s="96">
        <v>4.0</v>
      </c>
      <c r="I1324" s="97" t="b">
        <v>1</v>
      </c>
      <c r="J1324" s="97" t="b">
        <v>1</v>
      </c>
      <c r="K1324" s="95"/>
      <c r="L1324" s="95"/>
    </row>
    <row r="1325" hidden="1">
      <c r="A1325" s="96">
        <v>50.0</v>
      </c>
      <c r="B1325" s="96">
        <v>152.0</v>
      </c>
      <c r="C1325" s="95" t="s">
        <v>354</v>
      </c>
      <c r="D1325" s="96">
        <v>163.0</v>
      </c>
      <c r="E1325" s="95" t="s">
        <v>316</v>
      </c>
      <c r="F1325" s="95" t="s">
        <v>209</v>
      </c>
      <c r="G1325" s="95" t="s">
        <v>142</v>
      </c>
      <c r="H1325" s="96">
        <v>4.0</v>
      </c>
      <c r="I1325" s="97" t="b">
        <v>1</v>
      </c>
      <c r="J1325" s="97" t="b">
        <v>1</v>
      </c>
      <c r="K1325" s="95"/>
      <c r="L1325" s="95"/>
    </row>
    <row r="1326" hidden="1">
      <c r="A1326" s="96">
        <v>50.0</v>
      </c>
      <c r="B1326" s="96">
        <v>152.0</v>
      </c>
      <c r="C1326" s="95" t="s">
        <v>354</v>
      </c>
      <c r="D1326" s="96">
        <v>175.0</v>
      </c>
      <c r="E1326" s="95" t="s">
        <v>317</v>
      </c>
      <c r="F1326" s="95" t="s">
        <v>209</v>
      </c>
      <c r="G1326" s="95" t="s">
        <v>142</v>
      </c>
      <c r="H1326" s="96">
        <v>4.0</v>
      </c>
      <c r="I1326" s="97" t="b">
        <v>1</v>
      </c>
      <c r="J1326" s="97" t="b">
        <v>1</v>
      </c>
      <c r="K1326" s="95"/>
      <c r="L1326" s="95"/>
    </row>
    <row r="1327" hidden="1">
      <c r="A1327" s="96">
        <v>50.0</v>
      </c>
      <c r="B1327" s="96">
        <v>152.0</v>
      </c>
      <c r="C1327" s="95" t="s">
        <v>354</v>
      </c>
      <c r="D1327" s="96">
        <v>169.0</v>
      </c>
      <c r="E1327" s="95" t="s">
        <v>318</v>
      </c>
      <c r="F1327" s="95" t="s">
        <v>209</v>
      </c>
      <c r="G1327" s="95" t="s">
        <v>142</v>
      </c>
      <c r="H1327" s="96">
        <v>4.0</v>
      </c>
      <c r="I1327" s="97" t="b">
        <v>1</v>
      </c>
      <c r="J1327" s="97" t="b">
        <v>1</v>
      </c>
      <c r="K1327" s="95"/>
      <c r="L1327" s="95"/>
    </row>
    <row r="1328" hidden="1">
      <c r="A1328" s="96">
        <v>50.0</v>
      </c>
      <c r="B1328" s="96">
        <v>152.0</v>
      </c>
      <c r="C1328" s="95" t="s">
        <v>354</v>
      </c>
      <c r="D1328" s="96">
        <v>168.0</v>
      </c>
      <c r="E1328" s="95" t="s">
        <v>319</v>
      </c>
      <c r="F1328" s="95" t="s">
        <v>209</v>
      </c>
      <c r="G1328" s="95" t="s">
        <v>142</v>
      </c>
      <c r="H1328" s="96">
        <v>4.0</v>
      </c>
      <c r="I1328" s="97" t="b">
        <v>1</v>
      </c>
      <c r="J1328" s="97" t="b">
        <v>1</v>
      </c>
      <c r="K1328" s="95"/>
      <c r="L1328" s="95"/>
    </row>
    <row r="1329" hidden="1">
      <c r="A1329" s="96">
        <v>50.0</v>
      </c>
      <c r="B1329" s="96">
        <v>152.0</v>
      </c>
      <c r="C1329" s="95" t="s">
        <v>354</v>
      </c>
      <c r="D1329" s="96">
        <v>164.0</v>
      </c>
      <c r="E1329" s="95" t="s">
        <v>320</v>
      </c>
      <c r="F1329" s="95" t="s">
        <v>209</v>
      </c>
      <c r="G1329" s="95" t="s">
        <v>142</v>
      </c>
      <c r="H1329" s="96">
        <v>4.0</v>
      </c>
      <c r="I1329" s="97" t="b">
        <v>1</v>
      </c>
      <c r="J1329" s="97" t="b">
        <v>1</v>
      </c>
      <c r="K1329" s="95"/>
      <c r="L1329" s="95"/>
    </row>
    <row r="1330" hidden="1">
      <c r="A1330" s="96">
        <v>50.0</v>
      </c>
      <c r="B1330" s="96">
        <v>152.0</v>
      </c>
      <c r="C1330" s="95" t="s">
        <v>354</v>
      </c>
      <c r="D1330" s="96">
        <v>160.0</v>
      </c>
      <c r="E1330" s="95" t="s">
        <v>321</v>
      </c>
      <c r="F1330" s="95" t="s">
        <v>209</v>
      </c>
      <c r="G1330" s="95" t="s">
        <v>142</v>
      </c>
      <c r="H1330" s="96">
        <v>4.0</v>
      </c>
      <c r="I1330" s="97" t="b">
        <v>1</v>
      </c>
      <c r="J1330" s="97" t="b">
        <v>1</v>
      </c>
      <c r="K1330" s="95"/>
      <c r="L1330" s="95"/>
    </row>
    <row r="1331" hidden="1">
      <c r="A1331" s="96">
        <v>50.0</v>
      </c>
      <c r="B1331" s="96">
        <v>152.0</v>
      </c>
      <c r="C1331" s="95" t="s">
        <v>354</v>
      </c>
      <c r="D1331" s="96">
        <v>174.0</v>
      </c>
      <c r="E1331" s="95" t="s">
        <v>322</v>
      </c>
      <c r="F1331" s="95" t="s">
        <v>209</v>
      </c>
      <c r="G1331" s="95" t="s">
        <v>142</v>
      </c>
      <c r="H1331" s="96">
        <v>4.0</v>
      </c>
      <c r="I1331" s="97" t="b">
        <v>1</v>
      </c>
      <c r="J1331" s="97" t="b">
        <v>1</v>
      </c>
      <c r="K1331" s="95"/>
      <c r="L1331" s="95"/>
    </row>
    <row r="1332" hidden="1">
      <c r="A1332" s="96">
        <v>774.0</v>
      </c>
      <c r="B1332" s="96">
        <v>152.0</v>
      </c>
      <c r="C1332" s="95" t="s">
        <v>354</v>
      </c>
      <c r="D1332" s="96">
        <v>158.0</v>
      </c>
      <c r="E1332" s="95" t="s">
        <v>309</v>
      </c>
      <c r="F1332" s="95" t="s">
        <v>209</v>
      </c>
      <c r="G1332" s="95" t="s">
        <v>226</v>
      </c>
      <c r="H1332" s="96">
        <v>95.0</v>
      </c>
      <c r="I1332" s="97" t="b">
        <v>1</v>
      </c>
      <c r="J1332" s="97" t="b">
        <v>1</v>
      </c>
      <c r="K1332" s="95"/>
      <c r="L1332" s="95"/>
    </row>
    <row r="1333" hidden="1">
      <c r="A1333" s="96">
        <v>775.0</v>
      </c>
      <c r="B1333" s="96">
        <v>149.0</v>
      </c>
      <c r="C1333" s="95" t="s">
        <v>343</v>
      </c>
      <c r="D1333" s="96">
        <v>188.0</v>
      </c>
      <c r="E1333" s="95" t="s">
        <v>305</v>
      </c>
      <c r="F1333" s="95" t="s">
        <v>153</v>
      </c>
      <c r="G1333" s="95" t="s">
        <v>272</v>
      </c>
      <c r="H1333" s="96">
        <v>110.0</v>
      </c>
      <c r="I1333" s="97" t="b">
        <v>1</v>
      </c>
      <c r="J1333" s="97" t="b">
        <v>1</v>
      </c>
      <c r="K1333" s="95"/>
      <c r="L1333" s="95"/>
    </row>
    <row r="1334" hidden="1">
      <c r="A1334" s="96">
        <v>775.0</v>
      </c>
      <c r="B1334" s="96">
        <v>149.0</v>
      </c>
      <c r="C1334" s="95" t="s">
        <v>343</v>
      </c>
      <c r="D1334" s="96">
        <v>187.0</v>
      </c>
      <c r="E1334" s="95" t="s">
        <v>306</v>
      </c>
      <c r="F1334" s="95" t="s">
        <v>153</v>
      </c>
      <c r="G1334" s="95" t="s">
        <v>272</v>
      </c>
      <c r="H1334" s="96">
        <v>110.0</v>
      </c>
      <c r="I1334" s="97" t="b">
        <v>1</v>
      </c>
      <c r="J1334" s="97" t="b">
        <v>1</v>
      </c>
      <c r="K1334" s="95"/>
      <c r="L1334" s="95"/>
    </row>
    <row r="1335" hidden="1">
      <c r="A1335" s="96">
        <v>775.0</v>
      </c>
      <c r="B1335" s="96">
        <v>149.0</v>
      </c>
      <c r="C1335" s="95" t="s">
        <v>343</v>
      </c>
      <c r="D1335" s="96">
        <v>186.0</v>
      </c>
      <c r="E1335" s="95" t="s">
        <v>307</v>
      </c>
      <c r="F1335" s="95" t="s">
        <v>153</v>
      </c>
      <c r="G1335" s="95" t="s">
        <v>272</v>
      </c>
      <c r="H1335" s="96">
        <v>110.0</v>
      </c>
      <c r="I1335" s="97" t="b">
        <v>1</v>
      </c>
      <c r="J1335" s="97" t="b">
        <v>1</v>
      </c>
      <c r="K1335" s="95"/>
      <c r="L1335" s="95"/>
    </row>
    <row r="1336" hidden="1">
      <c r="A1336" s="96">
        <v>775.0</v>
      </c>
      <c r="B1336" s="96">
        <v>149.0</v>
      </c>
      <c r="C1336" s="95" t="s">
        <v>343</v>
      </c>
      <c r="D1336" s="96">
        <v>189.0</v>
      </c>
      <c r="E1336" s="95" t="s">
        <v>308</v>
      </c>
      <c r="F1336" s="95" t="s">
        <v>153</v>
      </c>
      <c r="G1336" s="95" t="s">
        <v>272</v>
      </c>
      <c r="H1336" s="96">
        <v>110.0</v>
      </c>
      <c r="I1336" s="97" t="b">
        <v>1</v>
      </c>
      <c r="J1336" s="97" t="b">
        <v>1</v>
      </c>
      <c r="K1336" s="95"/>
      <c r="L1336" s="95"/>
    </row>
    <row r="1337" hidden="1">
      <c r="A1337" s="96">
        <v>776.0</v>
      </c>
      <c r="B1337" s="96">
        <v>149.0</v>
      </c>
      <c r="C1337" s="95" t="s">
        <v>343</v>
      </c>
      <c r="D1337" s="96">
        <v>165.0</v>
      </c>
      <c r="E1337" s="95" t="s">
        <v>314</v>
      </c>
      <c r="F1337" s="95" t="s">
        <v>165</v>
      </c>
      <c r="G1337" s="95" t="s">
        <v>226</v>
      </c>
      <c r="H1337" s="96">
        <v>95.0</v>
      </c>
      <c r="I1337" s="97" t="b">
        <v>1</v>
      </c>
      <c r="J1337" s="97" t="b">
        <v>1</v>
      </c>
      <c r="K1337" s="95"/>
      <c r="L1337" s="95"/>
    </row>
    <row r="1338" hidden="1">
      <c r="A1338" s="96">
        <v>776.0</v>
      </c>
      <c r="B1338" s="96">
        <v>149.0</v>
      </c>
      <c r="C1338" s="95" t="s">
        <v>343</v>
      </c>
      <c r="D1338" s="96">
        <v>168.0</v>
      </c>
      <c r="E1338" s="95" t="s">
        <v>319</v>
      </c>
      <c r="F1338" s="95" t="s">
        <v>165</v>
      </c>
      <c r="G1338" s="95" t="s">
        <v>226</v>
      </c>
      <c r="H1338" s="96">
        <v>95.0</v>
      </c>
      <c r="I1338" s="97" t="b">
        <v>1</v>
      </c>
      <c r="J1338" s="97" t="b">
        <v>1</v>
      </c>
      <c r="K1338" s="95"/>
      <c r="L1338" s="95"/>
    </row>
    <row r="1339" hidden="1">
      <c r="A1339" s="96">
        <v>776.0</v>
      </c>
      <c r="B1339" s="96">
        <v>149.0</v>
      </c>
      <c r="C1339" s="95" t="s">
        <v>343</v>
      </c>
      <c r="D1339" s="96">
        <v>164.0</v>
      </c>
      <c r="E1339" s="95" t="s">
        <v>320</v>
      </c>
      <c r="F1339" s="95" t="s">
        <v>165</v>
      </c>
      <c r="G1339" s="95" t="s">
        <v>226</v>
      </c>
      <c r="H1339" s="96">
        <v>95.0</v>
      </c>
      <c r="I1339" s="97" t="b">
        <v>1</v>
      </c>
      <c r="J1339" s="97" t="b">
        <v>1</v>
      </c>
      <c r="K1339" s="95"/>
      <c r="L1339" s="95"/>
    </row>
    <row r="1340" hidden="1">
      <c r="A1340" s="96">
        <v>776.0</v>
      </c>
      <c r="B1340" s="96">
        <v>149.0</v>
      </c>
      <c r="C1340" s="95" t="s">
        <v>343</v>
      </c>
      <c r="D1340" s="96">
        <v>167.0</v>
      </c>
      <c r="E1340" s="95" t="s">
        <v>348</v>
      </c>
      <c r="F1340" s="95" t="s">
        <v>165</v>
      </c>
      <c r="G1340" s="95" t="s">
        <v>226</v>
      </c>
      <c r="H1340" s="96">
        <v>95.0</v>
      </c>
      <c r="I1340" s="97" t="b">
        <v>1</v>
      </c>
      <c r="J1340" s="97" t="b">
        <v>1</v>
      </c>
      <c r="K1340" s="95"/>
      <c r="L1340" s="95"/>
    </row>
    <row r="1341" hidden="1">
      <c r="A1341" s="96">
        <v>776.0</v>
      </c>
      <c r="B1341" s="96">
        <v>149.0</v>
      </c>
      <c r="C1341" s="95" t="s">
        <v>343</v>
      </c>
      <c r="D1341" s="96">
        <v>174.0</v>
      </c>
      <c r="E1341" s="95" t="s">
        <v>322</v>
      </c>
      <c r="F1341" s="95" t="s">
        <v>165</v>
      </c>
      <c r="G1341" s="95" t="s">
        <v>226</v>
      </c>
      <c r="H1341" s="96">
        <v>95.0</v>
      </c>
      <c r="I1341" s="97" t="b">
        <v>1</v>
      </c>
      <c r="J1341" s="97" t="b">
        <v>1</v>
      </c>
      <c r="K1341" s="95"/>
      <c r="L1341" s="95"/>
    </row>
    <row r="1342" hidden="1">
      <c r="A1342" s="96">
        <v>777.0</v>
      </c>
      <c r="B1342" s="96">
        <v>149.0</v>
      </c>
      <c r="C1342" s="95" t="s">
        <v>343</v>
      </c>
      <c r="D1342" s="96">
        <v>158.0</v>
      </c>
      <c r="E1342" s="95" t="s">
        <v>309</v>
      </c>
      <c r="F1342" s="95" t="s">
        <v>163</v>
      </c>
      <c r="G1342" s="95" t="s">
        <v>226</v>
      </c>
      <c r="H1342" s="96">
        <v>95.0</v>
      </c>
      <c r="I1342" s="97" t="b">
        <v>1</v>
      </c>
      <c r="J1342" s="97" t="b">
        <v>1</v>
      </c>
      <c r="K1342" s="95"/>
      <c r="L1342" s="95"/>
    </row>
    <row r="1343" hidden="1">
      <c r="A1343" s="96">
        <v>778.0</v>
      </c>
      <c r="B1343" s="96">
        <v>149.0</v>
      </c>
      <c r="C1343" s="95" t="s">
        <v>343</v>
      </c>
      <c r="D1343" s="96">
        <v>166.0</v>
      </c>
      <c r="E1343" s="95" t="s">
        <v>313</v>
      </c>
      <c r="F1343" s="95" t="s">
        <v>157</v>
      </c>
      <c r="G1343" s="95" t="s">
        <v>226</v>
      </c>
      <c r="H1343" s="96">
        <v>95.0</v>
      </c>
      <c r="I1343" s="97" t="b">
        <v>1</v>
      </c>
      <c r="J1343" s="97" t="b">
        <v>1</v>
      </c>
      <c r="K1343" s="95"/>
      <c r="L1343" s="95"/>
    </row>
    <row r="1344" hidden="1">
      <c r="A1344" s="96">
        <v>778.0</v>
      </c>
      <c r="B1344" s="96">
        <v>149.0</v>
      </c>
      <c r="C1344" s="95" t="s">
        <v>343</v>
      </c>
      <c r="D1344" s="96">
        <v>162.0</v>
      </c>
      <c r="E1344" s="95" t="s">
        <v>323</v>
      </c>
      <c r="F1344" s="95" t="s">
        <v>157</v>
      </c>
      <c r="G1344" s="95" t="s">
        <v>226</v>
      </c>
      <c r="H1344" s="96">
        <v>95.0</v>
      </c>
      <c r="I1344" s="97" t="b">
        <v>1</v>
      </c>
      <c r="J1344" s="97" t="b">
        <v>1</v>
      </c>
      <c r="K1344" s="95"/>
      <c r="L1344" s="95"/>
    </row>
    <row r="1345" hidden="1">
      <c r="A1345" s="96">
        <v>779.0</v>
      </c>
      <c r="B1345" s="96">
        <v>149.0</v>
      </c>
      <c r="C1345" s="95" t="s">
        <v>343</v>
      </c>
      <c r="D1345" s="96">
        <v>165.0</v>
      </c>
      <c r="E1345" s="95" t="s">
        <v>314</v>
      </c>
      <c r="F1345" s="95" t="s">
        <v>165</v>
      </c>
      <c r="G1345" s="95" t="s">
        <v>226</v>
      </c>
      <c r="H1345" s="96">
        <v>95.0</v>
      </c>
      <c r="I1345" s="97" t="b">
        <v>1</v>
      </c>
      <c r="J1345" s="97" t="b">
        <v>1</v>
      </c>
      <c r="K1345" s="95"/>
      <c r="L1345" s="95"/>
    </row>
    <row r="1346" hidden="1">
      <c r="A1346" s="96">
        <v>779.0</v>
      </c>
      <c r="B1346" s="96">
        <v>149.0</v>
      </c>
      <c r="C1346" s="95" t="s">
        <v>343</v>
      </c>
      <c r="D1346" s="96">
        <v>168.0</v>
      </c>
      <c r="E1346" s="95" t="s">
        <v>319</v>
      </c>
      <c r="F1346" s="95" t="s">
        <v>165</v>
      </c>
      <c r="G1346" s="95" t="s">
        <v>226</v>
      </c>
      <c r="H1346" s="96">
        <v>95.0</v>
      </c>
      <c r="I1346" s="97" t="b">
        <v>1</v>
      </c>
      <c r="J1346" s="97" t="b">
        <v>1</v>
      </c>
      <c r="K1346" s="95"/>
      <c r="L1346" s="95"/>
    </row>
    <row r="1347" hidden="1">
      <c r="A1347" s="96">
        <v>779.0</v>
      </c>
      <c r="B1347" s="96">
        <v>149.0</v>
      </c>
      <c r="C1347" s="95" t="s">
        <v>343</v>
      </c>
      <c r="D1347" s="96">
        <v>164.0</v>
      </c>
      <c r="E1347" s="95" t="s">
        <v>320</v>
      </c>
      <c r="F1347" s="95" t="s">
        <v>165</v>
      </c>
      <c r="G1347" s="95" t="s">
        <v>226</v>
      </c>
      <c r="H1347" s="96">
        <v>95.0</v>
      </c>
      <c r="I1347" s="97" t="b">
        <v>1</v>
      </c>
      <c r="J1347" s="97" t="b">
        <v>1</v>
      </c>
      <c r="K1347" s="95"/>
      <c r="L1347" s="95"/>
    </row>
    <row r="1348" hidden="1">
      <c r="A1348" s="96">
        <v>779.0</v>
      </c>
      <c r="B1348" s="96">
        <v>149.0</v>
      </c>
      <c r="C1348" s="95" t="s">
        <v>343</v>
      </c>
      <c r="D1348" s="96">
        <v>167.0</v>
      </c>
      <c r="E1348" s="95" t="s">
        <v>348</v>
      </c>
      <c r="F1348" s="95" t="s">
        <v>165</v>
      </c>
      <c r="G1348" s="95" t="s">
        <v>226</v>
      </c>
      <c r="H1348" s="96">
        <v>95.0</v>
      </c>
      <c r="I1348" s="97" t="b">
        <v>1</v>
      </c>
      <c r="J1348" s="97" t="b">
        <v>1</v>
      </c>
      <c r="K1348" s="95"/>
      <c r="L1348" s="95"/>
    </row>
    <row r="1349" hidden="1">
      <c r="A1349" s="96">
        <v>779.0</v>
      </c>
      <c r="B1349" s="96">
        <v>149.0</v>
      </c>
      <c r="C1349" s="95" t="s">
        <v>343</v>
      </c>
      <c r="D1349" s="96">
        <v>174.0</v>
      </c>
      <c r="E1349" s="95" t="s">
        <v>322</v>
      </c>
      <c r="F1349" s="95" t="s">
        <v>165</v>
      </c>
      <c r="G1349" s="95" t="s">
        <v>226</v>
      </c>
      <c r="H1349" s="96">
        <v>95.0</v>
      </c>
      <c r="I1349" s="97" t="b">
        <v>1</v>
      </c>
      <c r="J1349" s="97" t="b">
        <v>1</v>
      </c>
      <c r="K1349" s="95"/>
      <c r="L1349" s="95"/>
    </row>
    <row r="1350" hidden="1">
      <c r="A1350" s="96">
        <v>780.0</v>
      </c>
      <c r="B1350" s="96">
        <v>149.0</v>
      </c>
      <c r="C1350" s="95" t="s">
        <v>343</v>
      </c>
      <c r="D1350" s="96">
        <v>175.0</v>
      </c>
      <c r="E1350" s="95" t="s">
        <v>317</v>
      </c>
      <c r="F1350" s="95" t="s">
        <v>168</v>
      </c>
      <c r="G1350" s="95" t="s">
        <v>226</v>
      </c>
      <c r="H1350" s="96">
        <v>95.0</v>
      </c>
      <c r="I1350" s="97" t="b">
        <v>1</v>
      </c>
      <c r="J1350" s="97" t="b">
        <v>1</v>
      </c>
      <c r="K1350" s="95"/>
      <c r="L1350" s="95"/>
    </row>
    <row r="1351" hidden="1">
      <c r="A1351" s="96">
        <v>780.0</v>
      </c>
      <c r="B1351" s="96">
        <v>149.0</v>
      </c>
      <c r="C1351" s="95" t="s">
        <v>343</v>
      </c>
      <c r="D1351" s="96">
        <v>161.0</v>
      </c>
      <c r="E1351" s="95" t="s">
        <v>359</v>
      </c>
      <c r="F1351" s="95" t="s">
        <v>168</v>
      </c>
      <c r="G1351" s="95" t="s">
        <v>226</v>
      </c>
      <c r="H1351" s="96">
        <v>95.0</v>
      </c>
      <c r="I1351" s="97" t="b">
        <v>1</v>
      </c>
      <c r="J1351" s="97" t="b">
        <v>1</v>
      </c>
      <c r="K1351" s="95"/>
      <c r="L1351" s="95"/>
    </row>
    <row r="1352" hidden="1">
      <c r="A1352" s="96">
        <v>780.0</v>
      </c>
      <c r="B1352" s="96">
        <v>149.0</v>
      </c>
      <c r="C1352" s="95" t="s">
        <v>343</v>
      </c>
      <c r="D1352" s="96">
        <v>167.0</v>
      </c>
      <c r="E1352" s="95" t="s">
        <v>348</v>
      </c>
      <c r="F1352" s="95" t="s">
        <v>168</v>
      </c>
      <c r="G1352" s="95" t="s">
        <v>226</v>
      </c>
      <c r="H1352" s="96">
        <v>95.0</v>
      </c>
      <c r="I1352" s="97" t="b">
        <v>1</v>
      </c>
      <c r="J1352" s="97" t="b">
        <v>1</v>
      </c>
      <c r="K1352" s="95"/>
      <c r="L1352" s="95"/>
    </row>
    <row r="1353" hidden="1">
      <c r="A1353" s="96">
        <v>780.0</v>
      </c>
      <c r="B1353" s="96">
        <v>149.0</v>
      </c>
      <c r="C1353" s="95" t="s">
        <v>343</v>
      </c>
      <c r="D1353" s="96">
        <v>160.0</v>
      </c>
      <c r="E1353" s="95" t="s">
        <v>321</v>
      </c>
      <c r="F1353" s="95" t="s">
        <v>168</v>
      </c>
      <c r="G1353" s="95" t="s">
        <v>226</v>
      </c>
      <c r="H1353" s="96">
        <v>95.0</v>
      </c>
      <c r="I1353" s="97" t="b">
        <v>1</v>
      </c>
      <c r="J1353" s="97" t="b">
        <v>1</v>
      </c>
      <c r="K1353" s="95"/>
      <c r="L1353" s="95"/>
    </row>
    <row r="1354" hidden="1">
      <c r="A1354" s="96">
        <v>152.0</v>
      </c>
      <c r="B1354" s="96">
        <v>149.0</v>
      </c>
      <c r="C1354" s="95" t="s">
        <v>343</v>
      </c>
      <c r="D1354" s="96">
        <v>165.0</v>
      </c>
      <c r="E1354" s="95" t="s">
        <v>314</v>
      </c>
      <c r="F1354" s="95" t="s">
        <v>168</v>
      </c>
      <c r="G1354" s="95" t="s">
        <v>144</v>
      </c>
      <c r="H1354" s="96">
        <v>3.0</v>
      </c>
      <c r="I1354" s="97" t="b">
        <v>1</v>
      </c>
      <c r="J1354" s="97" t="b">
        <v>1</v>
      </c>
      <c r="K1354" s="95"/>
      <c r="L1354" s="95"/>
    </row>
    <row r="1355" hidden="1">
      <c r="A1355" s="96">
        <v>152.0</v>
      </c>
      <c r="B1355" s="96">
        <v>149.0</v>
      </c>
      <c r="C1355" s="95" t="s">
        <v>343</v>
      </c>
      <c r="D1355" s="96">
        <v>177.0</v>
      </c>
      <c r="E1355" s="95" t="s">
        <v>315</v>
      </c>
      <c r="F1355" s="95" t="s">
        <v>168</v>
      </c>
      <c r="G1355" s="95" t="s">
        <v>144</v>
      </c>
      <c r="H1355" s="96">
        <v>3.0</v>
      </c>
      <c r="I1355" s="97" t="b">
        <v>1</v>
      </c>
      <c r="J1355" s="97" t="b">
        <v>1</v>
      </c>
      <c r="K1355" s="95"/>
      <c r="L1355" s="95"/>
    </row>
    <row r="1356" hidden="1">
      <c r="A1356" s="96">
        <v>152.0</v>
      </c>
      <c r="B1356" s="96">
        <v>149.0</v>
      </c>
      <c r="C1356" s="95" t="s">
        <v>343</v>
      </c>
      <c r="D1356" s="96">
        <v>163.0</v>
      </c>
      <c r="E1356" s="95" t="s">
        <v>316</v>
      </c>
      <c r="F1356" s="95" t="s">
        <v>168</v>
      </c>
      <c r="G1356" s="95" t="s">
        <v>144</v>
      </c>
      <c r="H1356" s="96">
        <v>3.0</v>
      </c>
      <c r="I1356" s="97" t="b">
        <v>1</v>
      </c>
      <c r="J1356" s="97" t="b">
        <v>1</v>
      </c>
      <c r="K1356" s="95"/>
      <c r="L1356" s="95"/>
    </row>
    <row r="1357" hidden="1">
      <c r="A1357" s="96">
        <v>781.0</v>
      </c>
      <c r="B1357" s="96">
        <v>183.0</v>
      </c>
      <c r="C1357" s="95" t="s">
        <v>345</v>
      </c>
      <c r="D1357" s="96">
        <v>188.0</v>
      </c>
      <c r="E1357" s="95" t="s">
        <v>305</v>
      </c>
      <c r="F1357" s="95" t="s">
        <v>157</v>
      </c>
      <c r="G1357" s="95" t="s">
        <v>226</v>
      </c>
      <c r="H1357" s="96">
        <v>95.0</v>
      </c>
      <c r="I1357" s="97" t="b">
        <v>1</v>
      </c>
      <c r="J1357" s="97" t="b">
        <v>1</v>
      </c>
      <c r="K1357" s="95"/>
      <c r="L1357" s="95"/>
    </row>
    <row r="1358" hidden="1">
      <c r="A1358" s="96">
        <v>781.0</v>
      </c>
      <c r="B1358" s="96">
        <v>183.0</v>
      </c>
      <c r="C1358" s="95" t="s">
        <v>345</v>
      </c>
      <c r="D1358" s="96">
        <v>187.0</v>
      </c>
      <c r="E1358" s="95" t="s">
        <v>306</v>
      </c>
      <c r="F1358" s="95" t="s">
        <v>157</v>
      </c>
      <c r="G1358" s="95" t="s">
        <v>226</v>
      </c>
      <c r="H1358" s="96">
        <v>95.0</v>
      </c>
      <c r="I1358" s="97" t="b">
        <v>1</v>
      </c>
      <c r="J1358" s="97" t="b">
        <v>1</v>
      </c>
      <c r="K1358" s="95"/>
      <c r="L1358" s="95"/>
    </row>
    <row r="1359" hidden="1">
      <c r="A1359" s="96">
        <v>781.0</v>
      </c>
      <c r="B1359" s="96">
        <v>183.0</v>
      </c>
      <c r="C1359" s="95" t="s">
        <v>345</v>
      </c>
      <c r="D1359" s="96">
        <v>186.0</v>
      </c>
      <c r="E1359" s="95" t="s">
        <v>307</v>
      </c>
      <c r="F1359" s="95" t="s">
        <v>157</v>
      </c>
      <c r="G1359" s="95" t="s">
        <v>226</v>
      </c>
      <c r="H1359" s="96">
        <v>95.0</v>
      </c>
      <c r="I1359" s="97" t="b">
        <v>1</v>
      </c>
      <c r="J1359" s="97" t="b">
        <v>1</v>
      </c>
      <c r="K1359" s="95"/>
      <c r="L1359" s="95"/>
    </row>
    <row r="1360" hidden="1">
      <c r="A1360" s="96">
        <v>781.0</v>
      </c>
      <c r="B1360" s="96">
        <v>183.0</v>
      </c>
      <c r="C1360" s="95" t="s">
        <v>345</v>
      </c>
      <c r="D1360" s="96">
        <v>189.0</v>
      </c>
      <c r="E1360" s="95" t="s">
        <v>308</v>
      </c>
      <c r="F1360" s="95" t="s">
        <v>157</v>
      </c>
      <c r="G1360" s="95" t="s">
        <v>226</v>
      </c>
      <c r="H1360" s="96">
        <v>95.0</v>
      </c>
      <c r="I1360" s="97" t="b">
        <v>1</v>
      </c>
      <c r="J1360" s="97" t="b">
        <v>1</v>
      </c>
      <c r="K1360" s="95"/>
      <c r="L1360" s="95"/>
    </row>
    <row r="1361" hidden="1">
      <c r="A1361" s="96">
        <v>782.0</v>
      </c>
      <c r="B1361" s="96">
        <v>183.0</v>
      </c>
      <c r="C1361" s="95" t="s">
        <v>345</v>
      </c>
      <c r="D1361" s="96">
        <v>158.0</v>
      </c>
      <c r="E1361" s="95" t="s">
        <v>309</v>
      </c>
      <c r="F1361" s="95" t="s">
        <v>151</v>
      </c>
      <c r="G1361" s="95" t="s">
        <v>226</v>
      </c>
      <c r="H1361" s="96">
        <v>95.0</v>
      </c>
      <c r="I1361" s="97" t="b">
        <v>1</v>
      </c>
      <c r="J1361" s="97" t="b">
        <v>1</v>
      </c>
      <c r="K1361" s="95"/>
      <c r="L1361" s="95"/>
    </row>
    <row r="1362" hidden="1">
      <c r="A1362" s="96">
        <v>783.0</v>
      </c>
      <c r="B1362" s="96">
        <v>183.0</v>
      </c>
      <c r="C1362" s="95" t="s">
        <v>345</v>
      </c>
      <c r="D1362" s="96">
        <v>166.0</v>
      </c>
      <c r="E1362" s="95" t="s">
        <v>313</v>
      </c>
      <c r="F1362" s="95" t="s">
        <v>242</v>
      </c>
      <c r="G1362" s="95" t="s">
        <v>226</v>
      </c>
      <c r="H1362" s="96">
        <v>95.0</v>
      </c>
      <c r="I1362" s="97" t="b">
        <v>1</v>
      </c>
      <c r="J1362" s="97" t="b">
        <v>1</v>
      </c>
      <c r="K1362" s="95"/>
      <c r="L1362" s="95"/>
    </row>
    <row r="1363" hidden="1">
      <c r="A1363" s="96">
        <v>783.0</v>
      </c>
      <c r="B1363" s="96">
        <v>183.0</v>
      </c>
      <c r="C1363" s="95" t="s">
        <v>345</v>
      </c>
      <c r="D1363" s="96">
        <v>165.0</v>
      </c>
      <c r="E1363" s="95" t="s">
        <v>314</v>
      </c>
      <c r="F1363" s="95" t="s">
        <v>242</v>
      </c>
      <c r="G1363" s="95" t="s">
        <v>226</v>
      </c>
      <c r="H1363" s="96">
        <v>95.0</v>
      </c>
      <c r="I1363" s="97" t="b">
        <v>1</v>
      </c>
      <c r="J1363" s="97" t="b">
        <v>1</v>
      </c>
      <c r="K1363" s="95"/>
      <c r="L1363" s="95"/>
    </row>
    <row r="1364" hidden="1">
      <c r="A1364" s="96">
        <v>783.0</v>
      </c>
      <c r="B1364" s="96">
        <v>183.0</v>
      </c>
      <c r="C1364" s="95" t="s">
        <v>345</v>
      </c>
      <c r="D1364" s="96">
        <v>175.0</v>
      </c>
      <c r="E1364" s="95" t="s">
        <v>317</v>
      </c>
      <c r="F1364" s="95" t="s">
        <v>242</v>
      </c>
      <c r="G1364" s="95" t="s">
        <v>226</v>
      </c>
      <c r="H1364" s="96">
        <v>95.0</v>
      </c>
      <c r="I1364" s="97" t="b">
        <v>1</v>
      </c>
      <c r="J1364" s="97" t="b">
        <v>1</v>
      </c>
      <c r="K1364" s="95"/>
      <c r="L1364" s="95"/>
    </row>
    <row r="1365" hidden="1">
      <c r="A1365" s="96">
        <v>783.0</v>
      </c>
      <c r="B1365" s="96">
        <v>183.0</v>
      </c>
      <c r="C1365" s="95" t="s">
        <v>345</v>
      </c>
      <c r="D1365" s="96">
        <v>161.0</v>
      </c>
      <c r="E1365" s="95" t="s">
        <v>359</v>
      </c>
      <c r="F1365" s="95" t="s">
        <v>242</v>
      </c>
      <c r="G1365" s="95" t="s">
        <v>226</v>
      </c>
      <c r="H1365" s="96">
        <v>95.0</v>
      </c>
      <c r="I1365" s="97" t="b">
        <v>1</v>
      </c>
      <c r="J1365" s="97" t="b">
        <v>1</v>
      </c>
      <c r="K1365" s="95"/>
      <c r="L1365" s="95"/>
    </row>
    <row r="1366" hidden="1">
      <c r="A1366" s="96">
        <v>783.0</v>
      </c>
      <c r="B1366" s="96">
        <v>183.0</v>
      </c>
      <c r="C1366" s="95" t="s">
        <v>345</v>
      </c>
      <c r="D1366" s="96">
        <v>174.0</v>
      </c>
      <c r="E1366" s="95" t="s">
        <v>322</v>
      </c>
      <c r="F1366" s="95" t="s">
        <v>242</v>
      </c>
      <c r="G1366" s="95" t="s">
        <v>226</v>
      </c>
      <c r="H1366" s="96">
        <v>95.0</v>
      </c>
      <c r="I1366" s="97" t="b">
        <v>1</v>
      </c>
      <c r="J1366" s="97" t="b">
        <v>1</v>
      </c>
      <c r="K1366" s="95"/>
      <c r="L1366" s="95"/>
    </row>
    <row r="1367" hidden="1">
      <c r="A1367" s="96">
        <v>783.0</v>
      </c>
      <c r="B1367" s="96">
        <v>183.0</v>
      </c>
      <c r="C1367" s="95" t="s">
        <v>345</v>
      </c>
      <c r="D1367" s="96">
        <v>168.0</v>
      </c>
      <c r="E1367" s="95" t="s">
        <v>319</v>
      </c>
      <c r="F1367" s="95" t="s">
        <v>242</v>
      </c>
      <c r="G1367" s="95" t="s">
        <v>226</v>
      </c>
      <c r="H1367" s="96">
        <v>95.0</v>
      </c>
      <c r="I1367" s="97" t="b">
        <v>1</v>
      </c>
      <c r="J1367" s="97" t="b">
        <v>1</v>
      </c>
      <c r="K1367" s="95"/>
      <c r="L1367" s="95"/>
    </row>
    <row r="1368" hidden="1">
      <c r="A1368" s="96">
        <v>783.0</v>
      </c>
      <c r="B1368" s="96">
        <v>183.0</v>
      </c>
      <c r="C1368" s="95" t="s">
        <v>345</v>
      </c>
      <c r="D1368" s="96">
        <v>160.0</v>
      </c>
      <c r="E1368" s="95" t="s">
        <v>321</v>
      </c>
      <c r="F1368" s="95" t="s">
        <v>242</v>
      </c>
      <c r="G1368" s="95" t="s">
        <v>226</v>
      </c>
      <c r="H1368" s="96">
        <v>95.0</v>
      </c>
      <c r="I1368" s="97" t="b">
        <v>1</v>
      </c>
      <c r="J1368" s="97" t="b">
        <v>1</v>
      </c>
      <c r="K1368" s="95"/>
      <c r="L1368" s="95"/>
    </row>
    <row r="1369" hidden="1">
      <c r="A1369" s="96">
        <v>783.0</v>
      </c>
      <c r="B1369" s="96">
        <v>183.0</v>
      </c>
      <c r="C1369" s="95" t="s">
        <v>345</v>
      </c>
      <c r="D1369" s="96">
        <v>164.0</v>
      </c>
      <c r="E1369" s="95" t="s">
        <v>320</v>
      </c>
      <c r="F1369" s="95" t="s">
        <v>242</v>
      </c>
      <c r="G1369" s="95" t="s">
        <v>226</v>
      </c>
      <c r="H1369" s="96">
        <v>95.0</v>
      </c>
      <c r="I1369" s="97" t="b">
        <v>1</v>
      </c>
      <c r="J1369" s="97" t="b">
        <v>1</v>
      </c>
      <c r="K1369" s="95"/>
      <c r="L1369" s="95"/>
    </row>
    <row r="1370" hidden="1">
      <c r="A1370" s="96">
        <v>784.0</v>
      </c>
      <c r="B1370" s="96">
        <v>123.0</v>
      </c>
      <c r="C1370" s="95" t="s">
        <v>347</v>
      </c>
      <c r="D1370" s="96">
        <v>158.0</v>
      </c>
      <c r="E1370" s="95" t="s">
        <v>309</v>
      </c>
      <c r="F1370" s="95" t="s">
        <v>209</v>
      </c>
      <c r="G1370" s="95" t="s">
        <v>226</v>
      </c>
      <c r="H1370" s="96">
        <v>95.0</v>
      </c>
      <c r="I1370" s="97" t="b">
        <v>1</v>
      </c>
      <c r="J1370" s="97" t="b">
        <v>1</v>
      </c>
      <c r="K1370" s="95"/>
      <c r="L1370" s="95"/>
    </row>
    <row r="1371" hidden="1">
      <c r="A1371" s="96">
        <v>785.0</v>
      </c>
      <c r="B1371" s="96">
        <v>123.0</v>
      </c>
      <c r="C1371" s="95" t="s">
        <v>347</v>
      </c>
      <c r="D1371" s="96">
        <v>166.0</v>
      </c>
      <c r="E1371" s="95" t="s">
        <v>313</v>
      </c>
      <c r="F1371" s="95" t="s">
        <v>209</v>
      </c>
      <c r="G1371" s="95" t="s">
        <v>226</v>
      </c>
      <c r="H1371" s="96">
        <v>95.0</v>
      </c>
      <c r="I1371" s="97" t="b">
        <v>1</v>
      </c>
      <c r="J1371" s="97" t="b">
        <v>1</v>
      </c>
      <c r="K1371" s="95"/>
      <c r="L1371" s="95"/>
    </row>
    <row r="1372" hidden="1">
      <c r="A1372" s="96">
        <v>785.0</v>
      </c>
      <c r="B1372" s="96">
        <v>123.0</v>
      </c>
      <c r="C1372" s="95" t="s">
        <v>347</v>
      </c>
      <c r="D1372" s="96">
        <v>165.0</v>
      </c>
      <c r="E1372" s="95" t="s">
        <v>314</v>
      </c>
      <c r="F1372" s="95" t="s">
        <v>209</v>
      </c>
      <c r="G1372" s="95" t="s">
        <v>226</v>
      </c>
      <c r="H1372" s="96">
        <v>95.0</v>
      </c>
      <c r="I1372" s="97" t="b">
        <v>1</v>
      </c>
      <c r="J1372" s="97" t="b">
        <v>1</v>
      </c>
      <c r="K1372" s="95"/>
      <c r="L1372" s="95"/>
    </row>
    <row r="1373" hidden="1">
      <c r="A1373" s="96">
        <v>785.0</v>
      </c>
      <c r="B1373" s="96">
        <v>123.0</v>
      </c>
      <c r="C1373" s="95" t="s">
        <v>347</v>
      </c>
      <c r="D1373" s="96">
        <v>175.0</v>
      </c>
      <c r="E1373" s="95" t="s">
        <v>317</v>
      </c>
      <c r="F1373" s="95" t="s">
        <v>209</v>
      </c>
      <c r="G1373" s="95" t="s">
        <v>226</v>
      </c>
      <c r="H1373" s="96">
        <v>95.0</v>
      </c>
      <c r="I1373" s="97" t="b">
        <v>1</v>
      </c>
      <c r="J1373" s="97" t="b">
        <v>1</v>
      </c>
      <c r="K1373" s="95"/>
      <c r="L1373" s="95"/>
    </row>
    <row r="1374" hidden="1">
      <c r="A1374" s="96">
        <v>785.0</v>
      </c>
      <c r="B1374" s="96">
        <v>123.0</v>
      </c>
      <c r="C1374" s="95" t="s">
        <v>347</v>
      </c>
      <c r="D1374" s="96">
        <v>161.0</v>
      </c>
      <c r="E1374" s="95" t="s">
        <v>359</v>
      </c>
      <c r="F1374" s="95" t="s">
        <v>209</v>
      </c>
      <c r="G1374" s="95" t="s">
        <v>226</v>
      </c>
      <c r="H1374" s="96">
        <v>95.0</v>
      </c>
      <c r="I1374" s="97" t="b">
        <v>1</v>
      </c>
      <c r="J1374" s="97" t="b">
        <v>1</v>
      </c>
      <c r="K1374" s="95"/>
      <c r="L1374" s="95"/>
    </row>
    <row r="1375" hidden="1">
      <c r="A1375" s="96">
        <v>785.0</v>
      </c>
      <c r="B1375" s="96">
        <v>123.0</v>
      </c>
      <c r="C1375" s="95" t="s">
        <v>347</v>
      </c>
      <c r="D1375" s="96">
        <v>174.0</v>
      </c>
      <c r="E1375" s="95" t="s">
        <v>322</v>
      </c>
      <c r="F1375" s="95" t="s">
        <v>209</v>
      </c>
      <c r="G1375" s="95" t="s">
        <v>226</v>
      </c>
      <c r="H1375" s="96">
        <v>95.0</v>
      </c>
      <c r="I1375" s="97" t="b">
        <v>1</v>
      </c>
      <c r="J1375" s="97" t="b">
        <v>1</v>
      </c>
      <c r="K1375" s="95"/>
      <c r="L1375" s="95"/>
    </row>
    <row r="1376" hidden="1">
      <c r="A1376" s="96">
        <v>785.0</v>
      </c>
      <c r="B1376" s="96">
        <v>123.0</v>
      </c>
      <c r="C1376" s="95" t="s">
        <v>347</v>
      </c>
      <c r="D1376" s="96">
        <v>168.0</v>
      </c>
      <c r="E1376" s="95" t="s">
        <v>319</v>
      </c>
      <c r="F1376" s="95" t="s">
        <v>209</v>
      </c>
      <c r="G1376" s="95" t="s">
        <v>226</v>
      </c>
      <c r="H1376" s="96">
        <v>95.0</v>
      </c>
      <c r="I1376" s="97" t="b">
        <v>1</v>
      </c>
      <c r="J1376" s="97" t="b">
        <v>1</v>
      </c>
      <c r="K1376" s="95"/>
      <c r="L1376" s="95"/>
    </row>
    <row r="1377" hidden="1">
      <c r="A1377" s="96">
        <v>785.0</v>
      </c>
      <c r="B1377" s="96">
        <v>123.0</v>
      </c>
      <c r="C1377" s="95" t="s">
        <v>347</v>
      </c>
      <c r="D1377" s="96">
        <v>160.0</v>
      </c>
      <c r="E1377" s="95" t="s">
        <v>321</v>
      </c>
      <c r="F1377" s="95" t="s">
        <v>209</v>
      </c>
      <c r="G1377" s="95" t="s">
        <v>226</v>
      </c>
      <c r="H1377" s="96">
        <v>95.0</v>
      </c>
      <c r="I1377" s="97" t="b">
        <v>1</v>
      </c>
      <c r="J1377" s="97" t="b">
        <v>1</v>
      </c>
      <c r="K1377" s="95"/>
      <c r="L1377" s="95"/>
    </row>
    <row r="1378" hidden="1">
      <c r="A1378" s="96">
        <v>785.0</v>
      </c>
      <c r="B1378" s="96">
        <v>123.0</v>
      </c>
      <c r="C1378" s="95" t="s">
        <v>347</v>
      </c>
      <c r="D1378" s="96">
        <v>164.0</v>
      </c>
      <c r="E1378" s="95" t="s">
        <v>320</v>
      </c>
      <c r="F1378" s="95" t="s">
        <v>209</v>
      </c>
      <c r="G1378" s="95" t="s">
        <v>226</v>
      </c>
      <c r="H1378" s="96">
        <v>95.0</v>
      </c>
      <c r="I1378" s="97" t="b">
        <v>1</v>
      </c>
      <c r="J1378" s="97" t="b">
        <v>1</v>
      </c>
      <c r="K1378" s="95"/>
      <c r="L1378" s="95"/>
    </row>
    <row r="1379" hidden="1">
      <c r="A1379" s="96">
        <v>785.0</v>
      </c>
      <c r="B1379" s="96">
        <v>123.0</v>
      </c>
      <c r="C1379" s="95" t="s">
        <v>347</v>
      </c>
      <c r="D1379" s="96">
        <v>172.0</v>
      </c>
      <c r="E1379" s="95" t="s">
        <v>349</v>
      </c>
      <c r="F1379" s="95" t="s">
        <v>209</v>
      </c>
      <c r="G1379" s="95" t="s">
        <v>226</v>
      </c>
      <c r="H1379" s="96">
        <v>95.0</v>
      </c>
      <c r="I1379" s="97" t="b">
        <v>1</v>
      </c>
      <c r="J1379" s="97" t="b">
        <v>1</v>
      </c>
      <c r="K1379" s="95"/>
      <c r="L1379" s="95"/>
    </row>
    <row r="1380" hidden="1">
      <c r="A1380" s="96">
        <v>786.0</v>
      </c>
      <c r="B1380" s="96">
        <v>187.0</v>
      </c>
      <c r="C1380" s="95" t="s">
        <v>306</v>
      </c>
      <c r="D1380" s="96">
        <v>142.0</v>
      </c>
      <c r="E1380" s="95" t="s">
        <v>337</v>
      </c>
      <c r="F1380" s="95" t="s">
        <v>254</v>
      </c>
      <c r="G1380" s="95" t="s">
        <v>226</v>
      </c>
      <c r="H1380" s="96">
        <v>95.0</v>
      </c>
      <c r="I1380" s="97" t="b">
        <v>1</v>
      </c>
      <c r="J1380" s="97" t="b">
        <v>1</v>
      </c>
      <c r="K1380" s="95"/>
      <c r="L1380" s="95"/>
    </row>
    <row r="1381" hidden="1">
      <c r="A1381" s="96">
        <v>786.0</v>
      </c>
      <c r="B1381" s="96">
        <v>187.0</v>
      </c>
      <c r="C1381" s="95" t="s">
        <v>306</v>
      </c>
      <c r="D1381" s="96">
        <v>127.0</v>
      </c>
      <c r="E1381" s="95" t="s">
        <v>338</v>
      </c>
      <c r="F1381" s="95" t="s">
        <v>254</v>
      </c>
      <c r="G1381" s="95" t="s">
        <v>226</v>
      </c>
      <c r="H1381" s="96">
        <v>95.0</v>
      </c>
      <c r="I1381" s="97" t="b">
        <v>1</v>
      </c>
      <c r="J1381" s="97" t="b">
        <v>1</v>
      </c>
      <c r="K1381" s="95"/>
      <c r="L1381" s="95"/>
    </row>
    <row r="1382" hidden="1">
      <c r="A1382" s="96">
        <v>786.0</v>
      </c>
      <c r="B1382" s="96">
        <v>187.0</v>
      </c>
      <c r="C1382" s="95" t="s">
        <v>306</v>
      </c>
      <c r="D1382" s="96">
        <v>131.0</v>
      </c>
      <c r="E1382" s="95" t="s">
        <v>331</v>
      </c>
      <c r="F1382" s="95" t="s">
        <v>254</v>
      </c>
      <c r="G1382" s="95" t="s">
        <v>226</v>
      </c>
      <c r="H1382" s="96">
        <v>95.0</v>
      </c>
      <c r="I1382" s="97" t="b">
        <v>1</v>
      </c>
      <c r="J1382" s="97" t="b">
        <v>1</v>
      </c>
      <c r="K1382" s="95"/>
      <c r="L1382" s="95"/>
    </row>
    <row r="1383" hidden="1">
      <c r="A1383" s="96">
        <v>786.0</v>
      </c>
      <c r="B1383" s="96">
        <v>187.0</v>
      </c>
      <c r="C1383" s="95" t="s">
        <v>306</v>
      </c>
      <c r="D1383" s="96">
        <v>121.0</v>
      </c>
      <c r="E1383" s="95" t="s">
        <v>333</v>
      </c>
      <c r="F1383" s="95" t="s">
        <v>254</v>
      </c>
      <c r="G1383" s="95" t="s">
        <v>226</v>
      </c>
      <c r="H1383" s="96">
        <v>95.0</v>
      </c>
      <c r="I1383" s="97" t="b">
        <v>1</v>
      </c>
      <c r="J1383" s="97" t="b">
        <v>1</v>
      </c>
      <c r="K1383" s="95"/>
      <c r="L1383" s="95"/>
    </row>
    <row r="1384" hidden="1">
      <c r="A1384" s="96">
        <v>786.0</v>
      </c>
      <c r="B1384" s="96">
        <v>187.0</v>
      </c>
      <c r="C1384" s="95" t="s">
        <v>306</v>
      </c>
      <c r="D1384" s="96">
        <v>149.0</v>
      </c>
      <c r="E1384" s="95" t="s">
        <v>343</v>
      </c>
      <c r="F1384" s="95" t="s">
        <v>254</v>
      </c>
      <c r="G1384" s="95" t="s">
        <v>226</v>
      </c>
      <c r="H1384" s="96">
        <v>95.0</v>
      </c>
      <c r="I1384" s="97" t="b">
        <v>1</v>
      </c>
      <c r="J1384" s="97" t="b">
        <v>1</v>
      </c>
      <c r="K1384" s="95"/>
      <c r="L1384" s="95"/>
    </row>
    <row r="1385" hidden="1">
      <c r="A1385" s="96">
        <v>786.0</v>
      </c>
      <c r="B1385" s="96">
        <v>187.0</v>
      </c>
      <c r="C1385" s="95" t="s">
        <v>306</v>
      </c>
      <c r="D1385" s="96">
        <v>123.0</v>
      </c>
      <c r="E1385" s="95" t="s">
        <v>347</v>
      </c>
      <c r="F1385" s="95" t="s">
        <v>254</v>
      </c>
      <c r="G1385" s="95" t="s">
        <v>226</v>
      </c>
      <c r="H1385" s="96">
        <v>95.0</v>
      </c>
      <c r="I1385" s="97" t="b">
        <v>1</v>
      </c>
      <c r="J1385" s="97" t="b">
        <v>1</v>
      </c>
      <c r="K1385" s="95"/>
      <c r="L1385" s="95"/>
    </row>
    <row r="1386" hidden="1">
      <c r="A1386" s="96">
        <v>786.0</v>
      </c>
      <c r="B1386" s="96">
        <v>187.0</v>
      </c>
      <c r="C1386" s="95" t="s">
        <v>306</v>
      </c>
      <c r="D1386" s="96">
        <v>121.0</v>
      </c>
      <c r="E1386" s="95" t="s">
        <v>333</v>
      </c>
      <c r="F1386" s="95" t="s">
        <v>254</v>
      </c>
      <c r="G1386" s="95" t="s">
        <v>226</v>
      </c>
      <c r="H1386" s="96">
        <v>95.0</v>
      </c>
      <c r="I1386" s="97" t="b">
        <v>1</v>
      </c>
      <c r="J1386" s="97" t="b">
        <v>1</v>
      </c>
      <c r="K1386" s="95"/>
      <c r="L1386" s="95"/>
    </row>
    <row r="1387" hidden="1">
      <c r="A1387" s="96">
        <v>787.0</v>
      </c>
      <c r="B1387" s="96">
        <v>187.0</v>
      </c>
      <c r="C1387" s="95" t="s">
        <v>306</v>
      </c>
      <c r="D1387" s="96">
        <v>181.0</v>
      </c>
      <c r="E1387" s="95" t="s">
        <v>310</v>
      </c>
      <c r="F1387" s="95" t="s">
        <v>157</v>
      </c>
      <c r="G1387" s="95" t="s">
        <v>226</v>
      </c>
      <c r="H1387" s="96">
        <v>95.0</v>
      </c>
      <c r="I1387" s="97" t="b">
        <v>1</v>
      </c>
      <c r="J1387" s="97" t="b">
        <v>1</v>
      </c>
      <c r="K1387" s="95"/>
      <c r="L1387" s="95"/>
    </row>
    <row r="1388" hidden="1">
      <c r="A1388" s="96">
        <v>787.0</v>
      </c>
      <c r="B1388" s="96">
        <v>187.0</v>
      </c>
      <c r="C1388" s="95" t="s">
        <v>306</v>
      </c>
      <c r="D1388" s="96">
        <v>179.0</v>
      </c>
      <c r="E1388" s="95" t="s">
        <v>311</v>
      </c>
      <c r="F1388" s="95" t="s">
        <v>157</v>
      </c>
      <c r="G1388" s="95" t="s">
        <v>226</v>
      </c>
      <c r="H1388" s="96">
        <v>95.0</v>
      </c>
      <c r="I1388" s="97" t="b">
        <v>1</v>
      </c>
      <c r="J1388" s="97" t="b">
        <v>1</v>
      </c>
      <c r="K1388" s="95"/>
      <c r="L1388" s="95"/>
    </row>
    <row r="1389" hidden="1">
      <c r="A1389" s="96">
        <v>787.0</v>
      </c>
      <c r="B1389" s="96">
        <v>187.0</v>
      </c>
      <c r="C1389" s="95" t="s">
        <v>306</v>
      </c>
      <c r="D1389" s="96">
        <v>178.0</v>
      </c>
      <c r="E1389" s="95" t="s">
        <v>365</v>
      </c>
      <c r="F1389" s="95" t="s">
        <v>157</v>
      </c>
      <c r="G1389" s="95" t="s">
        <v>226</v>
      </c>
      <c r="H1389" s="96">
        <v>95.0</v>
      </c>
      <c r="I1389" s="97" t="b">
        <v>1</v>
      </c>
      <c r="J1389" s="97" t="b">
        <v>1</v>
      </c>
      <c r="K1389" s="95"/>
      <c r="L1389" s="95"/>
    </row>
    <row r="1390" hidden="1">
      <c r="A1390" s="96">
        <v>787.0</v>
      </c>
      <c r="B1390" s="96">
        <v>187.0</v>
      </c>
      <c r="C1390" s="95" t="s">
        <v>306</v>
      </c>
      <c r="D1390" s="96">
        <v>158.0</v>
      </c>
      <c r="E1390" s="95" t="s">
        <v>309</v>
      </c>
      <c r="F1390" s="95" t="s">
        <v>157</v>
      </c>
      <c r="G1390" s="95" t="s">
        <v>226</v>
      </c>
      <c r="H1390" s="96">
        <v>95.0</v>
      </c>
      <c r="I1390" s="97" t="b">
        <v>1</v>
      </c>
      <c r="J1390" s="97" t="b">
        <v>1</v>
      </c>
      <c r="K1390" s="95"/>
      <c r="L1390" s="95"/>
    </row>
    <row r="1391" hidden="1">
      <c r="A1391" s="96">
        <v>788.0</v>
      </c>
      <c r="B1391" s="96">
        <v>187.0</v>
      </c>
      <c r="C1391" s="95" t="s">
        <v>306</v>
      </c>
      <c r="D1391" s="96">
        <v>174.0</v>
      </c>
      <c r="E1391" s="95" t="s">
        <v>322</v>
      </c>
      <c r="F1391" s="95" t="s">
        <v>254</v>
      </c>
      <c r="G1391" s="95" t="s">
        <v>324</v>
      </c>
      <c r="H1391" s="96">
        <v>106.0</v>
      </c>
      <c r="I1391" s="97" t="b">
        <v>1</v>
      </c>
      <c r="J1391" s="97" t="b">
        <v>1</v>
      </c>
      <c r="K1391" s="95"/>
      <c r="L1391" s="95"/>
    </row>
    <row r="1392" hidden="1">
      <c r="A1392" s="96">
        <v>788.0</v>
      </c>
      <c r="B1392" s="96">
        <v>187.0</v>
      </c>
      <c r="C1392" s="95" t="s">
        <v>306</v>
      </c>
      <c r="D1392" s="96">
        <v>175.0</v>
      </c>
      <c r="E1392" s="95" t="s">
        <v>317</v>
      </c>
      <c r="F1392" s="95" t="s">
        <v>254</v>
      </c>
      <c r="G1392" s="95" t="s">
        <v>324</v>
      </c>
      <c r="H1392" s="96">
        <v>106.0</v>
      </c>
      <c r="I1392" s="97" t="b">
        <v>1</v>
      </c>
      <c r="J1392" s="97" t="b">
        <v>1</v>
      </c>
      <c r="K1392" s="95"/>
      <c r="L1392" s="95"/>
    </row>
    <row r="1393" hidden="1">
      <c r="A1393" s="96">
        <v>788.0</v>
      </c>
      <c r="B1393" s="96">
        <v>187.0</v>
      </c>
      <c r="C1393" s="95" t="s">
        <v>306</v>
      </c>
      <c r="D1393" s="96">
        <v>164.0</v>
      </c>
      <c r="E1393" s="95" t="s">
        <v>320</v>
      </c>
      <c r="F1393" s="95" t="s">
        <v>254</v>
      </c>
      <c r="G1393" s="95" t="s">
        <v>324</v>
      </c>
      <c r="H1393" s="96">
        <v>106.0</v>
      </c>
      <c r="I1393" s="97" t="b">
        <v>1</v>
      </c>
      <c r="J1393" s="97" t="b">
        <v>1</v>
      </c>
      <c r="K1393" s="95"/>
      <c r="L1393" s="95"/>
    </row>
    <row r="1394" hidden="1">
      <c r="A1394" s="96">
        <v>788.0</v>
      </c>
      <c r="B1394" s="96">
        <v>187.0</v>
      </c>
      <c r="C1394" s="95" t="s">
        <v>306</v>
      </c>
      <c r="D1394" s="96">
        <v>168.0</v>
      </c>
      <c r="E1394" s="95" t="s">
        <v>319</v>
      </c>
      <c r="F1394" s="95" t="s">
        <v>254</v>
      </c>
      <c r="G1394" s="95" t="s">
        <v>324</v>
      </c>
      <c r="H1394" s="96">
        <v>106.0</v>
      </c>
      <c r="I1394" s="97" t="b">
        <v>1</v>
      </c>
      <c r="J1394" s="97" t="b">
        <v>1</v>
      </c>
      <c r="K1394" s="95"/>
      <c r="L1394" s="95"/>
    </row>
    <row r="1395" hidden="1">
      <c r="A1395" s="96">
        <v>788.0</v>
      </c>
      <c r="B1395" s="96">
        <v>187.0</v>
      </c>
      <c r="C1395" s="95" t="s">
        <v>306</v>
      </c>
      <c r="D1395" s="96">
        <v>167.0</v>
      </c>
      <c r="E1395" s="95" t="s">
        <v>348</v>
      </c>
      <c r="F1395" s="95" t="s">
        <v>254</v>
      </c>
      <c r="G1395" s="95" t="s">
        <v>324</v>
      </c>
      <c r="H1395" s="96">
        <v>106.0</v>
      </c>
      <c r="I1395" s="97" t="b">
        <v>1</v>
      </c>
      <c r="J1395" s="97" t="b">
        <v>1</v>
      </c>
      <c r="K1395" s="95"/>
      <c r="L1395" s="95"/>
    </row>
    <row r="1396" hidden="1">
      <c r="A1396" s="96">
        <v>789.0</v>
      </c>
      <c r="B1396" s="96">
        <v>187.0</v>
      </c>
      <c r="C1396" s="95" t="s">
        <v>306</v>
      </c>
      <c r="D1396" s="96">
        <v>180.0</v>
      </c>
      <c r="E1396" s="95" t="s">
        <v>312</v>
      </c>
      <c r="F1396" s="95" t="s">
        <v>185</v>
      </c>
      <c r="G1396" s="95" t="s">
        <v>226</v>
      </c>
      <c r="H1396" s="96">
        <v>95.0</v>
      </c>
      <c r="I1396" s="97" t="b">
        <v>1</v>
      </c>
      <c r="J1396" s="97" t="b">
        <v>1</v>
      </c>
      <c r="K1396" s="95"/>
      <c r="L1396" s="95"/>
    </row>
    <row r="1397" hidden="1">
      <c r="A1397" s="96">
        <v>789.0</v>
      </c>
      <c r="B1397" s="96">
        <v>187.0</v>
      </c>
      <c r="C1397" s="95" t="s">
        <v>306</v>
      </c>
      <c r="D1397" s="96">
        <v>166.0</v>
      </c>
      <c r="E1397" s="95" t="s">
        <v>313</v>
      </c>
      <c r="F1397" s="95" t="s">
        <v>185</v>
      </c>
      <c r="G1397" s="95" t="s">
        <v>226</v>
      </c>
      <c r="H1397" s="96">
        <v>95.0</v>
      </c>
      <c r="I1397" s="97" t="b">
        <v>1</v>
      </c>
      <c r="J1397" s="97" t="b">
        <v>1</v>
      </c>
      <c r="K1397" s="95"/>
      <c r="L1397" s="95"/>
    </row>
    <row r="1398" hidden="1">
      <c r="A1398" s="96">
        <v>789.0</v>
      </c>
      <c r="B1398" s="96">
        <v>187.0</v>
      </c>
      <c r="C1398" s="95" t="s">
        <v>306</v>
      </c>
      <c r="D1398" s="96">
        <v>165.0</v>
      </c>
      <c r="E1398" s="95" t="s">
        <v>314</v>
      </c>
      <c r="F1398" s="95" t="s">
        <v>185</v>
      </c>
      <c r="G1398" s="95" t="s">
        <v>226</v>
      </c>
      <c r="H1398" s="96">
        <v>95.0</v>
      </c>
      <c r="I1398" s="97" t="b">
        <v>1</v>
      </c>
      <c r="J1398" s="97" t="b">
        <v>1</v>
      </c>
      <c r="K1398" s="95"/>
      <c r="L1398" s="95"/>
    </row>
    <row r="1399" hidden="1">
      <c r="A1399" s="96">
        <v>789.0</v>
      </c>
      <c r="B1399" s="96">
        <v>187.0</v>
      </c>
      <c r="C1399" s="95" t="s">
        <v>306</v>
      </c>
      <c r="D1399" s="96">
        <v>170.0</v>
      </c>
      <c r="E1399" s="95" t="s">
        <v>367</v>
      </c>
      <c r="F1399" s="95" t="s">
        <v>185</v>
      </c>
      <c r="G1399" s="95" t="s">
        <v>226</v>
      </c>
      <c r="H1399" s="96">
        <v>95.0</v>
      </c>
      <c r="I1399" s="97" t="b">
        <v>1</v>
      </c>
      <c r="J1399" s="97" t="b">
        <v>1</v>
      </c>
      <c r="K1399" s="95"/>
      <c r="L1399" s="95"/>
    </row>
    <row r="1400" hidden="1">
      <c r="A1400" s="96">
        <v>789.0</v>
      </c>
      <c r="B1400" s="96">
        <v>187.0</v>
      </c>
      <c r="C1400" s="95" t="s">
        <v>306</v>
      </c>
      <c r="D1400" s="96">
        <v>163.0</v>
      </c>
      <c r="E1400" s="95" t="s">
        <v>316</v>
      </c>
      <c r="F1400" s="95" t="s">
        <v>185</v>
      </c>
      <c r="G1400" s="95" t="s">
        <v>226</v>
      </c>
      <c r="H1400" s="96">
        <v>95.0</v>
      </c>
      <c r="I1400" s="97" t="b">
        <v>1</v>
      </c>
      <c r="J1400" s="97" t="b">
        <v>1</v>
      </c>
      <c r="K1400" s="95"/>
      <c r="L1400" s="95"/>
    </row>
    <row r="1401" hidden="1">
      <c r="A1401" s="96">
        <v>789.0</v>
      </c>
      <c r="B1401" s="96">
        <v>187.0</v>
      </c>
      <c r="C1401" s="95" t="s">
        <v>306</v>
      </c>
      <c r="D1401" s="96">
        <v>174.0</v>
      </c>
      <c r="E1401" s="95" t="s">
        <v>322</v>
      </c>
      <c r="F1401" s="95" t="s">
        <v>185</v>
      </c>
      <c r="G1401" s="95" t="s">
        <v>226</v>
      </c>
      <c r="H1401" s="96">
        <v>95.0</v>
      </c>
      <c r="I1401" s="97" t="b">
        <v>1</v>
      </c>
      <c r="J1401" s="97" t="b">
        <v>1</v>
      </c>
      <c r="K1401" s="95"/>
      <c r="L1401" s="95"/>
    </row>
    <row r="1402" hidden="1">
      <c r="A1402" s="96">
        <v>790.0</v>
      </c>
      <c r="B1402" s="96">
        <v>187.0</v>
      </c>
      <c r="C1402" s="95" t="s">
        <v>306</v>
      </c>
      <c r="D1402" s="96">
        <v>127.0</v>
      </c>
      <c r="E1402" s="95" t="s">
        <v>338</v>
      </c>
      <c r="F1402" s="95" t="s">
        <v>157</v>
      </c>
      <c r="G1402" s="95" t="s">
        <v>226</v>
      </c>
      <c r="H1402" s="96">
        <v>95.0</v>
      </c>
      <c r="I1402" s="97" t="b">
        <v>1</v>
      </c>
      <c r="J1402" s="97" t="b">
        <v>1</v>
      </c>
      <c r="K1402" s="95"/>
      <c r="L1402" s="95"/>
    </row>
    <row r="1403" hidden="1">
      <c r="A1403" s="96">
        <v>790.0</v>
      </c>
      <c r="B1403" s="96">
        <v>187.0</v>
      </c>
      <c r="C1403" s="95" t="s">
        <v>306</v>
      </c>
      <c r="D1403" s="96">
        <v>126.0</v>
      </c>
      <c r="E1403" s="95" t="s">
        <v>336</v>
      </c>
      <c r="F1403" s="95" t="s">
        <v>157</v>
      </c>
      <c r="G1403" s="95" t="s">
        <v>226</v>
      </c>
      <c r="H1403" s="96">
        <v>95.0</v>
      </c>
      <c r="I1403" s="97" t="b">
        <v>1</v>
      </c>
      <c r="J1403" s="97" t="b">
        <v>1</v>
      </c>
      <c r="K1403" s="95"/>
      <c r="L1403" s="95"/>
    </row>
    <row r="1404" hidden="1">
      <c r="A1404" s="96">
        <v>790.0</v>
      </c>
      <c r="B1404" s="96">
        <v>187.0</v>
      </c>
      <c r="C1404" s="95" t="s">
        <v>306</v>
      </c>
      <c r="D1404" s="96">
        <v>128.0</v>
      </c>
      <c r="E1404" s="95" t="s">
        <v>340</v>
      </c>
      <c r="F1404" s="95" t="s">
        <v>157</v>
      </c>
      <c r="G1404" s="95" t="s">
        <v>226</v>
      </c>
      <c r="H1404" s="96">
        <v>95.0</v>
      </c>
      <c r="I1404" s="97" t="b">
        <v>1</v>
      </c>
      <c r="J1404" s="97" t="b">
        <v>1</v>
      </c>
      <c r="K1404" s="95"/>
      <c r="L1404" s="95"/>
    </row>
    <row r="1405" hidden="1">
      <c r="A1405" s="96">
        <v>791.0</v>
      </c>
      <c r="B1405" s="96">
        <v>187.0</v>
      </c>
      <c r="C1405" s="95" t="s">
        <v>306</v>
      </c>
      <c r="D1405" s="96">
        <v>146.0</v>
      </c>
      <c r="E1405" s="95" t="s">
        <v>341</v>
      </c>
      <c r="F1405" s="95" t="s">
        <v>368</v>
      </c>
      <c r="G1405" s="95" t="s">
        <v>226</v>
      </c>
      <c r="H1405" s="96">
        <v>95.0</v>
      </c>
      <c r="I1405" s="97" t="b">
        <v>1</v>
      </c>
      <c r="J1405" s="97" t="b">
        <v>1</v>
      </c>
      <c r="K1405" s="95"/>
      <c r="L1405" s="95"/>
    </row>
    <row r="1406" hidden="1">
      <c r="A1406" s="96">
        <v>791.0</v>
      </c>
      <c r="B1406" s="96">
        <v>187.0</v>
      </c>
      <c r="C1406" s="95" t="s">
        <v>306</v>
      </c>
      <c r="D1406" s="96">
        <v>144.0</v>
      </c>
      <c r="E1406" s="95" t="s">
        <v>304</v>
      </c>
      <c r="F1406" s="95" t="s">
        <v>368</v>
      </c>
      <c r="G1406" s="95" t="s">
        <v>226</v>
      </c>
      <c r="H1406" s="96">
        <v>95.0</v>
      </c>
      <c r="I1406" s="97" t="b">
        <v>1</v>
      </c>
      <c r="J1406" s="97" t="b">
        <v>1</v>
      </c>
      <c r="K1406" s="95"/>
      <c r="L1406" s="95"/>
    </row>
    <row r="1407" hidden="1">
      <c r="A1407" s="96">
        <v>791.0</v>
      </c>
      <c r="B1407" s="96">
        <v>187.0</v>
      </c>
      <c r="C1407" s="95" t="s">
        <v>306</v>
      </c>
      <c r="D1407" s="96">
        <v>125.0</v>
      </c>
      <c r="E1407" s="95" t="s">
        <v>334</v>
      </c>
      <c r="F1407" s="95" t="s">
        <v>368</v>
      </c>
      <c r="G1407" s="95" t="s">
        <v>226</v>
      </c>
      <c r="H1407" s="96">
        <v>95.0</v>
      </c>
      <c r="I1407" s="97" t="b">
        <v>1</v>
      </c>
      <c r="J1407" s="97" t="b">
        <v>1</v>
      </c>
      <c r="K1407" s="95"/>
      <c r="L1407" s="95"/>
    </row>
    <row r="1408" hidden="1">
      <c r="A1408" s="96">
        <v>792.0</v>
      </c>
      <c r="B1408" s="96">
        <v>187.0</v>
      </c>
      <c r="C1408" s="95" t="s">
        <v>306</v>
      </c>
      <c r="D1408" s="96">
        <v>180.0</v>
      </c>
      <c r="E1408" s="95" t="s">
        <v>312</v>
      </c>
      <c r="F1408" s="95" t="s">
        <v>368</v>
      </c>
      <c r="G1408" s="95" t="s">
        <v>226</v>
      </c>
      <c r="H1408" s="96">
        <v>95.0</v>
      </c>
      <c r="I1408" s="97" t="b">
        <v>1</v>
      </c>
      <c r="J1408" s="97" t="b">
        <v>1</v>
      </c>
      <c r="K1408" s="95"/>
      <c r="L1408" s="95"/>
    </row>
    <row r="1409" hidden="1">
      <c r="A1409" s="96">
        <v>792.0</v>
      </c>
      <c r="B1409" s="96">
        <v>187.0</v>
      </c>
      <c r="C1409" s="95" t="s">
        <v>306</v>
      </c>
      <c r="D1409" s="96">
        <v>166.0</v>
      </c>
      <c r="E1409" s="95" t="s">
        <v>313</v>
      </c>
      <c r="F1409" s="95" t="s">
        <v>368</v>
      </c>
      <c r="G1409" s="95" t="s">
        <v>226</v>
      </c>
      <c r="H1409" s="96">
        <v>95.0</v>
      </c>
      <c r="I1409" s="97" t="b">
        <v>1</v>
      </c>
      <c r="J1409" s="97" t="b">
        <v>1</v>
      </c>
      <c r="K1409" s="95"/>
      <c r="L1409" s="95"/>
    </row>
    <row r="1410" hidden="1">
      <c r="A1410" s="96">
        <v>792.0</v>
      </c>
      <c r="B1410" s="96">
        <v>187.0</v>
      </c>
      <c r="C1410" s="95" t="s">
        <v>306</v>
      </c>
      <c r="D1410" s="96">
        <v>165.0</v>
      </c>
      <c r="E1410" s="95" t="s">
        <v>314</v>
      </c>
      <c r="F1410" s="95" t="s">
        <v>368</v>
      </c>
      <c r="G1410" s="95" t="s">
        <v>226</v>
      </c>
      <c r="H1410" s="96">
        <v>95.0</v>
      </c>
      <c r="I1410" s="97" t="b">
        <v>1</v>
      </c>
      <c r="J1410" s="97" t="b">
        <v>1</v>
      </c>
      <c r="K1410" s="95"/>
      <c r="L1410" s="95"/>
    </row>
    <row r="1411" hidden="1">
      <c r="A1411" s="96">
        <v>792.0</v>
      </c>
      <c r="B1411" s="96">
        <v>187.0</v>
      </c>
      <c r="C1411" s="95" t="s">
        <v>306</v>
      </c>
      <c r="D1411" s="96">
        <v>162.0</v>
      </c>
      <c r="E1411" s="95" t="s">
        <v>323</v>
      </c>
      <c r="F1411" s="95" t="s">
        <v>368</v>
      </c>
      <c r="G1411" s="95" t="s">
        <v>226</v>
      </c>
      <c r="H1411" s="96">
        <v>95.0</v>
      </c>
      <c r="I1411" s="97" t="b">
        <v>1</v>
      </c>
      <c r="J1411" s="97" t="b">
        <v>1</v>
      </c>
      <c r="K1411" s="95"/>
      <c r="L1411" s="95"/>
    </row>
    <row r="1412" hidden="1">
      <c r="A1412" s="96">
        <v>793.0</v>
      </c>
      <c r="B1412" s="96">
        <v>187.0</v>
      </c>
      <c r="C1412" s="95" t="s">
        <v>306</v>
      </c>
      <c r="D1412" s="96">
        <v>180.0</v>
      </c>
      <c r="E1412" s="95" t="s">
        <v>312</v>
      </c>
      <c r="F1412" s="95" t="s">
        <v>254</v>
      </c>
      <c r="G1412" s="95" t="s">
        <v>226</v>
      </c>
      <c r="H1412" s="96">
        <v>95.0</v>
      </c>
      <c r="I1412" s="97" t="b">
        <v>1</v>
      </c>
      <c r="J1412" s="97" t="b">
        <v>1</v>
      </c>
      <c r="K1412" s="95"/>
      <c r="L1412" s="95"/>
    </row>
    <row r="1413" hidden="1">
      <c r="A1413" s="96">
        <v>793.0</v>
      </c>
      <c r="B1413" s="96">
        <v>187.0</v>
      </c>
      <c r="C1413" s="95" t="s">
        <v>306</v>
      </c>
      <c r="D1413" s="96">
        <v>179.0</v>
      </c>
      <c r="E1413" s="95" t="s">
        <v>311</v>
      </c>
      <c r="F1413" s="95" t="s">
        <v>254</v>
      </c>
      <c r="G1413" s="95" t="s">
        <v>226</v>
      </c>
      <c r="H1413" s="96">
        <v>95.0</v>
      </c>
      <c r="I1413" s="97" t="b">
        <v>1</v>
      </c>
      <c r="J1413" s="97" t="b">
        <v>1</v>
      </c>
      <c r="K1413" s="95"/>
      <c r="L1413" s="95"/>
    </row>
    <row r="1414" hidden="1">
      <c r="A1414" s="96">
        <v>793.0</v>
      </c>
      <c r="B1414" s="96">
        <v>187.0</v>
      </c>
      <c r="C1414" s="95" t="s">
        <v>306</v>
      </c>
      <c r="D1414" s="96">
        <v>166.0</v>
      </c>
      <c r="E1414" s="95" t="s">
        <v>313</v>
      </c>
      <c r="F1414" s="95" t="s">
        <v>254</v>
      </c>
      <c r="G1414" s="95" t="s">
        <v>226</v>
      </c>
      <c r="H1414" s="96">
        <v>95.0</v>
      </c>
      <c r="I1414" s="97" t="b">
        <v>1</v>
      </c>
      <c r="J1414" s="97" t="b">
        <v>1</v>
      </c>
      <c r="K1414" s="95"/>
      <c r="L1414" s="95"/>
    </row>
    <row r="1415" hidden="1">
      <c r="A1415" s="96">
        <v>793.0</v>
      </c>
      <c r="B1415" s="96">
        <v>187.0</v>
      </c>
      <c r="C1415" s="95" t="s">
        <v>306</v>
      </c>
      <c r="D1415" s="96">
        <v>165.0</v>
      </c>
      <c r="E1415" s="95" t="s">
        <v>314</v>
      </c>
      <c r="F1415" s="95" t="s">
        <v>254</v>
      </c>
      <c r="G1415" s="95" t="s">
        <v>226</v>
      </c>
      <c r="H1415" s="96">
        <v>95.0</v>
      </c>
      <c r="I1415" s="97" t="b">
        <v>1</v>
      </c>
      <c r="J1415" s="97" t="b">
        <v>1</v>
      </c>
      <c r="K1415" s="95"/>
      <c r="L1415" s="95"/>
    </row>
    <row r="1416" hidden="1">
      <c r="A1416" s="96">
        <v>793.0</v>
      </c>
      <c r="B1416" s="96">
        <v>187.0</v>
      </c>
      <c r="C1416" s="95" t="s">
        <v>306</v>
      </c>
      <c r="D1416" s="96">
        <v>177.0</v>
      </c>
      <c r="E1416" s="95" t="s">
        <v>315</v>
      </c>
      <c r="F1416" s="95" t="s">
        <v>254</v>
      </c>
      <c r="G1416" s="95" t="s">
        <v>226</v>
      </c>
      <c r="H1416" s="96">
        <v>95.0</v>
      </c>
      <c r="I1416" s="97" t="b">
        <v>1</v>
      </c>
      <c r="J1416" s="97" t="b">
        <v>1</v>
      </c>
      <c r="K1416" s="95"/>
      <c r="L1416" s="95"/>
    </row>
    <row r="1417" hidden="1">
      <c r="A1417" s="96">
        <v>793.0</v>
      </c>
      <c r="B1417" s="96">
        <v>187.0</v>
      </c>
      <c r="C1417" s="95" t="s">
        <v>306</v>
      </c>
      <c r="D1417" s="96">
        <v>170.0</v>
      </c>
      <c r="E1417" s="95" t="s">
        <v>367</v>
      </c>
      <c r="F1417" s="95" t="s">
        <v>254</v>
      </c>
      <c r="G1417" s="95" t="s">
        <v>226</v>
      </c>
      <c r="H1417" s="96">
        <v>95.0</v>
      </c>
      <c r="I1417" s="97" t="b">
        <v>1</v>
      </c>
      <c r="J1417" s="97" t="b">
        <v>1</v>
      </c>
      <c r="K1417" s="95"/>
      <c r="L1417" s="95"/>
    </row>
    <row r="1418" hidden="1">
      <c r="A1418" s="96">
        <v>793.0</v>
      </c>
      <c r="B1418" s="96">
        <v>187.0</v>
      </c>
      <c r="C1418" s="95" t="s">
        <v>306</v>
      </c>
      <c r="D1418" s="96">
        <v>172.0</v>
      </c>
      <c r="E1418" s="95" t="s">
        <v>349</v>
      </c>
      <c r="F1418" s="95" t="s">
        <v>254</v>
      </c>
      <c r="G1418" s="95" t="s">
        <v>226</v>
      </c>
      <c r="H1418" s="96">
        <v>95.0</v>
      </c>
      <c r="I1418" s="97" t="b">
        <v>1</v>
      </c>
      <c r="J1418" s="97" t="b">
        <v>1</v>
      </c>
      <c r="K1418" s="95"/>
      <c r="L1418" s="95"/>
    </row>
    <row r="1419" hidden="1">
      <c r="A1419" s="96">
        <v>793.0</v>
      </c>
      <c r="B1419" s="96">
        <v>187.0</v>
      </c>
      <c r="C1419" s="95" t="s">
        <v>306</v>
      </c>
      <c r="D1419" s="96">
        <v>174.0</v>
      </c>
      <c r="E1419" s="95" t="s">
        <v>322</v>
      </c>
      <c r="F1419" s="95" t="s">
        <v>254</v>
      </c>
      <c r="G1419" s="95" t="s">
        <v>226</v>
      </c>
      <c r="H1419" s="96">
        <v>95.0</v>
      </c>
      <c r="I1419" s="97" t="b">
        <v>1</v>
      </c>
      <c r="J1419" s="97" t="b">
        <v>1</v>
      </c>
      <c r="K1419" s="95"/>
      <c r="L1419" s="95"/>
    </row>
    <row r="1420" hidden="1">
      <c r="A1420" s="96">
        <v>793.0</v>
      </c>
      <c r="B1420" s="96">
        <v>187.0</v>
      </c>
      <c r="C1420" s="95" t="s">
        <v>306</v>
      </c>
      <c r="D1420" s="96">
        <v>163.0</v>
      </c>
      <c r="E1420" s="95" t="s">
        <v>316</v>
      </c>
      <c r="F1420" s="95" t="s">
        <v>254</v>
      </c>
      <c r="G1420" s="95" t="s">
        <v>226</v>
      </c>
      <c r="H1420" s="96">
        <v>95.0</v>
      </c>
      <c r="I1420" s="97" t="b">
        <v>1</v>
      </c>
      <c r="J1420" s="97" t="b">
        <v>1</v>
      </c>
      <c r="K1420" s="95"/>
      <c r="L1420" s="95"/>
    </row>
    <row r="1421" hidden="1">
      <c r="A1421" s="96">
        <v>794.0</v>
      </c>
      <c r="B1421" s="96">
        <v>187.0</v>
      </c>
      <c r="C1421" s="95" t="s">
        <v>306</v>
      </c>
      <c r="D1421" s="96">
        <v>142.0</v>
      </c>
      <c r="E1421" s="95" t="s">
        <v>337</v>
      </c>
      <c r="F1421" s="95" t="s">
        <v>156</v>
      </c>
      <c r="G1421" s="95" t="s">
        <v>226</v>
      </c>
      <c r="H1421" s="96">
        <v>95.0</v>
      </c>
      <c r="I1421" s="97" t="b">
        <v>1</v>
      </c>
      <c r="J1421" s="97" t="b">
        <v>1</v>
      </c>
      <c r="K1421" s="95"/>
      <c r="L1421" s="95"/>
    </row>
    <row r="1422" hidden="1">
      <c r="A1422" s="96">
        <v>794.0</v>
      </c>
      <c r="B1422" s="96">
        <v>187.0</v>
      </c>
      <c r="C1422" s="95" t="s">
        <v>306</v>
      </c>
      <c r="D1422" s="96">
        <v>127.0</v>
      </c>
      <c r="E1422" s="95" t="s">
        <v>338</v>
      </c>
      <c r="F1422" s="95" t="s">
        <v>156</v>
      </c>
      <c r="G1422" s="95" t="s">
        <v>226</v>
      </c>
      <c r="H1422" s="96">
        <v>95.0</v>
      </c>
      <c r="I1422" s="97" t="b">
        <v>1</v>
      </c>
      <c r="J1422" s="97" t="b">
        <v>1</v>
      </c>
      <c r="K1422" s="95"/>
      <c r="L1422" s="95"/>
    </row>
    <row r="1423" hidden="1">
      <c r="A1423" s="96">
        <v>794.0</v>
      </c>
      <c r="B1423" s="96">
        <v>187.0</v>
      </c>
      <c r="C1423" s="95" t="s">
        <v>306</v>
      </c>
      <c r="D1423" s="96">
        <v>131.0</v>
      </c>
      <c r="E1423" s="95" t="s">
        <v>331</v>
      </c>
      <c r="F1423" s="95" t="s">
        <v>156</v>
      </c>
      <c r="G1423" s="95" t="s">
        <v>226</v>
      </c>
      <c r="H1423" s="96">
        <v>95.0</v>
      </c>
      <c r="I1423" s="97" t="b">
        <v>1</v>
      </c>
      <c r="J1423" s="97" t="b">
        <v>1</v>
      </c>
      <c r="K1423" s="95"/>
      <c r="L1423" s="95"/>
    </row>
    <row r="1424" hidden="1">
      <c r="A1424" s="96">
        <v>794.0</v>
      </c>
      <c r="B1424" s="96">
        <v>187.0</v>
      </c>
      <c r="C1424" s="95" t="s">
        <v>306</v>
      </c>
      <c r="D1424" s="96">
        <v>152.0</v>
      </c>
      <c r="E1424" s="95" t="s">
        <v>354</v>
      </c>
      <c r="F1424" s="95" t="s">
        <v>156</v>
      </c>
      <c r="G1424" s="95" t="s">
        <v>226</v>
      </c>
      <c r="H1424" s="96">
        <v>95.0</v>
      </c>
      <c r="I1424" s="97" t="b">
        <v>1</v>
      </c>
      <c r="J1424" s="97" t="b">
        <v>1</v>
      </c>
      <c r="K1424" s="95"/>
      <c r="L1424" s="95"/>
    </row>
    <row r="1425" hidden="1">
      <c r="A1425" s="96">
        <v>795.0</v>
      </c>
      <c r="B1425" s="96">
        <v>187.0</v>
      </c>
      <c r="C1425" s="95" t="s">
        <v>306</v>
      </c>
      <c r="D1425" s="96">
        <v>142.0</v>
      </c>
      <c r="E1425" s="95" t="s">
        <v>337</v>
      </c>
      <c r="F1425" s="95" t="s">
        <v>157</v>
      </c>
      <c r="G1425" s="95" t="s">
        <v>226</v>
      </c>
      <c r="H1425" s="96">
        <v>95.0</v>
      </c>
      <c r="I1425" s="97" t="b">
        <v>1</v>
      </c>
      <c r="J1425" s="97" t="b">
        <v>1</v>
      </c>
      <c r="K1425" s="95"/>
      <c r="L1425" s="95"/>
    </row>
    <row r="1426" hidden="1">
      <c r="A1426" s="96">
        <v>795.0</v>
      </c>
      <c r="B1426" s="96">
        <v>187.0</v>
      </c>
      <c r="C1426" s="95" t="s">
        <v>306</v>
      </c>
      <c r="D1426" s="96">
        <v>131.0</v>
      </c>
      <c r="E1426" s="95" t="s">
        <v>331</v>
      </c>
      <c r="F1426" s="95" t="s">
        <v>157</v>
      </c>
      <c r="G1426" s="95" t="s">
        <v>226</v>
      </c>
      <c r="H1426" s="96">
        <v>95.0</v>
      </c>
      <c r="I1426" s="97" t="b">
        <v>1</v>
      </c>
      <c r="J1426" s="97" t="b">
        <v>1</v>
      </c>
      <c r="K1426" s="95"/>
      <c r="L1426" s="95"/>
    </row>
    <row r="1427" hidden="1">
      <c r="A1427" s="96">
        <v>795.0</v>
      </c>
      <c r="B1427" s="96">
        <v>187.0</v>
      </c>
      <c r="C1427" s="95" t="s">
        <v>306</v>
      </c>
      <c r="D1427" s="96">
        <v>149.0</v>
      </c>
      <c r="E1427" s="95" t="s">
        <v>343</v>
      </c>
      <c r="F1427" s="95" t="s">
        <v>157</v>
      </c>
      <c r="G1427" s="95" t="s">
        <v>226</v>
      </c>
      <c r="H1427" s="96">
        <v>95.0</v>
      </c>
      <c r="I1427" s="97" t="b">
        <v>1</v>
      </c>
      <c r="J1427" s="97" t="b">
        <v>1</v>
      </c>
      <c r="K1427" s="95"/>
      <c r="L1427" s="95"/>
    </row>
    <row r="1428" hidden="1">
      <c r="A1428" s="96">
        <v>795.0</v>
      </c>
      <c r="B1428" s="96">
        <v>187.0</v>
      </c>
      <c r="C1428" s="95" t="s">
        <v>306</v>
      </c>
      <c r="D1428" s="96">
        <v>183.0</v>
      </c>
      <c r="E1428" s="95" t="s">
        <v>345</v>
      </c>
      <c r="F1428" s="95" t="s">
        <v>157</v>
      </c>
      <c r="G1428" s="95" t="s">
        <v>226</v>
      </c>
      <c r="H1428" s="96">
        <v>95.0</v>
      </c>
      <c r="I1428" s="97" t="b">
        <v>1</v>
      </c>
      <c r="J1428" s="97" t="b">
        <v>1</v>
      </c>
      <c r="K1428" s="95"/>
      <c r="L1428" s="95"/>
    </row>
    <row r="1429" hidden="1">
      <c r="A1429" s="96">
        <v>796.0</v>
      </c>
      <c r="B1429" s="96">
        <v>188.0</v>
      </c>
      <c r="C1429" s="95" t="s">
        <v>305</v>
      </c>
      <c r="D1429" s="96">
        <v>146.0</v>
      </c>
      <c r="E1429" s="95" t="s">
        <v>341</v>
      </c>
      <c r="F1429" s="95" t="s">
        <v>209</v>
      </c>
      <c r="G1429" s="95" t="s">
        <v>226</v>
      </c>
      <c r="H1429" s="96">
        <v>95.0</v>
      </c>
      <c r="I1429" s="97" t="b">
        <v>1</v>
      </c>
      <c r="J1429" s="97" t="b">
        <v>1</v>
      </c>
      <c r="K1429" s="95"/>
      <c r="L1429" s="95"/>
    </row>
    <row r="1430" hidden="1">
      <c r="A1430" s="96">
        <v>796.0</v>
      </c>
      <c r="B1430" s="96">
        <v>188.0</v>
      </c>
      <c r="C1430" s="95" t="s">
        <v>305</v>
      </c>
      <c r="D1430" s="96">
        <v>123.0</v>
      </c>
      <c r="E1430" s="95" t="s">
        <v>347</v>
      </c>
      <c r="F1430" s="95" t="s">
        <v>209</v>
      </c>
      <c r="G1430" s="95" t="s">
        <v>226</v>
      </c>
      <c r="H1430" s="96">
        <v>95.0</v>
      </c>
      <c r="I1430" s="97" t="b">
        <v>1</v>
      </c>
      <c r="J1430" s="97" t="b">
        <v>1</v>
      </c>
      <c r="K1430" s="95"/>
      <c r="L1430" s="95"/>
    </row>
    <row r="1431" hidden="1">
      <c r="A1431" s="96">
        <v>796.0</v>
      </c>
      <c r="B1431" s="96">
        <v>188.0</v>
      </c>
      <c r="C1431" s="95" t="s">
        <v>305</v>
      </c>
      <c r="D1431" s="96">
        <v>121.0</v>
      </c>
      <c r="E1431" s="95" t="s">
        <v>333</v>
      </c>
      <c r="F1431" s="95" t="s">
        <v>209</v>
      </c>
      <c r="G1431" s="95" t="s">
        <v>226</v>
      </c>
      <c r="H1431" s="96">
        <v>95.0</v>
      </c>
      <c r="I1431" s="97" t="b">
        <v>1</v>
      </c>
      <c r="J1431" s="97" t="b">
        <v>1</v>
      </c>
      <c r="K1431" s="95"/>
      <c r="L1431" s="95"/>
    </row>
    <row r="1432" hidden="1">
      <c r="A1432" s="96">
        <v>797.0</v>
      </c>
      <c r="B1432" s="96">
        <v>188.0</v>
      </c>
      <c r="C1432" s="95" t="s">
        <v>305</v>
      </c>
      <c r="D1432" s="96">
        <v>146.0</v>
      </c>
      <c r="E1432" s="95" t="s">
        <v>341</v>
      </c>
      <c r="F1432" s="95" t="s">
        <v>209</v>
      </c>
      <c r="G1432" s="95" t="s">
        <v>226</v>
      </c>
      <c r="H1432" s="96">
        <v>95.0</v>
      </c>
      <c r="I1432" s="97" t="b">
        <v>1</v>
      </c>
      <c r="J1432" s="97" t="b">
        <v>1</v>
      </c>
      <c r="K1432" s="95"/>
      <c r="L1432" s="95"/>
    </row>
    <row r="1433" hidden="1">
      <c r="A1433" s="96">
        <v>797.0</v>
      </c>
      <c r="B1433" s="96">
        <v>188.0</v>
      </c>
      <c r="C1433" s="95" t="s">
        <v>305</v>
      </c>
      <c r="D1433" s="96">
        <v>144.0</v>
      </c>
      <c r="E1433" s="95" t="s">
        <v>304</v>
      </c>
      <c r="F1433" s="95" t="s">
        <v>209</v>
      </c>
      <c r="G1433" s="95" t="s">
        <v>226</v>
      </c>
      <c r="H1433" s="96">
        <v>95.0</v>
      </c>
      <c r="I1433" s="97" t="b">
        <v>1</v>
      </c>
      <c r="J1433" s="97" t="b">
        <v>1</v>
      </c>
      <c r="K1433" s="95"/>
      <c r="L1433" s="95"/>
    </row>
    <row r="1434" hidden="1">
      <c r="A1434" s="96">
        <v>798.0</v>
      </c>
      <c r="B1434" s="96">
        <v>188.0</v>
      </c>
      <c r="C1434" s="95" t="s">
        <v>305</v>
      </c>
      <c r="D1434" s="96">
        <v>142.0</v>
      </c>
      <c r="E1434" s="95" t="s">
        <v>337</v>
      </c>
      <c r="F1434" s="95" t="s">
        <v>209</v>
      </c>
      <c r="G1434" s="95" t="s">
        <v>226</v>
      </c>
      <c r="H1434" s="96">
        <v>95.0</v>
      </c>
      <c r="I1434" s="97" t="b">
        <v>1</v>
      </c>
      <c r="J1434" s="97" t="b">
        <v>1</v>
      </c>
      <c r="K1434" s="95"/>
      <c r="L1434" s="95"/>
    </row>
    <row r="1435" hidden="1">
      <c r="A1435" s="96">
        <v>798.0</v>
      </c>
      <c r="B1435" s="96">
        <v>188.0</v>
      </c>
      <c r="C1435" s="95" t="s">
        <v>305</v>
      </c>
      <c r="D1435" s="96">
        <v>127.0</v>
      </c>
      <c r="E1435" s="95" t="s">
        <v>338</v>
      </c>
      <c r="F1435" s="95" t="s">
        <v>209</v>
      </c>
      <c r="G1435" s="95" t="s">
        <v>226</v>
      </c>
      <c r="H1435" s="96">
        <v>95.0</v>
      </c>
      <c r="I1435" s="97" t="b">
        <v>1</v>
      </c>
      <c r="J1435" s="97" t="b">
        <v>1</v>
      </c>
      <c r="K1435" s="95"/>
      <c r="L1435" s="95"/>
    </row>
    <row r="1436" hidden="1">
      <c r="A1436" s="96">
        <v>798.0</v>
      </c>
      <c r="B1436" s="96">
        <v>188.0</v>
      </c>
      <c r="C1436" s="95" t="s">
        <v>305</v>
      </c>
      <c r="D1436" s="96">
        <v>125.0</v>
      </c>
      <c r="E1436" s="95" t="s">
        <v>334</v>
      </c>
      <c r="F1436" s="95" t="s">
        <v>209</v>
      </c>
      <c r="G1436" s="95" t="s">
        <v>226</v>
      </c>
      <c r="H1436" s="96">
        <v>95.0</v>
      </c>
      <c r="I1436" s="97" t="b">
        <v>1</v>
      </c>
      <c r="J1436" s="97" t="b">
        <v>1</v>
      </c>
      <c r="K1436" s="95"/>
      <c r="L1436" s="95"/>
    </row>
    <row r="1437" hidden="1">
      <c r="A1437" s="96">
        <v>798.0</v>
      </c>
      <c r="B1437" s="96">
        <v>188.0</v>
      </c>
      <c r="C1437" s="95" t="s">
        <v>305</v>
      </c>
      <c r="D1437" s="96">
        <v>126.0</v>
      </c>
      <c r="E1437" s="95" t="s">
        <v>336</v>
      </c>
      <c r="F1437" s="95" t="s">
        <v>209</v>
      </c>
      <c r="G1437" s="95" t="s">
        <v>226</v>
      </c>
      <c r="H1437" s="96">
        <v>95.0</v>
      </c>
      <c r="I1437" s="97" t="b">
        <v>1</v>
      </c>
      <c r="J1437" s="97" t="b">
        <v>1</v>
      </c>
      <c r="K1437" s="95"/>
      <c r="L1437" s="95"/>
    </row>
    <row r="1438" hidden="1">
      <c r="A1438" s="96">
        <v>798.0</v>
      </c>
      <c r="B1438" s="96">
        <v>188.0</v>
      </c>
      <c r="C1438" s="95" t="s">
        <v>305</v>
      </c>
      <c r="D1438" s="96">
        <v>128.0</v>
      </c>
      <c r="E1438" s="95" t="s">
        <v>340</v>
      </c>
      <c r="F1438" s="95" t="s">
        <v>209</v>
      </c>
      <c r="G1438" s="95" t="s">
        <v>226</v>
      </c>
      <c r="H1438" s="96">
        <v>95.0</v>
      </c>
      <c r="I1438" s="97" t="b">
        <v>1</v>
      </c>
      <c r="J1438" s="97" t="b">
        <v>1</v>
      </c>
      <c r="K1438" s="95"/>
      <c r="L1438" s="95"/>
    </row>
  </sheetData>
  <autoFilter ref="$A$1:$J$1438">
    <filterColumn colId="9">
      <filters>
        <filter val="FALSE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18.63"/>
    <col customWidth="1" min="4" max="4" width="17.5"/>
    <col customWidth="1" min="6" max="6" width="14.5"/>
    <col customWidth="1" min="12" max="12" width="14.5"/>
  </cols>
  <sheetData>
    <row r="1">
      <c r="A1" s="102"/>
      <c r="B1" s="103"/>
      <c r="C1" s="104"/>
      <c r="D1" s="105"/>
      <c r="E1" s="102"/>
      <c r="F1" s="105"/>
      <c r="G1" s="106"/>
      <c r="H1" s="107"/>
      <c r="I1" s="107"/>
      <c r="J1" s="108"/>
      <c r="K1" s="109"/>
      <c r="L1" s="110"/>
      <c r="M1" s="109"/>
    </row>
    <row r="2">
      <c r="A2" s="111" t="s">
        <v>369</v>
      </c>
      <c r="B2" s="112" t="s">
        <v>370</v>
      </c>
      <c r="C2" s="112" t="s">
        <v>46</v>
      </c>
      <c r="D2" s="112" t="s">
        <v>371</v>
      </c>
      <c r="E2" s="111" t="s">
        <v>372</v>
      </c>
      <c r="F2" s="113" t="s">
        <v>373</v>
      </c>
      <c r="G2" s="114" t="s">
        <v>374</v>
      </c>
      <c r="H2" s="115" t="s">
        <v>375</v>
      </c>
      <c r="I2" s="112" t="s">
        <v>376</v>
      </c>
      <c r="J2" s="116" t="s">
        <v>377</v>
      </c>
      <c r="K2" s="109"/>
      <c r="L2" s="117"/>
      <c r="M2" s="118"/>
    </row>
    <row r="3">
      <c r="A3" s="119">
        <v>1.0</v>
      </c>
      <c r="B3" s="120" t="s">
        <v>378</v>
      </c>
      <c r="C3" s="121" t="str">
        <f>vlookup(D3,partners!$C$3:$O$16,13,FALSE)</f>
        <v>001</v>
      </c>
      <c r="D3" s="120" t="s">
        <v>61</v>
      </c>
      <c r="E3" s="122">
        <f>vlookup($F3,vehicles!$C$3:$G$26,5,FALSE)</f>
        <v>3</v>
      </c>
      <c r="F3" s="120" t="s">
        <v>226</v>
      </c>
      <c r="G3" s="123">
        <f>VLOOKUP(L3,buses!$A$3:$C$20,2,false)</f>
        <v>1</v>
      </c>
      <c r="H3" s="120" t="str">
        <f>VLOOKUP(L3,buses!$A$3:$C$20,3,false)</f>
        <v>SPRINTER</v>
      </c>
      <c r="I3" s="120" t="s">
        <v>379</v>
      </c>
      <c r="J3" s="124"/>
      <c r="K3" s="109"/>
      <c r="L3" s="125" t="str">
        <f t="shared" ref="L3:L801" si="1">CONCAT(C3,E3)</f>
        <v>0013</v>
      </c>
      <c r="M3" s="126"/>
    </row>
    <row r="4">
      <c r="A4" s="119">
        <v>2.0</v>
      </c>
      <c r="B4" s="120" t="s">
        <v>380</v>
      </c>
      <c r="C4" s="121" t="str">
        <f>vlookup(D4,partners!$C$3:$O$16,13,FALSE)</f>
        <v>001</v>
      </c>
      <c r="D4" s="120" t="s">
        <v>61</v>
      </c>
      <c r="E4" s="122">
        <f>vlookup($F4,vehicles!$C$3:$G$26,5,FALSE)</f>
        <v>7</v>
      </c>
      <c r="F4" s="127" t="s">
        <v>381</v>
      </c>
      <c r="G4" s="123">
        <f>VLOOKUP(L4,buses!$A$3:$C$20,2,false)</f>
        <v>2</v>
      </c>
      <c r="H4" s="120" t="str">
        <f>VLOOKUP(L4,buses!$A$3:$C$20,3,false)</f>
        <v>Shuttle</v>
      </c>
      <c r="I4" s="120" t="s">
        <v>379</v>
      </c>
      <c r="J4" s="124"/>
      <c r="K4" s="109"/>
      <c r="L4" s="125" t="str">
        <f t="shared" si="1"/>
        <v>0017</v>
      </c>
      <c r="M4" s="128"/>
    </row>
    <row r="5">
      <c r="A5" s="119">
        <v>3.0</v>
      </c>
      <c r="B5" s="120" t="s">
        <v>380</v>
      </c>
      <c r="C5" s="121" t="str">
        <f>vlookup(D5,partners!$C$3:$O$16,13,FALSE)</f>
        <v>001</v>
      </c>
      <c r="D5" s="120" t="s">
        <v>61</v>
      </c>
      <c r="E5" s="122">
        <f>vlookup($F5,vehicles!$C$3:$G$26,5,FALSE)</f>
        <v>7</v>
      </c>
      <c r="F5" s="127" t="s">
        <v>381</v>
      </c>
      <c r="G5" s="123">
        <f>VLOOKUP(L5,buses!$A$3:$C$20,2,false)</f>
        <v>2</v>
      </c>
      <c r="H5" s="120" t="str">
        <f>VLOOKUP(L5,buses!$A$3:$C$20,3,false)</f>
        <v>Shuttle</v>
      </c>
      <c r="I5" s="120" t="s">
        <v>379</v>
      </c>
      <c r="J5" s="124"/>
      <c r="K5" s="109"/>
      <c r="L5" s="125" t="str">
        <f t="shared" si="1"/>
        <v>0017</v>
      </c>
      <c r="M5" s="129"/>
    </row>
    <row r="6">
      <c r="A6" s="119">
        <v>4.0</v>
      </c>
      <c r="B6" s="120" t="s">
        <v>380</v>
      </c>
      <c r="C6" s="121" t="str">
        <f>vlookup(D6,partners!$C$3:$O$16,13,FALSE)</f>
        <v>001</v>
      </c>
      <c r="D6" s="120" t="s">
        <v>61</v>
      </c>
      <c r="E6" s="122">
        <f>vlookup($F6,vehicles!$C$3:$G$26,5,FALSE)</f>
        <v>7</v>
      </c>
      <c r="F6" s="127" t="s">
        <v>381</v>
      </c>
      <c r="G6" s="123">
        <f>VLOOKUP(L6,buses!$A$3:$C$20,2,false)</f>
        <v>2</v>
      </c>
      <c r="H6" s="120" t="str">
        <f>VLOOKUP(L6,buses!$A$3:$C$20,3,false)</f>
        <v>Shuttle</v>
      </c>
      <c r="I6" s="120" t="s">
        <v>379</v>
      </c>
      <c r="J6" s="124"/>
      <c r="K6" s="109"/>
      <c r="L6" s="125" t="str">
        <f t="shared" si="1"/>
        <v>0017</v>
      </c>
      <c r="M6" s="129"/>
    </row>
    <row r="7">
      <c r="A7" s="119">
        <v>5.0</v>
      </c>
      <c r="B7" s="120" t="s">
        <v>382</v>
      </c>
      <c r="C7" s="121" t="str">
        <f>vlookup(D7,partners!$C$3:$O$16,13,FALSE)</f>
        <v>001</v>
      </c>
      <c r="D7" s="120" t="s">
        <v>61</v>
      </c>
      <c r="E7" s="122">
        <f>vlookup($F7,vehicles!$C$3:$G$26,5,FALSE)</f>
        <v>2</v>
      </c>
      <c r="F7" s="127" t="s">
        <v>383</v>
      </c>
      <c r="G7" s="123">
        <f>VLOOKUP(L7,buses!$A$3:$C$20,2,false)</f>
        <v>3</v>
      </c>
      <c r="H7" s="120" t="str">
        <f>VLOOKUP(L7,buses!$A$3:$C$20,3,false)</f>
        <v>Sleeper</v>
      </c>
      <c r="I7" s="120" t="s">
        <v>379</v>
      </c>
      <c r="J7" s="124"/>
      <c r="K7" s="109"/>
      <c r="L7" s="125" t="str">
        <f t="shared" si="1"/>
        <v>0012</v>
      </c>
      <c r="M7" s="129"/>
    </row>
    <row r="8">
      <c r="A8" s="119">
        <v>6.0</v>
      </c>
      <c r="B8" s="120" t="s">
        <v>384</v>
      </c>
      <c r="C8" s="121" t="str">
        <f>vlookup(D8,partners!$C$3:$O$16,13,FALSE)</f>
        <v>001</v>
      </c>
      <c r="D8" s="120" t="s">
        <v>61</v>
      </c>
      <c r="E8" s="122">
        <f>vlookup($F8,vehicles!$C$3:$G$26,5,FALSE)</f>
        <v>2</v>
      </c>
      <c r="F8" s="127" t="s">
        <v>383</v>
      </c>
      <c r="G8" s="123">
        <f>VLOOKUP(L8,buses!$A$3:$C$19,2,false)</f>
        <v>3</v>
      </c>
      <c r="H8" s="120" t="str">
        <f>VLOOKUP(L8,buses!$A$3:$C$19,3,false)</f>
        <v>Sleeper</v>
      </c>
      <c r="I8" s="120" t="s">
        <v>379</v>
      </c>
      <c r="J8" s="124"/>
      <c r="K8" s="109"/>
      <c r="L8" s="125" t="str">
        <f t="shared" si="1"/>
        <v>0012</v>
      </c>
      <c r="M8" s="129"/>
    </row>
    <row r="9">
      <c r="A9" s="119">
        <v>7.0</v>
      </c>
      <c r="B9" s="120" t="s">
        <v>385</v>
      </c>
      <c r="C9" s="121" t="str">
        <f>vlookup(D9,partners!$C$3:$O$16,13,FALSE)</f>
        <v>001</v>
      </c>
      <c r="D9" s="120" t="s">
        <v>61</v>
      </c>
      <c r="E9" s="122">
        <f>vlookup($F9,vehicles!$C$3:$G$26,5,FALSE)</f>
        <v>3</v>
      </c>
      <c r="F9" s="120" t="s">
        <v>226</v>
      </c>
      <c r="G9" s="123">
        <f>VLOOKUP(L9,buses!$A$3:$C$19,2,false)</f>
        <v>1</v>
      </c>
      <c r="H9" s="120" t="str">
        <f>VLOOKUP(L9,buses!$A$3:$C$19,3,false)</f>
        <v>SPRINTER</v>
      </c>
      <c r="I9" s="120" t="s">
        <v>379</v>
      </c>
      <c r="J9" s="124"/>
      <c r="K9" s="109"/>
      <c r="L9" s="125" t="str">
        <f t="shared" si="1"/>
        <v>0013</v>
      </c>
      <c r="M9" s="129"/>
    </row>
    <row r="10">
      <c r="A10" s="119">
        <v>8.0</v>
      </c>
      <c r="B10" s="120" t="s">
        <v>386</v>
      </c>
      <c r="C10" s="121" t="str">
        <f>vlookup(D10,partners!$C$3:$O$16,13,FALSE)</f>
        <v>001</v>
      </c>
      <c r="D10" s="120" t="s">
        <v>61</v>
      </c>
      <c r="E10" s="122">
        <f>vlookup($F10,vehicles!$C$3:$G$26,5,FALSE)</f>
        <v>3</v>
      </c>
      <c r="F10" s="120" t="s">
        <v>226</v>
      </c>
      <c r="G10" s="123">
        <f>VLOOKUP(L10,buses!$A$3:$C$19,2,false)</f>
        <v>1</v>
      </c>
      <c r="H10" s="120" t="str">
        <f>VLOOKUP(L10,buses!$A$3:$C$19,3,false)</f>
        <v>SPRINTER</v>
      </c>
      <c r="I10" s="120" t="s">
        <v>379</v>
      </c>
      <c r="J10" s="124"/>
      <c r="K10" s="109"/>
      <c r="L10" s="125" t="str">
        <f t="shared" si="1"/>
        <v>0013</v>
      </c>
      <c r="M10" s="129"/>
    </row>
    <row r="11">
      <c r="A11" s="119">
        <v>9.0</v>
      </c>
      <c r="B11" s="120" t="s">
        <v>387</v>
      </c>
      <c r="C11" s="121" t="str">
        <f>vlookup(D11,partners!$C$3:$O$16,13,FALSE)</f>
        <v>001</v>
      </c>
      <c r="D11" s="120" t="s">
        <v>61</v>
      </c>
      <c r="E11" s="122">
        <f>vlookup($F11,vehicles!$C$3:$G$26,5,FALSE)</f>
        <v>3</v>
      </c>
      <c r="F11" s="120" t="s">
        <v>226</v>
      </c>
      <c r="G11" s="123">
        <f>VLOOKUP(L11,buses!$A$3:$C$19,2,false)</f>
        <v>1</v>
      </c>
      <c r="H11" s="120" t="str">
        <f>VLOOKUP(L11,buses!$A$3:$C$19,3,false)</f>
        <v>SPRINTER</v>
      </c>
      <c r="I11" s="120" t="s">
        <v>379</v>
      </c>
      <c r="J11" s="124"/>
      <c r="K11" s="109"/>
      <c r="L11" s="125" t="str">
        <f t="shared" si="1"/>
        <v>0013</v>
      </c>
      <c r="M11" s="129"/>
    </row>
    <row r="12">
      <c r="A12" s="119">
        <v>10.0</v>
      </c>
      <c r="B12" s="120" t="s">
        <v>388</v>
      </c>
      <c r="C12" s="121" t="str">
        <f>vlookup(D12,partners!$C$3:$O$16,13,FALSE)</f>
        <v>001</v>
      </c>
      <c r="D12" s="120" t="s">
        <v>61</v>
      </c>
      <c r="E12" s="122">
        <f>vlookup($F12,vehicles!$C$3:$G$26,5,FALSE)</f>
        <v>3</v>
      </c>
      <c r="F12" s="120" t="s">
        <v>226</v>
      </c>
      <c r="G12" s="123">
        <f>VLOOKUP(L12,buses!$A$3:$C$19,2,false)</f>
        <v>1</v>
      </c>
      <c r="H12" s="120" t="str">
        <f>VLOOKUP(L12,buses!$A$3:$C$19,3,false)</f>
        <v>SPRINTER</v>
      </c>
      <c r="I12" s="120" t="s">
        <v>379</v>
      </c>
      <c r="J12" s="124"/>
      <c r="K12" s="109"/>
      <c r="L12" s="125" t="str">
        <f t="shared" si="1"/>
        <v>0013</v>
      </c>
      <c r="M12" s="129"/>
    </row>
    <row r="13">
      <c r="A13" s="119">
        <v>11.0</v>
      </c>
      <c r="B13" s="120" t="s">
        <v>388</v>
      </c>
      <c r="C13" s="121" t="str">
        <f>vlookup(D13,partners!$C$3:$O$16,13,FALSE)</f>
        <v>001</v>
      </c>
      <c r="D13" s="120" t="s">
        <v>61</v>
      </c>
      <c r="E13" s="122">
        <f>vlookup($F13,vehicles!$C$3:$G$26,5,FALSE)</f>
        <v>3</v>
      </c>
      <c r="F13" s="120" t="s">
        <v>226</v>
      </c>
      <c r="G13" s="123">
        <f>VLOOKUP(L13,buses!$A$3:$C$19,2,false)</f>
        <v>1</v>
      </c>
      <c r="H13" s="120" t="str">
        <f>VLOOKUP(L13,buses!$A$3:$C$19,3,false)</f>
        <v>SPRINTER</v>
      </c>
      <c r="I13" s="120" t="s">
        <v>379</v>
      </c>
      <c r="J13" s="124"/>
      <c r="K13" s="109"/>
      <c r="L13" s="125" t="str">
        <f t="shared" si="1"/>
        <v>0013</v>
      </c>
      <c r="M13" s="129"/>
    </row>
    <row r="14">
      <c r="A14" s="119">
        <v>12.0</v>
      </c>
      <c r="B14" s="120" t="s">
        <v>389</v>
      </c>
      <c r="C14" s="121" t="str">
        <f>vlookup(D14,partners!$C$3:$O$16,13,FALSE)</f>
        <v>001</v>
      </c>
      <c r="D14" s="120" t="s">
        <v>61</v>
      </c>
      <c r="E14" s="122">
        <f>vlookup($F14,vehicles!$C$3:$G$26,5,FALSE)</f>
        <v>2</v>
      </c>
      <c r="F14" s="127" t="s">
        <v>383</v>
      </c>
      <c r="G14" s="123">
        <f>VLOOKUP(L14,buses!$A$3:$C$19,2,false)</f>
        <v>3</v>
      </c>
      <c r="H14" s="120" t="str">
        <f>VLOOKUP(L14,buses!$A$3:$C$19,3,false)</f>
        <v>Sleeper</v>
      </c>
      <c r="I14" s="120" t="s">
        <v>379</v>
      </c>
      <c r="J14" s="124"/>
      <c r="K14" s="109"/>
      <c r="L14" s="125" t="str">
        <f t="shared" si="1"/>
        <v>0012</v>
      </c>
      <c r="M14" s="129"/>
    </row>
    <row r="15">
      <c r="A15" s="119">
        <v>13.0</v>
      </c>
      <c r="B15" s="120" t="s">
        <v>390</v>
      </c>
      <c r="C15" s="121" t="str">
        <f>vlookup(D15,partners!$C$3:$O$16,13,FALSE)</f>
        <v>001</v>
      </c>
      <c r="D15" s="120" t="s">
        <v>61</v>
      </c>
      <c r="E15" s="122">
        <f>vlookup($F15,vehicles!$C$3:$G$26,5,FALSE)</f>
        <v>3</v>
      </c>
      <c r="F15" s="120" t="s">
        <v>226</v>
      </c>
      <c r="G15" s="123">
        <f>VLOOKUP(L15,buses!$A$3:$C$19,2,false)</f>
        <v>1</v>
      </c>
      <c r="H15" s="120" t="str">
        <f>VLOOKUP(L15,buses!$A$3:$C$19,3,false)</f>
        <v>SPRINTER</v>
      </c>
      <c r="I15" s="120" t="s">
        <v>379</v>
      </c>
      <c r="J15" s="124"/>
      <c r="K15" s="109"/>
      <c r="L15" s="125" t="str">
        <f t="shared" si="1"/>
        <v>0013</v>
      </c>
      <c r="M15" s="129"/>
    </row>
    <row r="16">
      <c r="A16" s="119">
        <v>14.0</v>
      </c>
      <c r="B16" s="120" t="s">
        <v>391</v>
      </c>
      <c r="C16" s="121" t="str">
        <f>vlookup(D16,partners!$C$3:$O$16,13,FALSE)</f>
        <v>001</v>
      </c>
      <c r="D16" s="120" t="s">
        <v>61</v>
      </c>
      <c r="E16" s="122">
        <f>vlookup($F16,vehicles!$C$3:$G$26,5,FALSE)</f>
        <v>3</v>
      </c>
      <c r="F16" s="120" t="s">
        <v>226</v>
      </c>
      <c r="G16" s="123">
        <f>VLOOKUP(L16,buses!$A$3:$C$19,2,false)</f>
        <v>1</v>
      </c>
      <c r="H16" s="120" t="str">
        <f>VLOOKUP(L16,buses!$A$3:$C$19,3,false)</f>
        <v>SPRINTER</v>
      </c>
      <c r="I16" s="120" t="s">
        <v>379</v>
      </c>
      <c r="J16" s="124"/>
      <c r="K16" s="109"/>
      <c r="L16" s="125" t="str">
        <f t="shared" si="1"/>
        <v>0013</v>
      </c>
      <c r="M16" s="129"/>
    </row>
    <row r="17">
      <c r="A17" s="119">
        <v>15.0</v>
      </c>
      <c r="B17" s="120" t="s">
        <v>392</v>
      </c>
      <c r="C17" s="121" t="str">
        <f>vlookup(D17,partners!$C$3:$O$16,13,FALSE)</f>
        <v>001</v>
      </c>
      <c r="D17" s="120" t="s">
        <v>61</v>
      </c>
      <c r="E17" s="122">
        <f>vlookup($F17,vehicles!$C$3:$G$26,5,FALSE)</f>
        <v>3</v>
      </c>
      <c r="F17" s="120" t="s">
        <v>226</v>
      </c>
      <c r="G17" s="123">
        <f>VLOOKUP(L17,buses!$A$3:$C$19,2,false)</f>
        <v>1</v>
      </c>
      <c r="H17" s="120" t="str">
        <f>VLOOKUP(L17,buses!$A$3:$C$19,3,false)</f>
        <v>SPRINTER</v>
      </c>
      <c r="I17" s="120" t="s">
        <v>379</v>
      </c>
      <c r="J17" s="124"/>
      <c r="K17" s="109"/>
      <c r="L17" s="125" t="str">
        <f t="shared" si="1"/>
        <v>0013</v>
      </c>
      <c r="M17" s="129"/>
    </row>
    <row r="18">
      <c r="A18" s="119">
        <v>16.0</v>
      </c>
      <c r="B18" s="120" t="s">
        <v>393</v>
      </c>
      <c r="C18" s="121" t="str">
        <f>vlookup(D18,partners!$C$3:$O$16,13,FALSE)</f>
        <v>001</v>
      </c>
      <c r="D18" s="120" t="s">
        <v>61</v>
      </c>
      <c r="E18" s="122">
        <f>vlookup($F18,vehicles!$C$3:$G$26,5,FALSE)</f>
        <v>3</v>
      </c>
      <c r="F18" s="120" t="s">
        <v>226</v>
      </c>
      <c r="G18" s="123">
        <f>VLOOKUP(L18,buses!$A$3:$C$19,2,false)</f>
        <v>1</v>
      </c>
      <c r="H18" s="120" t="str">
        <f>VLOOKUP(L18,buses!$A$3:$C$19,3,false)</f>
        <v>SPRINTER</v>
      </c>
      <c r="I18" s="120" t="s">
        <v>379</v>
      </c>
      <c r="J18" s="124"/>
      <c r="K18" s="109"/>
      <c r="L18" s="125" t="str">
        <f t="shared" si="1"/>
        <v>0013</v>
      </c>
      <c r="M18" s="129"/>
    </row>
    <row r="19">
      <c r="A19" s="119">
        <v>17.0</v>
      </c>
      <c r="B19" s="120" t="s">
        <v>394</v>
      </c>
      <c r="C19" s="121" t="str">
        <f>vlookup(D19,partners!$C$3:$O$16,13,FALSE)</f>
        <v>001</v>
      </c>
      <c r="D19" s="120" t="s">
        <v>61</v>
      </c>
      <c r="E19" s="122">
        <f>vlookup($F19,vehicles!$C$3:$G$26,5,FALSE)</f>
        <v>3</v>
      </c>
      <c r="F19" s="120" t="s">
        <v>226</v>
      </c>
      <c r="G19" s="123">
        <f>VLOOKUP(L19,buses!$A$3:$C$19,2,false)</f>
        <v>1</v>
      </c>
      <c r="H19" s="120" t="str">
        <f>VLOOKUP(L19,buses!$A$3:$C$19,3,false)</f>
        <v>SPRINTER</v>
      </c>
      <c r="I19" s="120" t="s">
        <v>379</v>
      </c>
      <c r="J19" s="124"/>
      <c r="K19" s="109"/>
      <c r="L19" s="125" t="str">
        <f t="shared" si="1"/>
        <v>0013</v>
      </c>
      <c r="M19" s="129"/>
    </row>
    <row r="20">
      <c r="A20" s="119">
        <v>18.0</v>
      </c>
      <c r="B20" s="120" t="s">
        <v>395</v>
      </c>
      <c r="C20" s="121" t="str">
        <f>vlookup(D20,partners!$C$3:$O$16,13,FALSE)</f>
        <v>001</v>
      </c>
      <c r="D20" s="120" t="s">
        <v>61</v>
      </c>
      <c r="E20" s="122">
        <f>vlookup($F20,vehicles!$C$3:$G$26,5,FALSE)</f>
        <v>3</v>
      </c>
      <c r="F20" s="120" t="s">
        <v>226</v>
      </c>
      <c r="G20" s="123">
        <f>VLOOKUP(L20,buses!$A$3:$C$19,2,false)</f>
        <v>1</v>
      </c>
      <c r="H20" s="120" t="str">
        <f>VLOOKUP(L20,buses!$A$3:$C$19,3,false)</f>
        <v>SPRINTER</v>
      </c>
      <c r="I20" s="120" t="s">
        <v>379</v>
      </c>
      <c r="J20" s="124"/>
      <c r="K20" s="109"/>
      <c r="L20" s="125" t="str">
        <f t="shared" si="1"/>
        <v>0013</v>
      </c>
      <c r="M20" s="129"/>
    </row>
    <row r="21">
      <c r="A21" s="119">
        <v>19.0</v>
      </c>
      <c r="B21" s="120" t="s">
        <v>396</v>
      </c>
      <c r="C21" s="121" t="str">
        <f>vlookup(D21,partners!$C$3:$O$16,13,FALSE)</f>
        <v>001</v>
      </c>
      <c r="D21" s="120" t="s">
        <v>61</v>
      </c>
      <c r="E21" s="122">
        <f>vlookup($F21,vehicles!$C$3:$G$26,5,FALSE)</f>
        <v>3</v>
      </c>
      <c r="F21" s="120" t="s">
        <v>226</v>
      </c>
      <c r="G21" s="123">
        <f>VLOOKUP(L21,buses!$A$3:$C$19,2,false)</f>
        <v>1</v>
      </c>
      <c r="H21" s="120" t="str">
        <f>VLOOKUP(L21,buses!$A$3:$C$19,3,false)</f>
        <v>SPRINTER</v>
      </c>
      <c r="I21" s="120" t="s">
        <v>379</v>
      </c>
      <c r="J21" s="124"/>
      <c r="K21" s="109"/>
      <c r="L21" s="125" t="str">
        <f t="shared" si="1"/>
        <v>0013</v>
      </c>
      <c r="M21" s="129"/>
    </row>
    <row r="22">
      <c r="A22" s="119">
        <v>20.0</v>
      </c>
      <c r="B22" s="120" t="s">
        <v>397</v>
      </c>
      <c r="C22" s="121" t="str">
        <f>vlookup(D22,partners!$C$3:$O$16,13,FALSE)</f>
        <v>001</v>
      </c>
      <c r="D22" s="120" t="s">
        <v>61</v>
      </c>
      <c r="E22" s="122">
        <f>vlookup($F22,vehicles!$C$3:$G$26,5,FALSE)</f>
        <v>3</v>
      </c>
      <c r="F22" s="120" t="s">
        <v>226</v>
      </c>
      <c r="G22" s="123">
        <f>VLOOKUP(L22,buses!$A$3:$C$19,2,false)</f>
        <v>1</v>
      </c>
      <c r="H22" s="120" t="str">
        <f>VLOOKUP(L22,buses!$A$3:$C$19,3,false)</f>
        <v>SPRINTER</v>
      </c>
      <c r="I22" s="120" t="s">
        <v>379</v>
      </c>
      <c r="J22" s="124"/>
      <c r="K22" s="109"/>
      <c r="L22" s="125" t="str">
        <f t="shared" si="1"/>
        <v>0013</v>
      </c>
      <c r="M22" s="129"/>
    </row>
    <row r="23">
      <c r="A23" s="119">
        <v>21.0</v>
      </c>
      <c r="B23" s="120" t="s">
        <v>398</v>
      </c>
      <c r="C23" s="121" t="str">
        <f>vlookup(D23,partners!$C$3:$O$16,13,FALSE)</f>
        <v>001</v>
      </c>
      <c r="D23" s="120" t="s">
        <v>61</v>
      </c>
      <c r="E23" s="122">
        <f>vlookup($F23,vehicles!$C$3:$G$26,5,FALSE)</f>
        <v>3</v>
      </c>
      <c r="F23" s="120" t="s">
        <v>226</v>
      </c>
      <c r="G23" s="123">
        <f>VLOOKUP(L23,buses!$A$3:$C$19,2,false)</f>
        <v>1</v>
      </c>
      <c r="H23" s="120" t="str">
        <f>VLOOKUP(L23,buses!$A$3:$C$19,3,false)</f>
        <v>SPRINTER</v>
      </c>
      <c r="I23" s="120" t="s">
        <v>379</v>
      </c>
      <c r="J23" s="124"/>
      <c r="K23" s="109"/>
      <c r="L23" s="125" t="str">
        <f t="shared" si="1"/>
        <v>0013</v>
      </c>
      <c r="M23" s="129"/>
    </row>
    <row r="24">
      <c r="A24" s="119">
        <v>22.0</v>
      </c>
      <c r="B24" s="120" t="s">
        <v>399</v>
      </c>
      <c r="C24" s="121" t="str">
        <f>vlookup(D24,partners!$C$3:$O$16,13,FALSE)</f>
        <v>001</v>
      </c>
      <c r="D24" s="120" t="s">
        <v>61</v>
      </c>
      <c r="E24" s="122">
        <f>vlookup($F24,vehicles!$C$3:$G$26,5,FALSE)</f>
        <v>2</v>
      </c>
      <c r="F24" s="127" t="s">
        <v>383</v>
      </c>
      <c r="G24" s="123">
        <f>VLOOKUP(L24,buses!$A$3:$C$19,2,false)</f>
        <v>3</v>
      </c>
      <c r="H24" s="120" t="str">
        <f>VLOOKUP(L24,buses!$A$3:$C$19,3,false)</f>
        <v>Sleeper</v>
      </c>
      <c r="I24" s="120" t="s">
        <v>379</v>
      </c>
      <c r="J24" s="124"/>
      <c r="K24" s="109"/>
      <c r="L24" s="125" t="str">
        <f t="shared" si="1"/>
        <v>0012</v>
      </c>
      <c r="M24" s="129"/>
    </row>
    <row r="25">
      <c r="A25" s="119">
        <v>23.0</v>
      </c>
      <c r="B25" s="120" t="s">
        <v>400</v>
      </c>
      <c r="C25" s="121" t="str">
        <f>vlookup(D25,partners!$C$3:$O$16,13,FALSE)</f>
        <v>001</v>
      </c>
      <c r="D25" s="120" t="s">
        <v>61</v>
      </c>
      <c r="E25" s="122">
        <f>vlookup($F25,vehicles!$C$3:$G$26,5,FALSE)</f>
        <v>2</v>
      </c>
      <c r="F25" s="127" t="s">
        <v>383</v>
      </c>
      <c r="G25" s="123">
        <f>VLOOKUP(L25,buses!$A$3:$C$19,2,false)</f>
        <v>3</v>
      </c>
      <c r="H25" s="120" t="str">
        <f>VLOOKUP(L25,buses!$A$3:$C$19,3,false)</f>
        <v>Sleeper</v>
      </c>
      <c r="I25" s="120" t="s">
        <v>379</v>
      </c>
      <c r="J25" s="124"/>
      <c r="K25" s="109"/>
      <c r="L25" s="125" t="str">
        <f t="shared" si="1"/>
        <v>0012</v>
      </c>
      <c r="M25" s="129"/>
    </row>
    <row r="26">
      <c r="A26" s="119">
        <v>24.0</v>
      </c>
      <c r="B26" s="120" t="s">
        <v>401</v>
      </c>
      <c r="C26" s="121" t="str">
        <f>vlookup(D26,partners!$C$3:$O$16,13,FALSE)</f>
        <v>001</v>
      </c>
      <c r="D26" s="120" t="s">
        <v>61</v>
      </c>
      <c r="E26" s="122">
        <f>vlookup($F26,vehicles!$C$3:$G$26,5,FALSE)</f>
        <v>3</v>
      </c>
      <c r="F26" s="120" t="s">
        <v>226</v>
      </c>
      <c r="G26" s="123">
        <f>VLOOKUP(L26,buses!$A$3:$C$19,2,false)</f>
        <v>1</v>
      </c>
      <c r="H26" s="120" t="str">
        <f>VLOOKUP(L26,buses!$A$3:$C$19,3,false)</f>
        <v>SPRINTER</v>
      </c>
      <c r="I26" s="120" t="s">
        <v>379</v>
      </c>
      <c r="J26" s="124"/>
      <c r="K26" s="109"/>
      <c r="L26" s="125" t="str">
        <f t="shared" si="1"/>
        <v>0013</v>
      </c>
      <c r="M26" s="129"/>
    </row>
    <row r="27">
      <c r="A27" s="119">
        <v>25.0</v>
      </c>
      <c r="B27" s="120" t="s">
        <v>402</v>
      </c>
      <c r="C27" s="121" t="str">
        <f>vlookup(D27,partners!$C$3:$O$16,13,FALSE)</f>
        <v>001</v>
      </c>
      <c r="D27" s="120" t="s">
        <v>61</v>
      </c>
      <c r="E27" s="122">
        <f>vlookup($F27,vehicles!$C$3:$G$26,5,FALSE)</f>
        <v>3</v>
      </c>
      <c r="F27" s="120" t="s">
        <v>226</v>
      </c>
      <c r="G27" s="123">
        <f>VLOOKUP(L27,buses!$A$3:$C$19,2,false)</f>
        <v>1</v>
      </c>
      <c r="H27" s="120" t="str">
        <f>VLOOKUP(L27,buses!$A$3:$C$19,3,false)</f>
        <v>SPRINTER</v>
      </c>
      <c r="I27" s="120" t="s">
        <v>379</v>
      </c>
      <c r="J27" s="124"/>
      <c r="K27" s="109"/>
      <c r="L27" s="125" t="str">
        <f t="shared" si="1"/>
        <v>0013</v>
      </c>
      <c r="M27" s="129"/>
    </row>
    <row r="28">
      <c r="A28" s="119">
        <v>26.0</v>
      </c>
      <c r="B28" s="120" t="s">
        <v>403</v>
      </c>
      <c r="C28" s="121" t="str">
        <f>vlookup(D28,partners!$C$3:$O$16,13,FALSE)</f>
        <v>001</v>
      </c>
      <c r="D28" s="120" t="s">
        <v>61</v>
      </c>
      <c r="E28" s="122">
        <f>vlookup($F28,vehicles!$C$3:$G$26,5,FALSE)</f>
        <v>7</v>
      </c>
      <c r="F28" s="127" t="s">
        <v>381</v>
      </c>
      <c r="G28" s="123">
        <f>VLOOKUP(L28,buses!$A$3:$C$19,2,false)</f>
        <v>2</v>
      </c>
      <c r="H28" s="120" t="str">
        <f>VLOOKUP(L28,buses!$A$3:$C$19,3,false)</f>
        <v>Shuttle</v>
      </c>
      <c r="I28" s="120" t="s">
        <v>379</v>
      </c>
      <c r="J28" s="124"/>
      <c r="K28" s="109"/>
      <c r="L28" s="125" t="str">
        <f t="shared" si="1"/>
        <v>0017</v>
      </c>
      <c r="M28" s="129"/>
    </row>
    <row r="29">
      <c r="A29" s="119">
        <v>27.0</v>
      </c>
      <c r="B29" s="120" t="s">
        <v>403</v>
      </c>
      <c r="C29" s="121" t="str">
        <f>vlookup(D29,partners!$C$3:$O$16,13,FALSE)</f>
        <v>001</v>
      </c>
      <c r="D29" s="120" t="s">
        <v>61</v>
      </c>
      <c r="E29" s="122">
        <f>vlookup($F29,vehicles!$C$3:$G$26,5,FALSE)</f>
        <v>7</v>
      </c>
      <c r="F29" s="127" t="s">
        <v>381</v>
      </c>
      <c r="G29" s="123">
        <f>VLOOKUP(L29,buses!$A$3:$C$19,2,false)</f>
        <v>2</v>
      </c>
      <c r="H29" s="120" t="str">
        <f>VLOOKUP(L29,buses!$A$3:$C$19,3,false)</f>
        <v>Shuttle</v>
      </c>
      <c r="I29" s="120" t="s">
        <v>379</v>
      </c>
      <c r="J29" s="124"/>
      <c r="K29" s="109"/>
      <c r="L29" s="125" t="str">
        <f t="shared" si="1"/>
        <v>0017</v>
      </c>
      <c r="M29" s="129"/>
    </row>
    <row r="30">
      <c r="A30" s="119">
        <v>28.0</v>
      </c>
      <c r="B30" s="120" t="s">
        <v>404</v>
      </c>
      <c r="C30" s="121" t="str">
        <f>vlookup(D30,partners!$C$3:$O$16,13,FALSE)</f>
        <v>001</v>
      </c>
      <c r="D30" s="120" t="s">
        <v>61</v>
      </c>
      <c r="E30" s="122">
        <f>vlookup($F30,vehicles!$C$3:$G$26,5,FALSE)</f>
        <v>7</v>
      </c>
      <c r="F30" s="127" t="s">
        <v>381</v>
      </c>
      <c r="G30" s="123">
        <f>VLOOKUP(L30,buses!$A$3:$C$19,2,false)</f>
        <v>2</v>
      </c>
      <c r="H30" s="120" t="str">
        <f>VLOOKUP(L30,buses!$A$3:$C$19,3,false)</f>
        <v>Shuttle</v>
      </c>
      <c r="I30" s="120" t="s">
        <v>379</v>
      </c>
      <c r="J30" s="124"/>
      <c r="K30" s="109"/>
      <c r="L30" s="125" t="str">
        <f t="shared" si="1"/>
        <v>0017</v>
      </c>
      <c r="M30" s="129"/>
    </row>
    <row r="31">
      <c r="A31" s="119">
        <v>29.0</v>
      </c>
      <c r="B31" s="120" t="s">
        <v>404</v>
      </c>
      <c r="C31" s="121" t="str">
        <f>vlookup(D31,partners!$C$3:$O$16,13,FALSE)</f>
        <v>001</v>
      </c>
      <c r="D31" s="120" t="s">
        <v>61</v>
      </c>
      <c r="E31" s="122">
        <f>vlookup($F31,vehicles!$C$3:$G$26,5,FALSE)</f>
        <v>7</v>
      </c>
      <c r="F31" s="127" t="s">
        <v>381</v>
      </c>
      <c r="G31" s="123">
        <f>VLOOKUP(L31,buses!$A$3:$C$19,2,false)</f>
        <v>2</v>
      </c>
      <c r="H31" s="120" t="str">
        <f>VLOOKUP(L31,buses!$A$3:$C$19,3,false)</f>
        <v>Shuttle</v>
      </c>
      <c r="I31" s="120" t="s">
        <v>379</v>
      </c>
      <c r="J31" s="124"/>
      <c r="K31" s="109"/>
      <c r="L31" s="125" t="str">
        <f t="shared" si="1"/>
        <v>0017</v>
      </c>
      <c r="M31" s="129"/>
    </row>
    <row r="32">
      <c r="A32" s="119">
        <v>30.0</v>
      </c>
      <c r="B32" s="120" t="s">
        <v>405</v>
      </c>
      <c r="C32" s="121" t="str">
        <f>vlookup(D32,partners!$C$3:$O$16,13,FALSE)</f>
        <v>001</v>
      </c>
      <c r="D32" s="120" t="s">
        <v>61</v>
      </c>
      <c r="E32" s="122">
        <f>vlookup($F32,vehicles!$C$3:$G$26,5,FALSE)</f>
        <v>3</v>
      </c>
      <c r="F32" s="120" t="s">
        <v>226</v>
      </c>
      <c r="G32" s="123">
        <f>VLOOKUP(L32,buses!$A$3:$C$19,2,false)</f>
        <v>1</v>
      </c>
      <c r="H32" s="120" t="str">
        <f>VLOOKUP(L32,buses!$A$3:$C$19,3,false)</f>
        <v>SPRINTER</v>
      </c>
      <c r="I32" s="120" t="s">
        <v>379</v>
      </c>
      <c r="J32" s="124"/>
      <c r="K32" s="109"/>
      <c r="L32" s="125" t="str">
        <f t="shared" si="1"/>
        <v>0013</v>
      </c>
      <c r="M32" s="130"/>
    </row>
    <row r="33">
      <c r="A33" s="119">
        <v>31.0</v>
      </c>
      <c r="B33" s="120" t="s">
        <v>406</v>
      </c>
      <c r="C33" s="121" t="str">
        <f>vlookup(D33,partners!$C$3:$O$16,13,FALSE)</f>
        <v>001</v>
      </c>
      <c r="D33" s="120" t="s">
        <v>61</v>
      </c>
      <c r="E33" s="122">
        <f>vlookup($F33,vehicles!$C$3:$G$26,5,FALSE)</f>
        <v>3</v>
      </c>
      <c r="F33" s="120" t="s">
        <v>226</v>
      </c>
      <c r="G33" s="123">
        <f>VLOOKUP(L33,buses!$A$3:$C$19,2,false)</f>
        <v>1</v>
      </c>
      <c r="H33" s="120" t="str">
        <f>VLOOKUP(L33,buses!$A$3:$C$19,3,false)</f>
        <v>SPRINTER</v>
      </c>
      <c r="I33" s="120" t="s">
        <v>379</v>
      </c>
      <c r="J33" s="124"/>
      <c r="K33" s="109"/>
      <c r="L33" s="125" t="str">
        <f t="shared" si="1"/>
        <v>0013</v>
      </c>
      <c r="M33" s="130"/>
    </row>
    <row r="34">
      <c r="A34" s="119">
        <v>32.0</v>
      </c>
      <c r="B34" s="120" t="s">
        <v>407</v>
      </c>
      <c r="C34" s="121" t="str">
        <f>vlookup(D34,partners!$C$3:$O$16,13,FALSE)</f>
        <v>001</v>
      </c>
      <c r="D34" s="120" t="s">
        <v>61</v>
      </c>
      <c r="E34" s="122">
        <f>vlookup($F34,vehicles!$C$3:$G$26,5,FALSE)</f>
        <v>3</v>
      </c>
      <c r="F34" s="120" t="s">
        <v>226</v>
      </c>
      <c r="G34" s="123">
        <f>VLOOKUP(L34,buses!$A$3:$C$19,2,false)</f>
        <v>1</v>
      </c>
      <c r="H34" s="120" t="str">
        <f>VLOOKUP(L34,buses!$A$3:$C$19,3,false)</f>
        <v>SPRINTER</v>
      </c>
      <c r="I34" s="120" t="s">
        <v>379</v>
      </c>
      <c r="J34" s="124"/>
      <c r="K34" s="109"/>
      <c r="L34" s="125" t="str">
        <f t="shared" si="1"/>
        <v>0013</v>
      </c>
      <c r="M34" s="130"/>
    </row>
    <row r="35">
      <c r="A35" s="119">
        <v>33.0</v>
      </c>
      <c r="B35" s="120" t="s">
        <v>408</v>
      </c>
      <c r="C35" s="121" t="str">
        <f>vlookup(D35,partners!$C$3:$O$16,13,FALSE)</f>
        <v>001</v>
      </c>
      <c r="D35" s="120" t="s">
        <v>61</v>
      </c>
      <c r="E35" s="122">
        <f>vlookup($F35,vehicles!$C$3:$G$26,5,FALSE)</f>
        <v>3</v>
      </c>
      <c r="F35" s="120" t="s">
        <v>226</v>
      </c>
      <c r="G35" s="123">
        <f>VLOOKUP(L35,buses!$A$3:$C$19,2,false)</f>
        <v>1</v>
      </c>
      <c r="H35" s="120" t="str">
        <f>VLOOKUP(L35,buses!$A$3:$C$19,3,false)</f>
        <v>SPRINTER</v>
      </c>
      <c r="I35" s="120" t="s">
        <v>379</v>
      </c>
      <c r="J35" s="124"/>
      <c r="K35" s="109"/>
      <c r="L35" s="125" t="str">
        <f t="shared" si="1"/>
        <v>0013</v>
      </c>
      <c r="M35" s="129"/>
    </row>
    <row r="36">
      <c r="A36" s="119">
        <v>34.0</v>
      </c>
      <c r="B36" s="120" t="s">
        <v>409</v>
      </c>
      <c r="C36" s="121" t="str">
        <f>vlookup(D36,partners!$C$3:$O$16,13,FALSE)</f>
        <v>001</v>
      </c>
      <c r="D36" s="120" t="s">
        <v>61</v>
      </c>
      <c r="E36" s="122">
        <f>vlookup($F36,vehicles!$C$3:$G$26,5,FALSE)</f>
        <v>3</v>
      </c>
      <c r="F36" s="120" t="s">
        <v>226</v>
      </c>
      <c r="G36" s="123">
        <f>VLOOKUP(L36,buses!$A$3:$C$19,2,false)</f>
        <v>1</v>
      </c>
      <c r="H36" s="120" t="str">
        <f>VLOOKUP(L36,buses!$A$3:$C$19,3,false)</f>
        <v>SPRINTER</v>
      </c>
      <c r="I36" s="120" t="s">
        <v>379</v>
      </c>
      <c r="J36" s="124"/>
      <c r="K36" s="109"/>
      <c r="L36" s="125" t="str">
        <f t="shared" si="1"/>
        <v>0013</v>
      </c>
      <c r="M36" s="129"/>
    </row>
    <row r="37">
      <c r="A37" s="119">
        <v>35.0</v>
      </c>
      <c r="B37" s="120" t="s">
        <v>409</v>
      </c>
      <c r="C37" s="121" t="str">
        <f>vlookup(D37,partners!$C$3:$O$16,13,FALSE)</f>
        <v>001</v>
      </c>
      <c r="D37" s="120" t="s">
        <v>61</v>
      </c>
      <c r="E37" s="122">
        <f>vlookup($F37,vehicles!$C$3:$G$26,5,FALSE)</f>
        <v>3</v>
      </c>
      <c r="F37" s="120" t="s">
        <v>226</v>
      </c>
      <c r="G37" s="123">
        <f>VLOOKUP(L37,buses!$A$3:$C$19,2,false)</f>
        <v>1</v>
      </c>
      <c r="H37" s="120" t="str">
        <f>VLOOKUP(L37,buses!$A$3:$C$19,3,false)</f>
        <v>SPRINTER</v>
      </c>
      <c r="I37" s="120" t="s">
        <v>379</v>
      </c>
      <c r="J37" s="124"/>
      <c r="K37" s="109"/>
      <c r="L37" s="125" t="str">
        <f t="shared" si="1"/>
        <v>0013</v>
      </c>
      <c r="M37" s="129"/>
    </row>
    <row r="38">
      <c r="A38" s="119">
        <v>36.0</v>
      </c>
      <c r="B38" s="120" t="s">
        <v>410</v>
      </c>
      <c r="C38" s="121" t="str">
        <f>vlookup(D38,partners!$C$3:$O$16,13,FALSE)</f>
        <v>001</v>
      </c>
      <c r="D38" s="120" t="s">
        <v>61</v>
      </c>
      <c r="E38" s="122">
        <f>vlookup($F38,vehicles!$C$3:$G$26,5,FALSE)</f>
        <v>3</v>
      </c>
      <c r="F38" s="120" t="s">
        <v>226</v>
      </c>
      <c r="G38" s="123">
        <f>VLOOKUP(L38,buses!$A$3:$C$19,2,false)</f>
        <v>1</v>
      </c>
      <c r="H38" s="120" t="str">
        <f>VLOOKUP(L38,buses!$A$3:$C$19,3,false)</f>
        <v>SPRINTER</v>
      </c>
      <c r="I38" s="120" t="s">
        <v>379</v>
      </c>
      <c r="J38" s="124"/>
      <c r="K38" s="109"/>
      <c r="L38" s="125" t="str">
        <f t="shared" si="1"/>
        <v>0013</v>
      </c>
      <c r="M38" s="129"/>
    </row>
    <row r="39">
      <c r="A39" s="119">
        <v>37.0</v>
      </c>
      <c r="B39" s="120" t="s">
        <v>411</v>
      </c>
      <c r="C39" s="121" t="str">
        <f>vlookup(D39,partners!$C$3:$O$16,13,FALSE)</f>
        <v>001</v>
      </c>
      <c r="D39" s="120" t="s">
        <v>61</v>
      </c>
      <c r="E39" s="122">
        <f>vlookup($F39,vehicles!$C$3:$G$26,5,FALSE)</f>
        <v>3</v>
      </c>
      <c r="F39" s="120" t="s">
        <v>226</v>
      </c>
      <c r="G39" s="123">
        <f>VLOOKUP(L39,buses!$A$3:$C$19,2,false)</f>
        <v>1</v>
      </c>
      <c r="H39" s="120" t="str">
        <f>VLOOKUP(L39,buses!$A$3:$C$19,3,false)</f>
        <v>SPRINTER</v>
      </c>
      <c r="I39" s="120" t="s">
        <v>379</v>
      </c>
      <c r="J39" s="124"/>
      <c r="K39" s="109"/>
      <c r="L39" s="125" t="str">
        <f t="shared" si="1"/>
        <v>0013</v>
      </c>
      <c r="M39" s="129"/>
    </row>
    <row r="40">
      <c r="A40" s="119">
        <v>38.0</v>
      </c>
      <c r="B40" s="120" t="s">
        <v>412</v>
      </c>
      <c r="C40" s="121" t="str">
        <f>vlookup(D40,partners!$C$3:$O$16,13,FALSE)</f>
        <v>001</v>
      </c>
      <c r="D40" s="120" t="s">
        <v>61</v>
      </c>
      <c r="E40" s="122">
        <f>vlookup($F40,vehicles!$C$3:$G$26,5,FALSE)</f>
        <v>7</v>
      </c>
      <c r="F40" s="127" t="s">
        <v>381</v>
      </c>
      <c r="G40" s="123">
        <f>VLOOKUP(L40,buses!$A$3:$C$19,2,false)</f>
        <v>2</v>
      </c>
      <c r="H40" s="120" t="str">
        <f>VLOOKUP(L40,buses!$A$3:$C$19,3,false)</f>
        <v>Shuttle</v>
      </c>
      <c r="I40" s="120" t="s">
        <v>379</v>
      </c>
      <c r="J40" s="124"/>
      <c r="K40" s="109"/>
      <c r="L40" s="125" t="str">
        <f t="shared" si="1"/>
        <v>0017</v>
      </c>
      <c r="M40" s="129"/>
    </row>
    <row r="41">
      <c r="A41" s="119">
        <v>39.0</v>
      </c>
      <c r="B41" s="120" t="s">
        <v>412</v>
      </c>
      <c r="C41" s="121" t="str">
        <f>vlookup(D41,partners!$C$3:$O$16,13,FALSE)</f>
        <v>001</v>
      </c>
      <c r="D41" s="120" t="s">
        <v>61</v>
      </c>
      <c r="E41" s="122">
        <f>vlookup($F41,vehicles!$C$3:$G$26,5,FALSE)</f>
        <v>7</v>
      </c>
      <c r="F41" s="127" t="s">
        <v>381</v>
      </c>
      <c r="G41" s="123">
        <f>VLOOKUP(L41,buses!$A$3:$C$19,2,false)</f>
        <v>2</v>
      </c>
      <c r="H41" s="120" t="str">
        <f>VLOOKUP(L41,buses!$A$3:$C$19,3,false)</f>
        <v>Shuttle</v>
      </c>
      <c r="I41" s="120" t="s">
        <v>379</v>
      </c>
      <c r="J41" s="124"/>
      <c r="K41" s="109"/>
      <c r="L41" s="125" t="str">
        <f t="shared" si="1"/>
        <v>0017</v>
      </c>
      <c r="M41" s="129"/>
    </row>
    <row r="42">
      <c r="A42" s="119">
        <v>40.0</v>
      </c>
      <c r="B42" s="120" t="s">
        <v>412</v>
      </c>
      <c r="C42" s="121" t="str">
        <f>vlookup(D42,partners!$C$3:$O$16,13,FALSE)</f>
        <v>001</v>
      </c>
      <c r="D42" s="120" t="s">
        <v>61</v>
      </c>
      <c r="E42" s="122">
        <f>vlookup($F42,vehicles!$C$3:$G$26,5,FALSE)</f>
        <v>7</v>
      </c>
      <c r="F42" s="127" t="s">
        <v>381</v>
      </c>
      <c r="G42" s="123">
        <f>VLOOKUP(L42,buses!$A$3:$C$19,2,false)</f>
        <v>2</v>
      </c>
      <c r="H42" s="120" t="str">
        <f>VLOOKUP(L42,buses!$A$3:$C$19,3,false)</f>
        <v>Shuttle</v>
      </c>
      <c r="I42" s="120" t="s">
        <v>379</v>
      </c>
      <c r="J42" s="124"/>
      <c r="K42" s="109"/>
      <c r="L42" s="125" t="str">
        <f t="shared" si="1"/>
        <v>0017</v>
      </c>
      <c r="M42" s="129"/>
    </row>
    <row r="43">
      <c r="A43" s="119">
        <v>41.0</v>
      </c>
      <c r="B43" s="120" t="s">
        <v>412</v>
      </c>
      <c r="C43" s="121" t="str">
        <f>vlookup(D43,partners!$C$3:$O$16,13,FALSE)</f>
        <v>001</v>
      </c>
      <c r="D43" s="120" t="s">
        <v>61</v>
      </c>
      <c r="E43" s="122">
        <f>vlookup($F43,vehicles!$C$3:$G$26,5,FALSE)</f>
        <v>7</v>
      </c>
      <c r="F43" s="127" t="s">
        <v>381</v>
      </c>
      <c r="G43" s="123">
        <f>VLOOKUP(L43,buses!$A$3:$C$19,2,false)</f>
        <v>2</v>
      </c>
      <c r="H43" s="120" t="str">
        <f>VLOOKUP(L43,buses!$A$3:$C$19,3,false)</f>
        <v>Shuttle</v>
      </c>
      <c r="I43" s="120" t="s">
        <v>379</v>
      </c>
      <c r="J43" s="124"/>
      <c r="K43" s="109"/>
      <c r="L43" s="125" t="str">
        <f t="shared" si="1"/>
        <v>0017</v>
      </c>
      <c r="M43" s="129"/>
    </row>
    <row r="44">
      <c r="A44" s="119">
        <v>42.0</v>
      </c>
      <c r="B44" s="120" t="s">
        <v>413</v>
      </c>
      <c r="C44" s="121" t="str">
        <f>vlookup(D44,partners!$C$3:$O$16,13,FALSE)</f>
        <v>001</v>
      </c>
      <c r="D44" s="120" t="s">
        <v>61</v>
      </c>
      <c r="E44" s="122">
        <f>vlookup($F44,vehicles!$C$3:$G$26,5,FALSE)</f>
        <v>3</v>
      </c>
      <c r="F44" s="120" t="s">
        <v>226</v>
      </c>
      <c r="G44" s="123">
        <f>VLOOKUP(L44,buses!$A$3:$C$19,2,false)</f>
        <v>1</v>
      </c>
      <c r="H44" s="120" t="str">
        <f>VLOOKUP(L44,buses!$A$3:$C$19,3,false)</f>
        <v>SPRINTER</v>
      </c>
      <c r="I44" s="120" t="s">
        <v>379</v>
      </c>
      <c r="J44" s="124"/>
      <c r="K44" s="109"/>
      <c r="L44" s="125" t="str">
        <f t="shared" si="1"/>
        <v>0013</v>
      </c>
      <c r="M44" s="129"/>
    </row>
    <row r="45">
      <c r="A45" s="119">
        <v>43.0</v>
      </c>
      <c r="B45" s="120" t="s">
        <v>414</v>
      </c>
      <c r="C45" s="121" t="str">
        <f>vlookup(D45,partners!$C$3:$O$16,13,FALSE)</f>
        <v>001</v>
      </c>
      <c r="D45" s="120" t="s">
        <v>61</v>
      </c>
      <c r="E45" s="122">
        <f>vlookup($F45,vehicles!$C$3:$G$26,5,FALSE)</f>
        <v>7</v>
      </c>
      <c r="F45" s="127" t="s">
        <v>381</v>
      </c>
      <c r="G45" s="123">
        <f>VLOOKUP(L45,buses!$A$3:$C$19,2,false)</f>
        <v>2</v>
      </c>
      <c r="H45" s="120" t="str">
        <f>VLOOKUP(L45,buses!$A$3:$C$19,3,false)</f>
        <v>Shuttle</v>
      </c>
      <c r="I45" s="120" t="s">
        <v>379</v>
      </c>
      <c r="J45" s="124"/>
      <c r="K45" s="109"/>
      <c r="L45" s="125" t="str">
        <f t="shared" si="1"/>
        <v>0017</v>
      </c>
      <c r="M45" s="129"/>
    </row>
    <row r="46">
      <c r="A46" s="119">
        <v>44.0</v>
      </c>
      <c r="B46" s="120" t="s">
        <v>414</v>
      </c>
      <c r="C46" s="121" t="str">
        <f>vlookup(D46,partners!$C$3:$O$16,13,FALSE)</f>
        <v>001</v>
      </c>
      <c r="D46" s="120" t="s">
        <v>61</v>
      </c>
      <c r="E46" s="122">
        <f>vlookup($F46,vehicles!$C$3:$G$26,5,FALSE)</f>
        <v>7</v>
      </c>
      <c r="F46" s="127" t="s">
        <v>381</v>
      </c>
      <c r="G46" s="123">
        <f>VLOOKUP(L46,buses!$A$3:$C$19,2,false)</f>
        <v>2</v>
      </c>
      <c r="H46" s="120" t="str">
        <f>VLOOKUP(L46,buses!$A$3:$C$19,3,false)</f>
        <v>Shuttle</v>
      </c>
      <c r="I46" s="120" t="s">
        <v>379</v>
      </c>
      <c r="J46" s="124"/>
      <c r="K46" s="109"/>
      <c r="L46" s="125" t="str">
        <f t="shared" si="1"/>
        <v>0017</v>
      </c>
      <c r="M46" s="129"/>
    </row>
    <row r="47">
      <c r="A47" s="119">
        <v>45.0</v>
      </c>
      <c r="B47" s="120" t="s">
        <v>414</v>
      </c>
      <c r="C47" s="121" t="str">
        <f>vlookup(D47,partners!$C$3:$O$16,13,FALSE)</f>
        <v>001</v>
      </c>
      <c r="D47" s="120" t="s">
        <v>61</v>
      </c>
      <c r="E47" s="122">
        <f>vlookup($F47,vehicles!$C$3:$G$26,5,FALSE)</f>
        <v>7</v>
      </c>
      <c r="F47" s="127" t="s">
        <v>381</v>
      </c>
      <c r="G47" s="123">
        <f>VLOOKUP(L47,buses!$A$3:$C$19,2,false)</f>
        <v>2</v>
      </c>
      <c r="H47" s="120" t="str">
        <f>VLOOKUP(L47,buses!$A$3:$C$19,3,false)</f>
        <v>Shuttle</v>
      </c>
      <c r="I47" s="120" t="s">
        <v>379</v>
      </c>
      <c r="J47" s="124"/>
      <c r="K47" s="109"/>
      <c r="L47" s="125" t="str">
        <f t="shared" si="1"/>
        <v>0017</v>
      </c>
      <c r="M47" s="129"/>
    </row>
    <row r="48">
      <c r="A48" s="119">
        <v>46.0</v>
      </c>
      <c r="B48" s="120" t="s">
        <v>414</v>
      </c>
      <c r="C48" s="121" t="str">
        <f>vlookup(D48,partners!$C$3:$O$16,13,FALSE)</f>
        <v>001</v>
      </c>
      <c r="D48" s="120" t="s">
        <v>61</v>
      </c>
      <c r="E48" s="122">
        <f>vlookup($F48,vehicles!$C$3:$G$26,5,FALSE)</f>
        <v>7</v>
      </c>
      <c r="F48" s="127" t="s">
        <v>381</v>
      </c>
      <c r="G48" s="123">
        <f>VLOOKUP(L48,buses!$A$3:$C$19,2,false)</f>
        <v>2</v>
      </c>
      <c r="H48" s="120" t="str">
        <f>VLOOKUP(L48,buses!$A$3:$C$19,3,false)</f>
        <v>Shuttle</v>
      </c>
      <c r="I48" s="120" t="s">
        <v>379</v>
      </c>
      <c r="J48" s="124"/>
      <c r="K48" s="109"/>
      <c r="L48" s="125" t="str">
        <f t="shared" si="1"/>
        <v>0017</v>
      </c>
      <c r="M48" s="129"/>
    </row>
    <row r="49">
      <c r="A49" s="119">
        <v>47.0</v>
      </c>
      <c r="B49" s="120" t="s">
        <v>414</v>
      </c>
      <c r="C49" s="121" t="str">
        <f>vlookup(D49,partners!$C$3:$O$16,13,FALSE)</f>
        <v>001</v>
      </c>
      <c r="D49" s="120" t="s">
        <v>61</v>
      </c>
      <c r="E49" s="122">
        <f>vlookup($F49,vehicles!$C$3:$G$26,5,FALSE)</f>
        <v>7</v>
      </c>
      <c r="F49" s="127" t="s">
        <v>381</v>
      </c>
      <c r="G49" s="123">
        <f>VLOOKUP(L49,buses!$A$3:$C$19,2,false)</f>
        <v>2</v>
      </c>
      <c r="H49" s="120" t="str">
        <f>VLOOKUP(L49,buses!$A$3:$C$19,3,false)</f>
        <v>Shuttle</v>
      </c>
      <c r="I49" s="120" t="s">
        <v>379</v>
      </c>
      <c r="J49" s="124"/>
      <c r="K49" s="109"/>
      <c r="L49" s="125" t="str">
        <f t="shared" si="1"/>
        <v>0017</v>
      </c>
      <c r="M49" s="129"/>
    </row>
    <row r="50">
      <c r="A50" s="119">
        <v>48.0</v>
      </c>
      <c r="B50" s="120" t="s">
        <v>414</v>
      </c>
      <c r="C50" s="121" t="str">
        <f>vlookup(D50,partners!$C$3:$O$16,13,FALSE)</f>
        <v>001</v>
      </c>
      <c r="D50" s="120" t="s">
        <v>61</v>
      </c>
      <c r="E50" s="122">
        <f>vlookup($F50,vehicles!$C$3:$G$26,5,FALSE)</f>
        <v>7</v>
      </c>
      <c r="F50" s="127" t="s">
        <v>381</v>
      </c>
      <c r="G50" s="123">
        <f>VLOOKUP(L50,buses!$A$3:$C$19,2,false)</f>
        <v>2</v>
      </c>
      <c r="H50" s="120" t="str">
        <f>VLOOKUP(L50,buses!$A$3:$C$19,3,false)</f>
        <v>Shuttle</v>
      </c>
      <c r="I50" s="120" t="s">
        <v>379</v>
      </c>
      <c r="J50" s="124"/>
      <c r="K50" s="109"/>
      <c r="L50" s="125" t="str">
        <f t="shared" si="1"/>
        <v>0017</v>
      </c>
      <c r="M50" s="129"/>
    </row>
    <row r="51">
      <c r="A51" s="119">
        <v>49.0</v>
      </c>
      <c r="B51" s="120" t="s">
        <v>414</v>
      </c>
      <c r="C51" s="121" t="str">
        <f>vlookup(D51,partners!$C$3:$O$16,13,FALSE)</f>
        <v>001</v>
      </c>
      <c r="D51" s="120" t="s">
        <v>61</v>
      </c>
      <c r="E51" s="122">
        <f>vlookup($F51,vehicles!$C$3:$G$26,5,FALSE)</f>
        <v>7</v>
      </c>
      <c r="F51" s="127" t="s">
        <v>381</v>
      </c>
      <c r="G51" s="123">
        <f>VLOOKUP(L51,buses!$A$3:$C$19,2,false)</f>
        <v>2</v>
      </c>
      <c r="H51" s="120" t="str">
        <f>VLOOKUP(L51,buses!$A$3:$C$19,3,false)</f>
        <v>Shuttle</v>
      </c>
      <c r="I51" s="120" t="s">
        <v>379</v>
      </c>
      <c r="J51" s="124"/>
      <c r="K51" s="109"/>
      <c r="L51" s="125" t="str">
        <f t="shared" si="1"/>
        <v>0017</v>
      </c>
      <c r="M51" s="129"/>
    </row>
    <row r="52">
      <c r="A52" s="119">
        <v>50.0</v>
      </c>
      <c r="B52" s="120" t="s">
        <v>414</v>
      </c>
      <c r="C52" s="121" t="str">
        <f>vlookup(D52,partners!$C$3:$O$16,13,FALSE)</f>
        <v>001</v>
      </c>
      <c r="D52" s="120" t="s">
        <v>61</v>
      </c>
      <c r="E52" s="122">
        <f>vlookup($F52,vehicles!$C$3:$G$26,5,FALSE)</f>
        <v>7</v>
      </c>
      <c r="F52" s="127" t="s">
        <v>381</v>
      </c>
      <c r="G52" s="123">
        <f>VLOOKUP(L52,buses!$A$3:$C$19,2,false)</f>
        <v>2</v>
      </c>
      <c r="H52" s="120" t="str">
        <f>VLOOKUP(L52,buses!$A$3:$C$19,3,false)</f>
        <v>Shuttle</v>
      </c>
      <c r="I52" s="120" t="s">
        <v>379</v>
      </c>
      <c r="J52" s="124"/>
      <c r="K52" s="109"/>
      <c r="L52" s="125" t="str">
        <f t="shared" si="1"/>
        <v>0017</v>
      </c>
      <c r="M52" s="129"/>
    </row>
    <row r="53">
      <c r="A53" s="119">
        <v>51.0</v>
      </c>
      <c r="B53" s="120" t="s">
        <v>415</v>
      </c>
      <c r="C53" s="121" t="str">
        <f>vlookup(D53,partners!$C$3:$O$16,13,FALSE)</f>
        <v>001</v>
      </c>
      <c r="D53" s="120" t="s">
        <v>61</v>
      </c>
      <c r="E53" s="122">
        <f>vlookup($F53,vehicles!$C$3:$G$26,5,FALSE)</f>
        <v>7</v>
      </c>
      <c r="F53" s="127" t="s">
        <v>381</v>
      </c>
      <c r="G53" s="123">
        <f>VLOOKUP(L53,buses!$A$3:$C$19,2,false)</f>
        <v>2</v>
      </c>
      <c r="H53" s="120" t="str">
        <f>VLOOKUP(L53,buses!$A$3:$C$19,3,false)</f>
        <v>Shuttle</v>
      </c>
      <c r="I53" s="120" t="s">
        <v>379</v>
      </c>
      <c r="J53" s="124"/>
      <c r="K53" s="109"/>
      <c r="L53" s="125" t="str">
        <f t="shared" si="1"/>
        <v>0017</v>
      </c>
      <c r="M53" s="129"/>
    </row>
    <row r="54">
      <c r="A54" s="119">
        <v>52.0</v>
      </c>
      <c r="B54" s="120" t="s">
        <v>415</v>
      </c>
      <c r="C54" s="121" t="str">
        <f>vlookup(D54,partners!$C$3:$O$16,13,FALSE)</f>
        <v>001</v>
      </c>
      <c r="D54" s="120" t="s">
        <v>61</v>
      </c>
      <c r="E54" s="122">
        <f>vlookup($F54,vehicles!$C$3:$G$26,5,FALSE)</f>
        <v>7</v>
      </c>
      <c r="F54" s="127" t="s">
        <v>381</v>
      </c>
      <c r="G54" s="123">
        <f>VLOOKUP(L54,buses!$A$3:$C$19,2,false)</f>
        <v>2</v>
      </c>
      <c r="H54" s="120" t="str">
        <f>VLOOKUP(L54,buses!$A$3:$C$19,3,false)</f>
        <v>Shuttle</v>
      </c>
      <c r="I54" s="120" t="s">
        <v>379</v>
      </c>
      <c r="J54" s="124"/>
      <c r="K54" s="109"/>
      <c r="L54" s="125" t="str">
        <f t="shared" si="1"/>
        <v>0017</v>
      </c>
      <c r="M54" s="129"/>
    </row>
    <row r="55">
      <c r="A55" s="119">
        <v>53.0</v>
      </c>
      <c r="B55" s="120" t="s">
        <v>416</v>
      </c>
      <c r="C55" s="121" t="str">
        <f>vlookup(D55,partners!$C$3:$O$16,13,FALSE)</f>
        <v>001</v>
      </c>
      <c r="D55" s="120" t="s">
        <v>61</v>
      </c>
      <c r="E55" s="122">
        <f>vlookup($F55,vehicles!$C$3:$G$26,5,FALSE)</f>
        <v>7</v>
      </c>
      <c r="F55" s="127" t="s">
        <v>381</v>
      </c>
      <c r="G55" s="123">
        <f>VLOOKUP(L55,buses!$A$3:$C$19,2,false)</f>
        <v>2</v>
      </c>
      <c r="H55" s="120" t="str">
        <f>VLOOKUP(L55,buses!$A$3:$C$19,3,false)</f>
        <v>Shuttle</v>
      </c>
      <c r="I55" s="120" t="s">
        <v>379</v>
      </c>
      <c r="J55" s="124"/>
      <c r="K55" s="109"/>
      <c r="L55" s="125" t="str">
        <f t="shared" si="1"/>
        <v>0017</v>
      </c>
      <c r="M55" s="130"/>
    </row>
    <row r="56">
      <c r="A56" s="119">
        <v>54.0</v>
      </c>
      <c r="B56" s="120" t="s">
        <v>416</v>
      </c>
      <c r="C56" s="121" t="str">
        <f>vlookup(D56,partners!$C$3:$O$16,13,FALSE)</f>
        <v>001</v>
      </c>
      <c r="D56" s="120" t="s">
        <v>61</v>
      </c>
      <c r="E56" s="122">
        <f>vlookup($F56,vehicles!$C$3:$G$26,5,FALSE)</f>
        <v>7</v>
      </c>
      <c r="F56" s="127" t="s">
        <v>381</v>
      </c>
      <c r="G56" s="123">
        <f>VLOOKUP(L56,buses!$A$3:$C$19,2,false)</f>
        <v>2</v>
      </c>
      <c r="H56" s="120" t="str">
        <f>VLOOKUP(L56,buses!$A$3:$C$19,3,false)</f>
        <v>Shuttle</v>
      </c>
      <c r="I56" s="120" t="s">
        <v>379</v>
      </c>
      <c r="J56" s="124"/>
      <c r="K56" s="109"/>
      <c r="L56" s="125" t="str">
        <f t="shared" si="1"/>
        <v>0017</v>
      </c>
      <c r="M56" s="130"/>
    </row>
    <row r="57">
      <c r="A57" s="119">
        <v>55.0</v>
      </c>
      <c r="B57" s="120" t="s">
        <v>417</v>
      </c>
      <c r="C57" s="121" t="str">
        <f>vlookup(D57,partners!$C$3:$O$16,13,FALSE)</f>
        <v>001</v>
      </c>
      <c r="D57" s="120" t="s">
        <v>61</v>
      </c>
      <c r="E57" s="122">
        <f>vlookup($F57,vehicles!$C$3:$G$26,5,FALSE)</f>
        <v>3</v>
      </c>
      <c r="F57" s="120" t="s">
        <v>226</v>
      </c>
      <c r="G57" s="123">
        <f>VLOOKUP(L57,buses!$A$3:$C$19,2,false)</f>
        <v>1</v>
      </c>
      <c r="H57" s="120" t="str">
        <f>VLOOKUP(L57,buses!$A$3:$C$19,3,false)</f>
        <v>SPRINTER</v>
      </c>
      <c r="I57" s="120" t="s">
        <v>379</v>
      </c>
      <c r="J57" s="124"/>
      <c r="K57" s="109"/>
      <c r="L57" s="125" t="str">
        <f t="shared" si="1"/>
        <v>0013</v>
      </c>
      <c r="M57" s="129"/>
    </row>
    <row r="58">
      <c r="A58" s="119">
        <v>56.0</v>
      </c>
      <c r="B58" s="120" t="s">
        <v>418</v>
      </c>
      <c r="C58" s="121" t="str">
        <f>vlookup(D58,partners!$C$3:$O$16,13,FALSE)</f>
        <v>001</v>
      </c>
      <c r="D58" s="120" t="s">
        <v>61</v>
      </c>
      <c r="E58" s="122">
        <f>vlookup($F58,vehicles!$C$3:$G$26,5,FALSE)</f>
        <v>3</v>
      </c>
      <c r="F58" s="120" t="s">
        <v>226</v>
      </c>
      <c r="G58" s="123">
        <f>VLOOKUP(L58,buses!$A$3:$C$19,2,false)</f>
        <v>1</v>
      </c>
      <c r="H58" s="120" t="str">
        <f>VLOOKUP(L58,buses!$A$3:$C$19,3,false)</f>
        <v>SPRINTER</v>
      </c>
      <c r="I58" s="120" t="s">
        <v>379</v>
      </c>
      <c r="J58" s="124"/>
      <c r="K58" s="131"/>
      <c r="L58" s="125" t="str">
        <f t="shared" si="1"/>
        <v>0013</v>
      </c>
      <c r="M58" s="129"/>
    </row>
    <row r="59">
      <c r="A59" s="119">
        <v>57.0</v>
      </c>
      <c r="B59" s="120" t="s">
        <v>418</v>
      </c>
      <c r="C59" s="121" t="str">
        <f>vlookup(D59,partners!$C$3:$O$16,13,FALSE)</f>
        <v>001</v>
      </c>
      <c r="D59" s="120" t="s">
        <v>61</v>
      </c>
      <c r="E59" s="122">
        <f>vlookup($F59,vehicles!$C$3:$G$26,5,FALSE)</f>
        <v>7</v>
      </c>
      <c r="F59" s="127" t="s">
        <v>381</v>
      </c>
      <c r="G59" s="123">
        <f>VLOOKUP(L59,buses!$A$3:$C$19,2,false)</f>
        <v>2</v>
      </c>
      <c r="H59" s="120" t="str">
        <f>VLOOKUP(L59,buses!$A$3:$C$19,3,false)</f>
        <v>Shuttle</v>
      </c>
      <c r="I59" s="120" t="s">
        <v>379</v>
      </c>
      <c r="J59" s="124"/>
      <c r="K59" s="131"/>
      <c r="L59" s="125" t="str">
        <f t="shared" si="1"/>
        <v>0017</v>
      </c>
      <c r="M59" s="129"/>
    </row>
    <row r="60">
      <c r="A60" s="119">
        <v>58.0</v>
      </c>
      <c r="B60" s="120" t="s">
        <v>418</v>
      </c>
      <c r="C60" s="121" t="str">
        <f>vlookup(D60,partners!$C$3:$O$16,13,FALSE)</f>
        <v>001</v>
      </c>
      <c r="D60" s="120" t="s">
        <v>61</v>
      </c>
      <c r="E60" s="122">
        <f>vlookup($F60,vehicles!$C$3:$G$26,5,FALSE)</f>
        <v>7</v>
      </c>
      <c r="F60" s="127" t="s">
        <v>381</v>
      </c>
      <c r="G60" s="123">
        <f>VLOOKUP(L60,buses!$A$3:$C$19,2,false)</f>
        <v>2</v>
      </c>
      <c r="H60" s="120" t="str">
        <f>VLOOKUP(L60,buses!$A$3:$C$19,3,false)</f>
        <v>Shuttle</v>
      </c>
      <c r="I60" s="120" t="s">
        <v>379</v>
      </c>
      <c r="J60" s="124"/>
      <c r="K60" s="131"/>
      <c r="L60" s="125" t="str">
        <f t="shared" si="1"/>
        <v>0017</v>
      </c>
      <c r="M60" s="129"/>
    </row>
    <row r="61">
      <c r="A61" s="119">
        <v>59.0</v>
      </c>
      <c r="B61" s="120" t="s">
        <v>419</v>
      </c>
      <c r="C61" s="121" t="str">
        <f>vlookup(D61,partners!$C$3:$O$16,13,FALSE)</f>
        <v>001</v>
      </c>
      <c r="D61" s="120" t="s">
        <v>61</v>
      </c>
      <c r="E61" s="122">
        <f>vlookup($F61,vehicles!$C$3:$G$26,5,FALSE)</f>
        <v>3</v>
      </c>
      <c r="F61" s="120" t="s">
        <v>226</v>
      </c>
      <c r="G61" s="123">
        <f>VLOOKUP(L61,buses!$A$3:$C$19,2,false)</f>
        <v>1</v>
      </c>
      <c r="H61" s="120" t="str">
        <f>VLOOKUP(L61,buses!$A$3:$C$19,3,false)</f>
        <v>SPRINTER</v>
      </c>
      <c r="I61" s="120" t="s">
        <v>379</v>
      </c>
      <c r="J61" s="124"/>
      <c r="K61" s="131"/>
      <c r="L61" s="125" t="str">
        <f t="shared" si="1"/>
        <v>0013</v>
      </c>
      <c r="M61" s="129"/>
    </row>
    <row r="62">
      <c r="A62" s="119">
        <v>60.0</v>
      </c>
      <c r="B62" s="120" t="s">
        <v>420</v>
      </c>
      <c r="C62" s="121" t="str">
        <f>vlookup(D62,partners!$C$3:$O$16,13,FALSE)</f>
        <v>001</v>
      </c>
      <c r="D62" s="120" t="s">
        <v>61</v>
      </c>
      <c r="E62" s="122">
        <f>vlookup($F62,vehicles!$C$3:$G$26,5,FALSE)</f>
        <v>3</v>
      </c>
      <c r="F62" s="120" t="s">
        <v>226</v>
      </c>
      <c r="G62" s="123">
        <f>VLOOKUP(L62,buses!$A$3:$C$19,2,false)</f>
        <v>1</v>
      </c>
      <c r="H62" s="120" t="str">
        <f>VLOOKUP(L62,buses!$A$3:$C$19,3,false)</f>
        <v>SPRINTER</v>
      </c>
      <c r="I62" s="120" t="s">
        <v>379</v>
      </c>
      <c r="J62" s="124"/>
      <c r="K62" s="131"/>
      <c r="L62" s="125" t="str">
        <f t="shared" si="1"/>
        <v>0013</v>
      </c>
      <c r="M62" s="129"/>
    </row>
    <row r="63">
      <c r="A63" s="119">
        <v>61.0</v>
      </c>
      <c r="B63" s="120" t="s">
        <v>421</v>
      </c>
      <c r="C63" s="121" t="str">
        <f>vlookup(D63,partners!$C$3:$O$16,13,FALSE)</f>
        <v>001</v>
      </c>
      <c r="D63" s="120" t="s">
        <v>61</v>
      </c>
      <c r="E63" s="122">
        <f>vlookup($F63,vehicles!$C$3:$G$26,5,FALSE)</f>
        <v>3</v>
      </c>
      <c r="F63" s="120" t="s">
        <v>226</v>
      </c>
      <c r="G63" s="123">
        <f>VLOOKUP(L63,buses!$A$3:$C$19,2,false)</f>
        <v>1</v>
      </c>
      <c r="H63" s="120" t="str">
        <f>VLOOKUP(L63,buses!$A$3:$C$19,3,false)</f>
        <v>SPRINTER</v>
      </c>
      <c r="I63" s="120" t="s">
        <v>379</v>
      </c>
      <c r="J63" s="124"/>
      <c r="K63" s="131"/>
      <c r="L63" s="125" t="str">
        <f t="shared" si="1"/>
        <v>0013</v>
      </c>
      <c r="M63" s="129"/>
    </row>
    <row r="64">
      <c r="A64" s="119">
        <v>62.0</v>
      </c>
      <c r="B64" s="120" t="s">
        <v>422</v>
      </c>
      <c r="C64" s="121" t="str">
        <f>vlookup(D64,partners!$C$3:$O$16,13,FALSE)</f>
        <v>001</v>
      </c>
      <c r="D64" s="120" t="s">
        <v>61</v>
      </c>
      <c r="E64" s="122">
        <f>vlookup($F64,vehicles!$C$3:$G$26,5,FALSE)</f>
        <v>7</v>
      </c>
      <c r="F64" s="127" t="s">
        <v>381</v>
      </c>
      <c r="G64" s="123">
        <f>VLOOKUP(L64,buses!$A$3:$C$19,2,false)</f>
        <v>2</v>
      </c>
      <c r="H64" s="120" t="str">
        <f>VLOOKUP(L64,buses!$A$3:$C$19,3,false)</f>
        <v>Shuttle</v>
      </c>
      <c r="I64" s="120" t="s">
        <v>379</v>
      </c>
      <c r="J64" s="124"/>
      <c r="K64" s="131"/>
      <c r="L64" s="125" t="str">
        <f t="shared" si="1"/>
        <v>0017</v>
      </c>
      <c r="M64" s="129"/>
    </row>
    <row r="65">
      <c r="A65" s="119">
        <v>63.0</v>
      </c>
      <c r="B65" s="120" t="s">
        <v>422</v>
      </c>
      <c r="C65" s="121" t="str">
        <f>vlookup(D65,partners!$C$3:$O$16,13,FALSE)</f>
        <v>001</v>
      </c>
      <c r="D65" s="120" t="s">
        <v>61</v>
      </c>
      <c r="E65" s="122">
        <f>vlookup($F65,vehicles!$C$3:$G$26,5,FALSE)</f>
        <v>7</v>
      </c>
      <c r="F65" s="127" t="s">
        <v>381</v>
      </c>
      <c r="G65" s="123">
        <f>VLOOKUP(L65,buses!$A$3:$C$19,2,false)</f>
        <v>2</v>
      </c>
      <c r="H65" s="120" t="str">
        <f>VLOOKUP(L65,buses!$A$3:$C$19,3,false)</f>
        <v>Shuttle</v>
      </c>
      <c r="I65" s="120" t="s">
        <v>379</v>
      </c>
      <c r="J65" s="124"/>
      <c r="K65" s="131"/>
      <c r="L65" s="125" t="str">
        <f t="shared" si="1"/>
        <v>0017</v>
      </c>
      <c r="M65" s="129"/>
    </row>
    <row r="66">
      <c r="A66" s="119">
        <v>64.0</v>
      </c>
      <c r="B66" s="120" t="s">
        <v>422</v>
      </c>
      <c r="C66" s="121" t="str">
        <f>vlookup(D66,partners!$C$3:$O$16,13,FALSE)</f>
        <v>001</v>
      </c>
      <c r="D66" s="120" t="s">
        <v>61</v>
      </c>
      <c r="E66" s="122">
        <f>vlookup($F66,vehicles!$C$3:$G$26,5,FALSE)</f>
        <v>7</v>
      </c>
      <c r="F66" s="127" t="s">
        <v>381</v>
      </c>
      <c r="G66" s="123">
        <f>VLOOKUP(L66,buses!$A$3:$C$19,2,false)</f>
        <v>2</v>
      </c>
      <c r="H66" s="120" t="str">
        <f>VLOOKUP(L66,buses!$A$3:$C$19,3,false)</f>
        <v>Shuttle</v>
      </c>
      <c r="I66" s="120" t="s">
        <v>379</v>
      </c>
      <c r="J66" s="124"/>
      <c r="K66" s="131"/>
      <c r="L66" s="125" t="str">
        <f t="shared" si="1"/>
        <v>0017</v>
      </c>
      <c r="M66" s="129"/>
    </row>
    <row r="67">
      <c r="A67" s="119">
        <v>65.0</v>
      </c>
      <c r="B67" s="120" t="s">
        <v>423</v>
      </c>
      <c r="C67" s="121" t="str">
        <f>vlookup(D67,partners!$C$3:$O$16,13,FALSE)</f>
        <v>001</v>
      </c>
      <c r="D67" s="120" t="s">
        <v>61</v>
      </c>
      <c r="E67" s="122">
        <f>vlookup($F67,vehicles!$C$3:$G$26,5,FALSE)</f>
        <v>3</v>
      </c>
      <c r="F67" s="120" t="s">
        <v>226</v>
      </c>
      <c r="G67" s="123">
        <f>VLOOKUP(L67,buses!$A$3:$C$19,2,false)</f>
        <v>1</v>
      </c>
      <c r="H67" s="120" t="str">
        <f>VLOOKUP(L67,buses!$A$3:$C$19,3,false)</f>
        <v>SPRINTER</v>
      </c>
      <c r="I67" s="120" t="s">
        <v>379</v>
      </c>
      <c r="J67" s="124"/>
      <c r="K67" s="131"/>
      <c r="L67" s="125" t="str">
        <f t="shared" si="1"/>
        <v>0013</v>
      </c>
      <c r="M67" s="129"/>
    </row>
    <row r="68">
      <c r="A68" s="119">
        <v>66.0</v>
      </c>
      <c r="B68" s="120" t="s">
        <v>424</v>
      </c>
      <c r="C68" s="121" t="str">
        <f>vlookup(D68,partners!$C$3:$O$16,13,FALSE)</f>
        <v>001</v>
      </c>
      <c r="D68" s="120" t="s">
        <v>61</v>
      </c>
      <c r="E68" s="122">
        <f>vlookup($F68,vehicles!$C$3:$G$26,5,FALSE)</f>
        <v>7</v>
      </c>
      <c r="F68" s="127" t="s">
        <v>381</v>
      </c>
      <c r="G68" s="123">
        <f>VLOOKUP(L68,buses!$A$3:$C$19,2,false)</f>
        <v>2</v>
      </c>
      <c r="H68" s="120" t="str">
        <f>VLOOKUP(L68,buses!$A$3:$C$19,3,false)</f>
        <v>Shuttle</v>
      </c>
      <c r="I68" s="120" t="s">
        <v>379</v>
      </c>
      <c r="J68" s="124"/>
      <c r="K68" s="131"/>
      <c r="L68" s="125" t="str">
        <f t="shared" si="1"/>
        <v>0017</v>
      </c>
      <c r="M68" s="129"/>
    </row>
    <row r="69">
      <c r="A69" s="119">
        <v>67.0</v>
      </c>
      <c r="B69" s="120" t="s">
        <v>425</v>
      </c>
      <c r="C69" s="121" t="str">
        <f>vlookup(D69,partners!$C$3:$O$16,13,FALSE)</f>
        <v>001</v>
      </c>
      <c r="D69" s="120" t="s">
        <v>61</v>
      </c>
      <c r="E69" s="122">
        <f>vlookup($F69,vehicles!$C$3:$G$26,5,FALSE)</f>
        <v>7</v>
      </c>
      <c r="F69" s="127" t="s">
        <v>381</v>
      </c>
      <c r="G69" s="123">
        <f>VLOOKUP(L69,buses!$A$3:$C$19,2,false)</f>
        <v>2</v>
      </c>
      <c r="H69" s="120" t="str">
        <f>VLOOKUP(L69,buses!$A$3:$C$19,3,false)</f>
        <v>Shuttle</v>
      </c>
      <c r="I69" s="120" t="s">
        <v>379</v>
      </c>
      <c r="J69" s="124"/>
      <c r="K69" s="131"/>
      <c r="L69" s="125" t="str">
        <f t="shared" si="1"/>
        <v>0017</v>
      </c>
      <c r="M69" s="129"/>
    </row>
    <row r="70">
      <c r="A70" s="119">
        <v>68.0</v>
      </c>
      <c r="B70" s="120" t="s">
        <v>426</v>
      </c>
      <c r="C70" s="121" t="str">
        <f>vlookup(D70,partners!$C$3:$O$16,13,FALSE)</f>
        <v>001</v>
      </c>
      <c r="D70" s="120" t="s">
        <v>61</v>
      </c>
      <c r="E70" s="122">
        <f>vlookup($F70,vehicles!$C$3:$G$26,5,FALSE)</f>
        <v>3</v>
      </c>
      <c r="F70" s="120" t="s">
        <v>226</v>
      </c>
      <c r="G70" s="123">
        <f>VLOOKUP(L70,buses!$A$3:$C$19,2,false)</f>
        <v>1</v>
      </c>
      <c r="H70" s="120" t="str">
        <f>VLOOKUP(L70,buses!$A$3:$C$19,3,false)</f>
        <v>SPRINTER</v>
      </c>
      <c r="I70" s="120" t="s">
        <v>379</v>
      </c>
      <c r="J70" s="124"/>
      <c r="K70" s="131"/>
      <c r="L70" s="125" t="str">
        <f t="shared" si="1"/>
        <v>0013</v>
      </c>
      <c r="M70" s="129"/>
    </row>
    <row r="71">
      <c r="A71" s="119">
        <v>69.0</v>
      </c>
      <c r="B71" s="120" t="s">
        <v>426</v>
      </c>
      <c r="C71" s="121" t="str">
        <f>vlookup(D71,partners!$C$3:$O$16,13,FALSE)</f>
        <v>001</v>
      </c>
      <c r="D71" s="120" t="s">
        <v>61</v>
      </c>
      <c r="E71" s="122">
        <f>vlookup($F71,vehicles!$C$3:$G$26,5,FALSE)</f>
        <v>3</v>
      </c>
      <c r="F71" s="120" t="s">
        <v>226</v>
      </c>
      <c r="G71" s="123">
        <f>VLOOKUP(L71,buses!$A$3:$C$19,2,false)</f>
        <v>1</v>
      </c>
      <c r="H71" s="120" t="str">
        <f>VLOOKUP(L71,buses!$A$3:$C$19,3,false)</f>
        <v>SPRINTER</v>
      </c>
      <c r="I71" s="120" t="s">
        <v>379</v>
      </c>
      <c r="J71" s="124"/>
      <c r="K71" s="131"/>
      <c r="L71" s="125" t="str">
        <f t="shared" si="1"/>
        <v>0013</v>
      </c>
      <c r="M71" s="129"/>
    </row>
    <row r="72">
      <c r="A72" s="119">
        <v>70.0</v>
      </c>
      <c r="B72" s="120" t="s">
        <v>426</v>
      </c>
      <c r="C72" s="121" t="str">
        <f>vlookup(D72,partners!$C$3:$O$16,13,FALSE)</f>
        <v>001</v>
      </c>
      <c r="D72" s="120" t="s">
        <v>61</v>
      </c>
      <c r="E72" s="122">
        <f>vlookup($F72,vehicles!$C$3:$G$26,5,FALSE)</f>
        <v>3</v>
      </c>
      <c r="F72" s="120" t="s">
        <v>226</v>
      </c>
      <c r="G72" s="123">
        <f>VLOOKUP(L72,buses!$A$3:$C$19,2,false)</f>
        <v>1</v>
      </c>
      <c r="H72" s="120" t="str">
        <f>VLOOKUP(L72,buses!$A$3:$C$19,3,false)</f>
        <v>SPRINTER</v>
      </c>
      <c r="I72" s="120" t="s">
        <v>379</v>
      </c>
      <c r="J72" s="124"/>
      <c r="K72" s="131"/>
      <c r="L72" s="125" t="str">
        <f t="shared" si="1"/>
        <v>0013</v>
      </c>
      <c r="M72" s="129"/>
    </row>
    <row r="73">
      <c r="A73" s="119">
        <v>71.0</v>
      </c>
      <c r="B73" s="120" t="s">
        <v>426</v>
      </c>
      <c r="C73" s="121" t="str">
        <f>vlookup(D73,partners!$C$3:$O$16,13,FALSE)</f>
        <v>001</v>
      </c>
      <c r="D73" s="120" t="s">
        <v>61</v>
      </c>
      <c r="E73" s="122">
        <f>vlookup($F73,vehicles!$C$3:$G$26,5,FALSE)</f>
        <v>3</v>
      </c>
      <c r="F73" s="120" t="s">
        <v>226</v>
      </c>
      <c r="G73" s="123">
        <f>VLOOKUP(L73,buses!$A$3:$C$19,2,false)</f>
        <v>1</v>
      </c>
      <c r="H73" s="120" t="str">
        <f>VLOOKUP(L73,buses!$A$3:$C$19,3,false)</f>
        <v>SPRINTER</v>
      </c>
      <c r="I73" s="120" t="s">
        <v>379</v>
      </c>
      <c r="J73" s="124"/>
      <c r="K73" s="131"/>
      <c r="L73" s="125" t="str">
        <f t="shared" si="1"/>
        <v>0013</v>
      </c>
      <c r="M73" s="129"/>
    </row>
    <row r="74">
      <c r="A74" s="119">
        <v>72.0</v>
      </c>
      <c r="B74" s="120" t="s">
        <v>427</v>
      </c>
      <c r="C74" s="121" t="str">
        <f>vlookup(D74,partners!$C$3:$O$16,13,FALSE)</f>
        <v>001</v>
      </c>
      <c r="D74" s="120" t="s">
        <v>61</v>
      </c>
      <c r="E74" s="122">
        <f>vlookup($F74,vehicles!$C$3:$G$26,5,FALSE)</f>
        <v>3</v>
      </c>
      <c r="F74" s="120" t="s">
        <v>226</v>
      </c>
      <c r="G74" s="123">
        <f>VLOOKUP(L74,buses!$A$3:$C$19,2,false)</f>
        <v>1</v>
      </c>
      <c r="H74" s="120" t="str">
        <f>VLOOKUP(L74,buses!$A$3:$C$19,3,false)</f>
        <v>SPRINTER</v>
      </c>
      <c r="I74" s="120" t="s">
        <v>379</v>
      </c>
      <c r="J74" s="124"/>
      <c r="K74" s="131"/>
      <c r="L74" s="125" t="str">
        <f t="shared" si="1"/>
        <v>0013</v>
      </c>
      <c r="M74" s="129"/>
    </row>
    <row r="75">
      <c r="A75" s="119">
        <v>73.0</v>
      </c>
      <c r="B75" s="120" t="s">
        <v>428</v>
      </c>
      <c r="C75" s="121" t="str">
        <f>vlookup(D75,partners!$C$3:$O$16,13,FALSE)</f>
        <v>001</v>
      </c>
      <c r="D75" s="120" t="s">
        <v>61</v>
      </c>
      <c r="E75" s="122">
        <f>vlookup($F75,vehicles!$C$3:$G$26,5,FALSE)</f>
        <v>3</v>
      </c>
      <c r="F75" s="120" t="s">
        <v>226</v>
      </c>
      <c r="G75" s="123">
        <f>VLOOKUP(L75,buses!$A$3:$C$19,2,false)</f>
        <v>1</v>
      </c>
      <c r="H75" s="120" t="str">
        <f>VLOOKUP(L75,buses!$A$3:$C$19,3,false)</f>
        <v>SPRINTER</v>
      </c>
      <c r="I75" s="120" t="s">
        <v>379</v>
      </c>
      <c r="J75" s="124"/>
      <c r="K75" s="131"/>
      <c r="L75" s="125" t="str">
        <f t="shared" si="1"/>
        <v>0013</v>
      </c>
      <c r="M75" s="129"/>
    </row>
    <row r="76">
      <c r="A76" s="119">
        <v>74.0</v>
      </c>
      <c r="B76" s="120" t="s">
        <v>429</v>
      </c>
      <c r="C76" s="121" t="str">
        <f>vlookup(D76,partners!$C$3:$O$16,13,FALSE)</f>
        <v>001</v>
      </c>
      <c r="D76" s="120" t="s">
        <v>61</v>
      </c>
      <c r="E76" s="122">
        <f>vlookup($F76,vehicles!$C$3:$G$26,5,FALSE)</f>
        <v>3</v>
      </c>
      <c r="F76" s="120" t="s">
        <v>226</v>
      </c>
      <c r="G76" s="123">
        <f>VLOOKUP(L76,buses!$A$3:$C$19,2,false)</f>
        <v>1</v>
      </c>
      <c r="H76" s="120" t="str">
        <f>VLOOKUP(L76,buses!$A$3:$C$19,3,false)</f>
        <v>SPRINTER</v>
      </c>
      <c r="I76" s="120" t="s">
        <v>379</v>
      </c>
      <c r="J76" s="124"/>
      <c r="K76" s="131"/>
      <c r="L76" s="125" t="str">
        <f t="shared" si="1"/>
        <v>0013</v>
      </c>
      <c r="M76" s="129"/>
    </row>
    <row r="77">
      <c r="A77" s="119">
        <v>75.0</v>
      </c>
      <c r="B77" s="120" t="s">
        <v>430</v>
      </c>
      <c r="C77" s="121" t="str">
        <f>vlookup(D77,partners!$C$3:$O$16,13,FALSE)</f>
        <v>001</v>
      </c>
      <c r="D77" s="120" t="s">
        <v>61</v>
      </c>
      <c r="E77" s="122">
        <f>vlookup($F77,vehicles!$C$3:$G$26,5,FALSE)</f>
        <v>3</v>
      </c>
      <c r="F77" s="120" t="s">
        <v>226</v>
      </c>
      <c r="G77" s="123">
        <f>VLOOKUP(L77,buses!$A$3:$C$19,2,false)</f>
        <v>1</v>
      </c>
      <c r="H77" s="120" t="str">
        <f>VLOOKUP(L77,buses!$A$3:$C$19,3,false)</f>
        <v>SPRINTER</v>
      </c>
      <c r="I77" s="120" t="s">
        <v>379</v>
      </c>
      <c r="J77" s="124"/>
      <c r="K77" s="131"/>
      <c r="L77" s="125" t="str">
        <f t="shared" si="1"/>
        <v>0013</v>
      </c>
      <c r="M77" s="129"/>
    </row>
    <row r="78">
      <c r="A78" s="119">
        <v>76.0</v>
      </c>
      <c r="B78" s="127" t="s">
        <v>431</v>
      </c>
      <c r="C78" s="121" t="str">
        <f>vlookup(D78,partners!$C$3:$O$16,13,FALSE)</f>
        <v>001</v>
      </c>
      <c r="D78" s="120" t="s">
        <v>61</v>
      </c>
      <c r="E78" s="122">
        <f>vlookup($F78,vehicles!$C$3:$G$26,5,FALSE)</f>
        <v>3</v>
      </c>
      <c r="F78" s="120" t="s">
        <v>226</v>
      </c>
      <c r="G78" s="123">
        <f>VLOOKUP(L78,buses!$A$3:$C$19,2,false)</f>
        <v>1</v>
      </c>
      <c r="H78" s="120" t="str">
        <f>VLOOKUP(L78,buses!$A$3:$C$19,3,false)</f>
        <v>SPRINTER</v>
      </c>
      <c r="I78" s="120" t="s">
        <v>379</v>
      </c>
      <c r="J78" s="124"/>
      <c r="K78" s="131"/>
      <c r="L78" s="125" t="str">
        <f t="shared" si="1"/>
        <v>0013</v>
      </c>
      <c r="M78" s="129"/>
    </row>
    <row r="79">
      <c r="A79" s="119">
        <v>77.0</v>
      </c>
      <c r="B79" s="120" t="s">
        <v>432</v>
      </c>
      <c r="C79" s="121" t="str">
        <f>vlookup(D79,partners!$C$3:$O$16,13,FALSE)</f>
        <v>001</v>
      </c>
      <c r="D79" s="120" t="s">
        <v>61</v>
      </c>
      <c r="E79" s="122">
        <f>vlookup($F79,vehicles!$C$3:$G$26,5,FALSE)</f>
        <v>3</v>
      </c>
      <c r="F79" s="120" t="s">
        <v>226</v>
      </c>
      <c r="G79" s="123">
        <f>VLOOKUP(L79,buses!$A$3:$C$19,2,false)</f>
        <v>1</v>
      </c>
      <c r="H79" s="120" t="str">
        <f>VLOOKUP(L79,buses!$A$3:$C$19,3,false)</f>
        <v>SPRINTER</v>
      </c>
      <c r="I79" s="120" t="s">
        <v>379</v>
      </c>
      <c r="J79" s="124"/>
      <c r="K79" s="131"/>
      <c r="L79" s="125" t="str">
        <f t="shared" si="1"/>
        <v>0013</v>
      </c>
      <c r="M79" s="129"/>
    </row>
    <row r="80">
      <c r="A80" s="119">
        <v>78.0</v>
      </c>
      <c r="B80" s="120" t="s">
        <v>433</v>
      </c>
      <c r="C80" s="121" t="str">
        <f>vlookup(D80,partners!$C$3:$O$16,13,FALSE)</f>
        <v>001</v>
      </c>
      <c r="D80" s="120" t="s">
        <v>61</v>
      </c>
      <c r="E80" s="122">
        <f>vlookup($F80,vehicles!$C$3:$G$26,5,FALSE)</f>
        <v>3</v>
      </c>
      <c r="F80" s="120" t="s">
        <v>226</v>
      </c>
      <c r="G80" s="123">
        <f>VLOOKUP(L80,buses!$A$3:$C$19,2,false)</f>
        <v>1</v>
      </c>
      <c r="H80" s="120" t="str">
        <f>VLOOKUP(L80,buses!$A$3:$C$19,3,false)</f>
        <v>SPRINTER</v>
      </c>
      <c r="I80" s="120" t="s">
        <v>379</v>
      </c>
      <c r="J80" s="124"/>
      <c r="K80" s="131"/>
      <c r="L80" s="125" t="str">
        <f t="shared" si="1"/>
        <v>0013</v>
      </c>
      <c r="M80" s="107"/>
    </row>
    <row r="81">
      <c r="A81" s="119">
        <v>79.0</v>
      </c>
      <c r="B81" s="120" t="s">
        <v>434</v>
      </c>
      <c r="C81" s="121" t="str">
        <f>vlookup(D81,partners!$C$3:$O$16,13,FALSE)</f>
        <v>001</v>
      </c>
      <c r="D81" s="120" t="s">
        <v>61</v>
      </c>
      <c r="E81" s="122">
        <f>vlookup($F81,vehicles!$C$3:$G$26,5,FALSE)</f>
        <v>3</v>
      </c>
      <c r="F81" s="120" t="s">
        <v>226</v>
      </c>
      <c r="G81" s="123">
        <f>VLOOKUP(L81,buses!$A$3:$C$19,2,false)</f>
        <v>1</v>
      </c>
      <c r="H81" s="120" t="str">
        <f>VLOOKUP(L81,buses!$A$3:$C$19,3,false)</f>
        <v>SPRINTER</v>
      </c>
      <c r="I81" s="120" t="s">
        <v>379</v>
      </c>
      <c r="J81" s="124"/>
      <c r="K81" s="131"/>
      <c r="L81" s="125" t="str">
        <f t="shared" si="1"/>
        <v>0013</v>
      </c>
      <c r="M81" s="129"/>
    </row>
    <row r="82">
      <c r="A82" s="119">
        <v>80.0</v>
      </c>
      <c r="B82" s="120" t="s">
        <v>431</v>
      </c>
      <c r="C82" s="121" t="str">
        <f>vlookup(D82,partners!$C$3:$O$16,13,FALSE)</f>
        <v>001</v>
      </c>
      <c r="D82" s="120" t="s">
        <v>61</v>
      </c>
      <c r="E82" s="122">
        <f>vlookup($F82,vehicles!$C$3:$G$26,5,FALSE)</f>
        <v>3</v>
      </c>
      <c r="F82" s="120" t="s">
        <v>226</v>
      </c>
      <c r="G82" s="123">
        <f>VLOOKUP(L82,buses!$A$3:$C$19,2,false)</f>
        <v>1</v>
      </c>
      <c r="H82" s="120" t="str">
        <f>VLOOKUP(L82,buses!$A$3:$C$19,3,false)</f>
        <v>SPRINTER</v>
      </c>
      <c r="I82" s="120" t="s">
        <v>379</v>
      </c>
      <c r="J82" s="124"/>
      <c r="K82" s="131"/>
      <c r="L82" s="125" t="str">
        <f t="shared" si="1"/>
        <v>0013</v>
      </c>
      <c r="M82" s="129"/>
    </row>
    <row r="83">
      <c r="A83" s="119">
        <v>81.0</v>
      </c>
      <c r="B83" s="120" t="s">
        <v>435</v>
      </c>
      <c r="C83" s="121" t="str">
        <f>vlookup(D83,partners!$C$3:$O$16,13,FALSE)</f>
        <v>001</v>
      </c>
      <c r="D83" s="120" t="s">
        <v>61</v>
      </c>
      <c r="E83" s="122">
        <f>vlookup($F83,vehicles!$C$3:$G$26,5,FALSE)</f>
        <v>3</v>
      </c>
      <c r="F83" s="120" t="s">
        <v>226</v>
      </c>
      <c r="G83" s="123">
        <f>VLOOKUP(L83,buses!$A$3:$C$19,2,false)</f>
        <v>1</v>
      </c>
      <c r="H83" s="120" t="str">
        <f>VLOOKUP(L83,buses!$A$3:$C$19,3,false)</f>
        <v>SPRINTER</v>
      </c>
      <c r="I83" s="120" t="s">
        <v>379</v>
      </c>
      <c r="J83" s="124"/>
      <c r="K83" s="131"/>
      <c r="L83" s="125" t="str">
        <f t="shared" si="1"/>
        <v>0013</v>
      </c>
      <c r="M83" s="129"/>
    </row>
    <row r="84">
      <c r="A84" s="119">
        <v>82.0</v>
      </c>
      <c r="B84" s="120" t="s">
        <v>436</v>
      </c>
      <c r="C84" s="121" t="str">
        <f>vlookup(D84,partners!$C$3:$O$16,13,FALSE)</f>
        <v>001</v>
      </c>
      <c r="D84" s="120" t="s">
        <v>61</v>
      </c>
      <c r="E84" s="122">
        <f>vlookup($F84,vehicles!$C$3:$G$26,5,FALSE)</f>
        <v>3</v>
      </c>
      <c r="F84" s="120" t="s">
        <v>226</v>
      </c>
      <c r="G84" s="123">
        <f>VLOOKUP(L84,buses!$A$3:$C$19,2,false)</f>
        <v>1</v>
      </c>
      <c r="H84" s="120" t="str">
        <f>VLOOKUP(L84,buses!$A$3:$C$19,3,false)</f>
        <v>SPRINTER</v>
      </c>
      <c r="I84" s="120" t="s">
        <v>379</v>
      </c>
      <c r="J84" s="124"/>
      <c r="K84" s="131"/>
      <c r="L84" s="125" t="str">
        <f t="shared" si="1"/>
        <v>0013</v>
      </c>
      <c r="M84" s="129"/>
    </row>
    <row r="85">
      <c r="A85" s="119">
        <v>83.0</v>
      </c>
      <c r="B85" s="120" t="s">
        <v>437</v>
      </c>
      <c r="C85" s="121" t="str">
        <f>vlookup(D85,partners!$C$3:$O$16,13,FALSE)</f>
        <v>001</v>
      </c>
      <c r="D85" s="120" t="s">
        <v>61</v>
      </c>
      <c r="E85" s="122">
        <f>vlookup($F85,vehicles!$C$3:$G$26,5,FALSE)</f>
        <v>3</v>
      </c>
      <c r="F85" s="120" t="s">
        <v>226</v>
      </c>
      <c r="G85" s="123">
        <f>VLOOKUP(L85,buses!$A$3:$C$19,2,false)</f>
        <v>1</v>
      </c>
      <c r="H85" s="120" t="str">
        <f>VLOOKUP(L85,buses!$A$3:$C$19,3,false)</f>
        <v>SPRINTER</v>
      </c>
      <c r="I85" s="120" t="s">
        <v>379</v>
      </c>
      <c r="J85" s="124"/>
      <c r="K85" s="131"/>
      <c r="L85" s="125" t="str">
        <f t="shared" si="1"/>
        <v>0013</v>
      </c>
      <c r="M85" s="129"/>
    </row>
    <row r="86">
      <c r="A86" s="119">
        <v>84.0</v>
      </c>
      <c r="B86" s="120" t="s">
        <v>438</v>
      </c>
      <c r="C86" s="121" t="str">
        <f>vlookup(D86,partners!$C$3:$O$16,13,FALSE)</f>
        <v>001</v>
      </c>
      <c r="D86" s="120" t="s">
        <v>61</v>
      </c>
      <c r="E86" s="122">
        <f>vlookup($F86,vehicles!$C$3:$G$26,5,FALSE)</f>
        <v>2</v>
      </c>
      <c r="F86" s="127" t="s">
        <v>383</v>
      </c>
      <c r="G86" s="123">
        <f>VLOOKUP(L86,buses!$A$3:$C$19,2,false)</f>
        <v>3</v>
      </c>
      <c r="H86" s="120" t="str">
        <f>VLOOKUP(L86,buses!$A$3:$C$19,3,false)</f>
        <v>Sleeper</v>
      </c>
      <c r="I86" s="120" t="s">
        <v>379</v>
      </c>
      <c r="J86" s="124"/>
      <c r="K86" s="131"/>
      <c r="L86" s="125" t="str">
        <f t="shared" si="1"/>
        <v>0012</v>
      </c>
      <c r="M86" s="129"/>
    </row>
    <row r="87">
      <c r="A87" s="119">
        <v>85.0</v>
      </c>
      <c r="B87" s="120" t="s">
        <v>439</v>
      </c>
      <c r="C87" s="121" t="str">
        <f>vlookup(D87,partners!$C$3:$O$16,13,FALSE)</f>
        <v>001</v>
      </c>
      <c r="D87" s="120" t="s">
        <v>61</v>
      </c>
      <c r="E87" s="122">
        <f>vlookup($F87,vehicles!$C$3:$G$26,5,FALSE)</f>
        <v>2</v>
      </c>
      <c r="F87" s="127" t="s">
        <v>383</v>
      </c>
      <c r="G87" s="123">
        <f>VLOOKUP(L87,buses!$A$3:$C$19,2,false)</f>
        <v>3</v>
      </c>
      <c r="H87" s="120" t="str">
        <f>VLOOKUP(L87,buses!$A$3:$C$19,3,false)</f>
        <v>Sleeper</v>
      </c>
      <c r="I87" s="120" t="s">
        <v>379</v>
      </c>
      <c r="J87" s="124"/>
      <c r="K87" s="131"/>
      <c r="L87" s="125" t="str">
        <f t="shared" si="1"/>
        <v>0012</v>
      </c>
      <c r="M87" s="130"/>
    </row>
    <row r="88">
      <c r="A88" s="119">
        <v>86.0</v>
      </c>
      <c r="B88" s="120" t="s">
        <v>439</v>
      </c>
      <c r="C88" s="121" t="str">
        <f>vlookup(D88,partners!$C$3:$O$16,13,FALSE)</f>
        <v>001</v>
      </c>
      <c r="D88" s="120" t="s">
        <v>61</v>
      </c>
      <c r="E88" s="122">
        <f>vlookup($F88,vehicles!$C$3:$G$26,5,FALSE)</f>
        <v>3</v>
      </c>
      <c r="F88" s="120" t="s">
        <v>226</v>
      </c>
      <c r="G88" s="123">
        <f>VLOOKUP(L88,buses!$A$3:$C$19,2,false)</f>
        <v>1</v>
      </c>
      <c r="H88" s="120" t="str">
        <f>VLOOKUP(L88,buses!$A$3:$C$19,3,false)</f>
        <v>SPRINTER</v>
      </c>
      <c r="I88" s="120" t="s">
        <v>379</v>
      </c>
      <c r="J88" s="124"/>
      <c r="K88" s="131"/>
      <c r="L88" s="125" t="str">
        <f t="shared" si="1"/>
        <v>0013</v>
      </c>
      <c r="M88" s="130"/>
    </row>
    <row r="89">
      <c r="A89" s="119">
        <v>87.0</v>
      </c>
      <c r="B89" s="120" t="s">
        <v>440</v>
      </c>
      <c r="C89" s="121" t="str">
        <f>vlookup(D89,partners!$C$3:$O$16,13,FALSE)</f>
        <v>001</v>
      </c>
      <c r="D89" s="120" t="s">
        <v>61</v>
      </c>
      <c r="E89" s="122">
        <f>vlookup($F89,vehicles!$C$3:$G$26,5,FALSE)</f>
        <v>3</v>
      </c>
      <c r="F89" s="120" t="s">
        <v>226</v>
      </c>
      <c r="G89" s="123">
        <f>VLOOKUP(L89,buses!$A$3:$C$19,2,false)</f>
        <v>1</v>
      </c>
      <c r="H89" s="120" t="str">
        <f>VLOOKUP(L89,buses!$A$3:$C$19,3,false)</f>
        <v>SPRINTER</v>
      </c>
      <c r="I89" s="120" t="s">
        <v>379</v>
      </c>
      <c r="J89" s="124"/>
      <c r="K89" s="131"/>
      <c r="L89" s="125" t="str">
        <f t="shared" si="1"/>
        <v>0013</v>
      </c>
      <c r="M89" s="130"/>
    </row>
    <row r="90">
      <c r="A90" s="119">
        <v>88.0</v>
      </c>
      <c r="B90" s="120" t="s">
        <v>440</v>
      </c>
      <c r="C90" s="121" t="str">
        <f>vlookup(D90,partners!$C$3:$O$16,13,FALSE)</f>
        <v>001</v>
      </c>
      <c r="D90" s="120" t="s">
        <v>61</v>
      </c>
      <c r="E90" s="122">
        <f>vlookup($F90,vehicles!$C$3:$G$26,5,FALSE)</f>
        <v>3</v>
      </c>
      <c r="F90" s="120" t="s">
        <v>226</v>
      </c>
      <c r="G90" s="123">
        <f>VLOOKUP(L90,buses!$A$3:$C$19,2,false)</f>
        <v>1</v>
      </c>
      <c r="H90" s="120" t="str">
        <f>VLOOKUP(L90,buses!$A$3:$C$19,3,false)</f>
        <v>SPRINTER</v>
      </c>
      <c r="I90" s="120" t="s">
        <v>379</v>
      </c>
      <c r="J90" s="124"/>
      <c r="K90" s="131"/>
      <c r="L90" s="125" t="str">
        <f t="shared" si="1"/>
        <v>0013</v>
      </c>
      <c r="M90" s="130"/>
    </row>
    <row r="91">
      <c r="A91" s="119">
        <v>89.0</v>
      </c>
      <c r="B91" s="120" t="s">
        <v>440</v>
      </c>
      <c r="C91" s="121" t="str">
        <f>vlookup(D91,partners!$C$3:$O$16,13,FALSE)</f>
        <v>001</v>
      </c>
      <c r="D91" s="120" t="s">
        <v>61</v>
      </c>
      <c r="E91" s="122">
        <f>vlookup($F91,vehicles!$C$3:$G$26,5,FALSE)</f>
        <v>3</v>
      </c>
      <c r="F91" s="120" t="s">
        <v>226</v>
      </c>
      <c r="G91" s="123">
        <f>VLOOKUP(L91,buses!$A$3:$C$19,2,false)</f>
        <v>1</v>
      </c>
      <c r="H91" s="120" t="str">
        <f>VLOOKUP(L91,buses!$A$3:$C$19,3,false)</f>
        <v>SPRINTER</v>
      </c>
      <c r="I91" s="120" t="s">
        <v>379</v>
      </c>
      <c r="J91" s="124"/>
      <c r="K91" s="131"/>
      <c r="L91" s="125" t="str">
        <f t="shared" si="1"/>
        <v>0013</v>
      </c>
      <c r="M91" s="130"/>
    </row>
    <row r="92">
      <c r="A92" s="119">
        <v>90.0</v>
      </c>
      <c r="B92" s="120" t="s">
        <v>441</v>
      </c>
      <c r="C92" s="121" t="str">
        <f>vlookup(D92,partners!$C$3:$O$16,13,FALSE)</f>
        <v>001</v>
      </c>
      <c r="D92" s="120" t="s">
        <v>61</v>
      </c>
      <c r="E92" s="122">
        <f>vlookup($F92,vehicles!$C$3:$G$26,5,FALSE)</f>
        <v>3</v>
      </c>
      <c r="F92" s="120" t="s">
        <v>226</v>
      </c>
      <c r="G92" s="123">
        <f>VLOOKUP(L92,buses!$A$3:$C$19,2,false)</f>
        <v>1</v>
      </c>
      <c r="H92" s="120" t="str">
        <f>VLOOKUP(L92,buses!$A$3:$C$19,3,false)</f>
        <v>SPRINTER</v>
      </c>
      <c r="I92" s="120" t="s">
        <v>379</v>
      </c>
      <c r="J92" s="124"/>
      <c r="K92" s="131"/>
      <c r="L92" s="125" t="str">
        <f t="shared" si="1"/>
        <v>0013</v>
      </c>
      <c r="M92" s="130"/>
    </row>
    <row r="93">
      <c r="A93" s="119">
        <v>91.0</v>
      </c>
      <c r="B93" s="120" t="s">
        <v>442</v>
      </c>
      <c r="C93" s="121" t="str">
        <f>vlookup(D93,partners!$C$3:$O$16,13,FALSE)</f>
        <v>001</v>
      </c>
      <c r="D93" s="120" t="s">
        <v>61</v>
      </c>
      <c r="E93" s="122">
        <f>vlookup($F93,vehicles!$C$3:$G$26,5,FALSE)</f>
        <v>3</v>
      </c>
      <c r="F93" s="120" t="s">
        <v>226</v>
      </c>
      <c r="G93" s="123">
        <f>VLOOKUP(L93,buses!$A$3:$C$19,2,false)</f>
        <v>1</v>
      </c>
      <c r="H93" s="120" t="str">
        <f>VLOOKUP(L93,buses!$A$3:$C$19,3,false)</f>
        <v>SPRINTER</v>
      </c>
      <c r="I93" s="120" t="s">
        <v>379</v>
      </c>
      <c r="J93" s="124"/>
      <c r="K93" s="131"/>
      <c r="L93" s="125" t="str">
        <f t="shared" si="1"/>
        <v>0013</v>
      </c>
      <c r="M93" s="130"/>
    </row>
    <row r="94">
      <c r="A94" s="119">
        <v>92.0</v>
      </c>
      <c r="B94" s="120" t="s">
        <v>443</v>
      </c>
      <c r="C94" s="121" t="str">
        <f>vlookup(D94,partners!$C$3:$O$16,13,FALSE)</f>
        <v>001</v>
      </c>
      <c r="D94" s="120" t="s">
        <v>61</v>
      </c>
      <c r="E94" s="122">
        <f>vlookup($F94,vehicles!$C$3:$G$26,5,FALSE)</f>
        <v>3</v>
      </c>
      <c r="F94" s="120" t="s">
        <v>226</v>
      </c>
      <c r="G94" s="123">
        <f>VLOOKUP(L94,buses!$A$3:$C$19,2,false)</f>
        <v>1</v>
      </c>
      <c r="H94" s="120" t="str">
        <f>VLOOKUP(L94,buses!$A$3:$C$19,3,false)</f>
        <v>SPRINTER</v>
      </c>
      <c r="I94" s="120" t="s">
        <v>379</v>
      </c>
      <c r="J94" s="124"/>
      <c r="K94" s="131"/>
      <c r="L94" s="125" t="str">
        <f t="shared" si="1"/>
        <v>0013</v>
      </c>
      <c r="M94" s="130"/>
    </row>
    <row r="95">
      <c r="A95" s="119">
        <v>93.0</v>
      </c>
      <c r="B95" s="120" t="s">
        <v>444</v>
      </c>
      <c r="C95" s="121" t="str">
        <f>vlookup(D95,partners!$C$3:$O$16,13,FALSE)</f>
        <v>001</v>
      </c>
      <c r="D95" s="120" t="s">
        <v>61</v>
      </c>
      <c r="E95" s="122">
        <f>vlookup($F95,vehicles!$C$3:$G$26,5,FALSE)</f>
        <v>2</v>
      </c>
      <c r="F95" s="127" t="s">
        <v>383</v>
      </c>
      <c r="G95" s="123">
        <f>VLOOKUP(L95,buses!$A$3:$C$19,2,false)</f>
        <v>3</v>
      </c>
      <c r="H95" s="120" t="str">
        <f>VLOOKUP(L95,buses!$A$3:$C$19,3,false)</f>
        <v>Sleeper</v>
      </c>
      <c r="I95" s="120" t="s">
        <v>379</v>
      </c>
      <c r="J95" s="124"/>
      <c r="K95" s="131"/>
      <c r="L95" s="125" t="str">
        <f t="shared" si="1"/>
        <v>0012</v>
      </c>
      <c r="M95" s="130"/>
    </row>
    <row r="96">
      <c r="A96" s="119">
        <v>94.0</v>
      </c>
      <c r="B96" s="120" t="s">
        <v>444</v>
      </c>
      <c r="C96" s="121" t="str">
        <f>vlookup(D96,partners!$C$3:$O$16,13,FALSE)</f>
        <v>001</v>
      </c>
      <c r="D96" s="120" t="s">
        <v>61</v>
      </c>
      <c r="E96" s="122">
        <f>vlookup($F96,vehicles!$C$3:$G$26,5,FALSE)</f>
        <v>3</v>
      </c>
      <c r="F96" s="120" t="s">
        <v>226</v>
      </c>
      <c r="G96" s="123">
        <f>VLOOKUP(L96,buses!$A$3:$C$19,2,false)</f>
        <v>1</v>
      </c>
      <c r="H96" s="120" t="str">
        <f>VLOOKUP(L96,buses!$A$3:$C$19,3,false)</f>
        <v>SPRINTER</v>
      </c>
      <c r="I96" s="120" t="s">
        <v>379</v>
      </c>
      <c r="J96" s="124"/>
      <c r="K96" s="131"/>
      <c r="L96" s="125" t="str">
        <f t="shared" si="1"/>
        <v>0013</v>
      </c>
      <c r="M96" s="130"/>
    </row>
    <row r="97">
      <c r="A97" s="119">
        <v>95.0</v>
      </c>
      <c r="B97" s="120" t="s">
        <v>445</v>
      </c>
      <c r="C97" s="121" t="str">
        <f>vlookup(D97,partners!$C$3:$O$16,13,FALSE)</f>
        <v>001</v>
      </c>
      <c r="D97" s="120" t="s">
        <v>61</v>
      </c>
      <c r="E97" s="122">
        <f>vlookup($F97,vehicles!$C$3:$G$26,5,FALSE)</f>
        <v>3</v>
      </c>
      <c r="F97" s="120" t="s">
        <v>226</v>
      </c>
      <c r="G97" s="123">
        <f>VLOOKUP(L97,buses!$A$3:$C$19,2,false)</f>
        <v>1</v>
      </c>
      <c r="H97" s="120" t="str">
        <f>VLOOKUP(L97,buses!$A$3:$C$19,3,false)</f>
        <v>SPRINTER</v>
      </c>
      <c r="I97" s="120" t="s">
        <v>379</v>
      </c>
      <c r="J97" s="124"/>
      <c r="K97" s="131"/>
      <c r="L97" s="125" t="str">
        <f t="shared" si="1"/>
        <v>0013</v>
      </c>
      <c r="M97" s="130"/>
    </row>
    <row r="98">
      <c r="A98" s="119">
        <v>96.0</v>
      </c>
      <c r="B98" s="120" t="s">
        <v>446</v>
      </c>
      <c r="C98" s="121" t="str">
        <f>vlookup(D98,partners!$C$3:$O$16,13,FALSE)</f>
        <v>001</v>
      </c>
      <c r="D98" s="120" t="s">
        <v>61</v>
      </c>
      <c r="E98" s="122">
        <f>vlookup($F98,vehicles!$C$3:$G$26,5,FALSE)</f>
        <v>2</v>
      </c>
      <c r="F98" s="127" t="s">
        <v>383</v>
      </c>
      <c r="G98" s="123">
        <f>VLOOKUP(L98,buses!$A$3:$C$19,2,false)</f>
        <v>3</v>
      </c>
      <c r="H98" s="120" t="str">
        <f>VLOOKUP(L98,buses!$A$3:$C$19,3,false)</f>
        <v>Sleeper</v>
      </c>
      <c r="I98" s="120" t="s">
        <v>379</v>
      </c>
      <c r="J98" s="124"/>
      <c r="K98" s="131"/>
      <c r="L98" s="125" t="str">
        <f t="shared" si="1"/>
        <v>0012</v>
      </c>
      <c r="M98" s="130"/>
    </row>
    <row r="99">
      <c r="A99" s="119">
        <v>97.0</v>
      </c>
      <c r="B99" s="120" t="s">
        <v>447</v>
      </c>
      <c r="C99" s="121" t="str">
        <f>vlookup(D99,partners!$C$3:$O$16,13,FALSE)</f>
        <v>001</v>
      </c>
      <c r="D99" s="120" t="s">
        <v>61</v>
      </c>
      <c r="E99" s="122">
        <f>vlookup($F99,vehicles!$C$3:$G$26,5,FALSE)</f>
        <v>3</v>
      </c>
      <c r="F99" s="120" t="s">
        <v>226</v>
      </c>
      <c r="G99" s="123">
        <f>VLOOKUP(L99,buses!$A$3:$C$19,2,false)</f>
        <v>1</v>
      </c>
      <c r="H99" s="120" t="str">
        <f>VLOOKUP(L99,buses!$A$3:$C$19,3,false)</f>
        <v>SPRINTER</v>
      </c>
      <c r="I99" s="120" t="s">
        <v>379</v>
      </c>
      <c r="J99" s="124"/>
      <c r="K99" s="131"/>
      <c r="L99" s="125" t="str">
        <f t="shared" si="1"/>
        <v>0013</v>
      </c>
      <c r="M99" s="129"/>
    </row>
    <row r="100">
      <c r="A100" s="119">
        <v>98.0</v>
      </c>
      <c r="B100" s="120" t="s">
        <v>448</v>
      </c>
      <c r="C100" s="121" t="str">
        <f>vlookup(D100,partners!$C$3:$O$16,13,FALSE)</f>
        <v>001</v>
      </c>
      <c r="D100" s="120" t="s">
        <v>61</v>
      </c>
      <c r="E100" s="122">
        <f>vlookup($F100,vehicles!$C$3:$G$26,5,FALSE)</f>
        <v>3</v>
      </c>
      <c r="F100" s="120" t="s">
        <v>226</v>
      </c>
      <c r="G100" s="123">
        <f>VLOOKUP(L100,buses!$A$3:$C$19,2,false)</f>
        <v>1</v>
      </c>
      <c r="H100" s="120" t="str">
        <f>VLOOKUP(L100,buses!$A$3:$C$19,3,false)</f>
        <v>SPRINTER</v>
      </c>
      <c r="I100" s="120" t="s">
        <v>379</v>
      </c>
      <c r="J100" s="124"/>
      <c r="K100" s="131"/>
      <c r="L100" s="125" t="str">
        <f t="shared" si="1"/>
        <v>0013</v>
      </c>
      <c r="M100" s="129"/>
    </row>
    <row r="101">
      <c r="A101" s="119">
        <v>99.0</v>
      </c>
      <c r="B101" s="120" t="s">
        <v>449</v>
      </c>
      <c r="C101" s="121" t="str">
        <f>vlookup(D101,partners!$C$3:$O$16,13,FALSE)</f>
        <v>001</v>
      </c>
      <c r="D101" s="120" t="s">
        <v>61</v>
      </c>
      <c r="E101" s="122">
        <f>vlookup($F101,vehicles!$C$3:$G$26,5,FALSE)</f>
        <v>2</v>
      </c>
      <c r="F101" s="127" t="s">
        <v>383</v>
      </c>
      <c r="G101" s="123">
        <f>VLOOKUP(L101,buses!$A$3:$C$19,2,false)</f>
        <v>3</v>
      </c>
      <c r="H101" s="120" t="str">
        <f>VLOOKUP(L101,buses!$A$3:$C$19,3,false)</f>
        <v>Sleeper</v>
      </c>
      <c r="I101" s="120" t="s">
        <v>379</v>
      </c>
      <c r="J101" s="124"/>
      <c r="K101" s="131"/>
      <c r="L101" s="125" t="str">
        <f t="shared" si="1"/>
        <v>0012</v>
      </c>
      <c r="M101" s="129"/>
    </row>
    <row r="102">
      <c r="A102" s="119">
        <v>100.0</v>
      </c>
      <c r="B102" s="120" t="s">
        <v>450</v>
      </c>
      <c r="C102" s="121" t="str">
        <f>vlookup(D102,partners!$C$3:$O$16,13,FALSE)</f>
        <v>001</v>
      </c>
      <c r="D102" s="120" t="s">
        <v>61</v>
      </c>
      <c r="E102" s="122">
        <f>vlookup($F102,vehicles!$C$3:$G$26,5,FALSE)</f>
        <v>3</v>
      </c>
      <c r="F102" s="120" t="s">
        <v>226</v>
      </c>
      <c r="G102" s="123">
        <f>VLOOKUP(L102,buses!$A$3:$C$19,2,false)</f>
        <v>1</v>
      </c>
      <c r="H102" s="120" t="str">
        <f>VLOOKUP(L102,buses!$A$3:$C$19,3,false)</f>
        <v>SPRINTER</v>
      </c>
      <c r="I102" s="120" t="s">
        <v>379</v>
      </c>
      <c r="J102" s="124"/>
      <c r="K102" s="131"/>
      <c r="L102" s="125" t="str">
        <f t="shared" si="1"/>
        <v>0013</v>
      </c>
      <c r="M102" s="129"/>
    </row>
    <row r="103">
      <c r="A103" s="119">
        <v>101.0</v>
      </c>
      <c r="B103" s="120" t="s">
        <v>451</v>
      </c>
      <c r="C103" s="121" t="str">
        <f>vlookup(D103,partners!$C$3:$O$16,13,FALSE)</f>
        <v>001</v>
      </c>
      <c r="D103" s="120" t="s">
        <v>61</v>
      </c>
      <c r="E103" s="122">
        <f>vlookup($F103,vehicles!$C$3:$G$26,5,FALSE)</f>
        <v>3</v>
      </c>
      <c r="F103" s="120" t="s">
        <v>226</v>
      </c>
      <c r="G103" s="123">
        <f>VLOOKUP(L103,buses!$A$3:$C$19,2,false)</f>
        <v>1</v>
      </c>
      <c r="H103" s="120" t="str">
        <f>VLOOKUP(L103,buses!$A$3:$C$19,3,false)</f>
        <v>SPRINTER</v>
      </c>
      <c r="I103" s="120" t="s">
        <v>379</v>
      </c>
      <c r="J103" s="124"/>
      <c r="K103" s="131"/>
      <c r="L103" s="125" t="str">
        <f t="shared" si="1"/>
        <v>0013</v>
      </c>
      <c r="M103" s="130"/>
    </row>
    <row r="104">
      <c r="A104" s="119">
        <v>102.0</v>
      </c>
      <c r="B104" s="120" t="s">
        <v>452</v>
      </c>
      <c r="C104" s="121" t="str">
        <f>vlookup(D104,partners!$C$3:$O$16,13,FALSE)</f>
        <v>001</v>
      </c>
      <c r="D104" s="120" t="s">
        <v>61</v>
      </c>
      <c r="E104" s="122">
        <f>vlookup($F104,vehicles!$C$3:$G$26,5,FALSE)</f>
        <v>3</v>
      </c>
      <c r="F104" s="120" t="s">
        <v>226</v>
      </c>
      <c r="G104" s="123">
        <f>VLOOKUP(L104,buses!$A$3:$C$19,2,false)</f>
        <v>1</v>
      </c>
      <c r="H104" s="120" t="str">
        <f>VLOOKUP(L104,buses!$A$3:$C$19,3,false)</f>
        <v>SPRINTER</v>
      </c>
      <c r="I104" s="120" t="s">
        <v>379</v>
      </c>
      <c r="J104" s="124"/>
      <c r="K104" s="131"/>
      <c r="L104" s="125" t="str">
        <f t="shared" si="1"/>
        <v>0013</v>
      </c>
      <c r="M104" s="129"/>
    </row>
    <row r="105">
      <c r="A105" s="119">
        <v>103.0</v>
      </c>
      <c r="B105" s="120" t="s">
        <v>453</v>
      </c>
      <c r="C105" s="121" t="str">
        <f>vlookup(D105,partners!$C$3:$O$16,13,FALSE)</f>
        <v>001</v>
      </c>
      <c r="D105" s="120" t="s">
        <v>61</v>
      </c>
      <c r="E105" s="122">
        <f>vlookup($F105,vehicles!$C$3:$G$26,5,FALSE)</f>
        <v>3</v>
      </c>
      <c r="F105" s="120" t="s">
        <v>226</v>
      </c>
      <c r="G105" s="123">
        <f>VLOOKUP(L105,buses!$A$3:$C$19,2,false)</f>
        <v>1</v>
      </c>
      <c r="H105" s="120" t="str">
        <f>VLOOKUP(L105,buses!$A$3:$C$19,3,false)</f>
        <v>SPRINTER</v>
      </c>
      <c r="I105" s="120" t="s">
        <v>379</v>
      </c>
      <c r="J105" s="124"/>
      <c r="K105" s="131"/>
      <c r="L105" s="125" t="str">
        <f t="shared" si="1"/>
        <v>0013</v>
      </c>
      <c r="M105" s="129"/>
    </row>
    <row r="106">
      <c r="A106" s="119">
        <v>104.0</v>
      </c>
      <c r="B106" s="120" t="s">
        <v>454</v>
      </c>
      <c r="C106" s="121" t="str">
        <f>vlookup(D106,partners!$C$3:$O$16,13,FALSE)</f>
        <v>001</v>
      </c>
      <c r="D106" s="120" t="s">
        <v>61</v>
      </c>
      <c r="E106" s="122">
        <f>vlookup($F106,vehicles!$C$3:$G$26,5,FALSE)</f>
        <v>3</v>
      </c>
      <c r="F106" s="120" t="s">
        <v>226</v>
      </c>
      <c r="G106" s="123">
        <f>VLOOKUP(L106,buses!$A$3:$C$19,2,false)</f>
        <v>1</v>
      </c>
      <c r="H106" s="120" t="str">
        <f>VLOOKUP(L106,buses!$A$3:$C$19,3,false)</f>
        <v>SPRINTER</v>
      </c>
      <c r="I106" s="120" t="s">
        <v>379</v>
      </c>
      <c r="J106" s="124"/>
      <c r="K106" s="131"/>
      <c r="L106" s="125" t="str">
        <f t="shared" si="1"/>
        <v>0013</v>
      </c>
      <c r="M106" s="129"/>
    </row>
    <row r="107">
      <c r="A107" s="119">
        <v>105.0</v>
      </c>
      <c r="B107" s="120" t="s">
        <v>455</v>
      </c>
      <c r="C107" s="121" t="str">
        <f>vlookup(D107,partners!$C$3:$O$16,13,FALSE)</f>
        <v>001</v>
      </c>
      <c r="D107" s="120" t="s">
        <v>61</v>
      </c>
      <c r="E107" s="122">
        <f>vlookup($F107,vehicles!$C$3:$G$26,5,FALSE)</f>
        <v>2</v>
      </c>
      <c r="F107" s="127" t="s">
        <v>383</v>
      </c>
      <c r="G107" s="123">
        <f>VLOOKUP(L107,buses!$A$3:$C$19,2,false)</f>
        <v>3</v>
      </c>
      <c r="H107" s="120" t="str">
        <f>VLOOKUP(L107,buses!$A$3:$C$19,3,false)</f>
        <v>Sleeper</v>
      </c>
      <c r="I107" s="120" t="s">
        <v>379</v>
      </c>
      <c r="J107" s="124"/>
      <c r="K107" s="131"/>
      <c r="L107" s="125" t="str">
        <f t="shared" si="1"/>
        <v>0012</v>
      </c>
      <c r="M107" s="129"/>
    </row>
    <row r="108">
      <c r="A108" s="119">
        <v>106.0</v>
      </c>
      <c r="B108" s="120" t="s">
        <v>455</v>
      </c>
      <c r="C108" s="121" t="str">
        <f>vlookup(D108,partners!$C$3:$O$16,13,FALSE)</f>
        <v>001</v>
      </c>
      <c r="D108" s="120" t="s">
        <v>61</v>
      </c>
      <c r="E108" s="122">
        <f>vlookup($F108,vehicles!$C$3:$G$26,5,FALSE)</f>
        <v>3</v>
      </c>
      <c r="F108" s="120" t="s">
        <v>226</v>
      </c>
      <c r="G108" s="123">
        <f>VLOOKUP(L108,buses!$A$3:$C$19,2,false)</f>
        <v>1</v>
      </c>
      <c r="H108" s="120" t="str">
        <f>VLOOKUP(L108,buses!$A$3:$C$19,3,false)</f>
        <v>SPRINTER</v>
      </c>
      <c r="I108" s="120" t="s">
        <v>379</v>
      </c>
      <c r="J108" s="124"/>
      <c r="K108" s="131"/>
      <c r="L108" s="125" t="str">
        <f t="shared" si="1"/>
        <v>0013</v>
      </c>
      <c r="M108" s="129"/>
    </row>
    <row r="109">
      <c r="A109" s="119">
        <v>107.0</v>
      </c>
      <c r="B109" s="120" t="s">
        <v>456</v>
      </c>
      <c r="C109" s="121" t="str">
        <f>vlookup(D109,partners!$C$3:$O$16,13,FALSE)</f>
        <v>001</v>
      </c>
      <c r="D109" s="120" t="s">
        <v>61</v>
      </c>
      <c r="E109" s="122">
        <f>vlookup($F109,vehicles!$C$3:$G$26,5,FALSE)</f>
        <v>2</v>
      </c>
      <c r="F109" s="127" t="s">
        <v>383</v>
      </c>
      <c r="G109" s="123">
        <f>VLOOKUP(L109,buses!$A$3:$C$19,2,false)</f>
        <v>3</v>
      </c>
      <c r="H109" s="120" t="str">
        <f>VLOOKUP(L109,buses!$A$3:$C$19,3,false)</f>
        <v>Sleeper</v>
      </c>
      <c r="I109" s="120" t="s">
        <v>379</v>
      </c>
      <c r="J109" s="124"/>
      <c r="K109" s="131"/>
      <c r="L109" s="125" t="str">
        <f t="shared" si="1"/>
        <v>0012</v>
      </c>
      <c r="M109" s="129"/>
    </row>
    <row r="110">
      <c r="A110" s="119">
        <v>108.0</v>
      </c>
      <c r="B110" s="120" t="s">
        <v>456</v>
      </c>
      <c r="C110" s="121" t="str">
        <f>vlookup(D110,partners!$C$3:$O$16,13,FALSE)</f>
        <v>001</v>
      </c>
      <c r="D110" s="120" t="s">
        <v>61</v>
      </c>
      <c r="E110" s="122">
        <f>vlookup($F110,vehicles!$C$3:$G$26,5,FALSE)</f>
        <v>3</v>
      </c>
      <c r="F110" s="120" t="s">
        <v>226</v>
      </c>
      <c r="G110" s="123">
        <f>VLOOKUP(L110,buses!$A$3:$C$19,2,false)</f>
        <v>1</v>
      </c>
      <c r="H110" s="120" t="str">
        <f>VLOOKUP(L110,buses!$A$3:$C$19,3,false)</f>
        <v>SPRINTER</v>
      </c>
      <c r="I110" s="120" t="s">
        <v>379</v>
      </c>
      <c r="J110" s="124"/>
      <c r="K110" s="131"/>
      <c r="L110" s="125" t="str">
        <f t="shared" si="1"/>
        <v>0013</v>
      </c>
      <c r="M110" s="129"/>
    </row>
    <row r="111">
      <c r="A111" s="119">
        <v>109.0</v>
      </c>
      <c r="B111" s="120" t="s">
        <v>457</v>
      </c>
      <c r="C111" s="121" t="str">
        <f>vlookup(D111,partners!$C$3:$O$16,13,FALSE)</f>
        <v>001</v>
      </c>
      <c r="D111" s="120" t="s">
        <v>61</v>
      </c>
      <c r="E111" s="122">
        <f>vlookup($F111,vehicles!$C$3:$G$26,5,FALSE)</f>
        <v>3</v>
      </c>
      <c r="F111" s="120" t="s">
        <v>226</v>
      </c>
      <c r="G111" s="123">
        <f>VLOOKUP(L111,buses!$A$3:$C$19,2,false)</f>
        <v>1</v>
      </c>
      <c r="H111" s="120" t="str">
        <f>VLOOKUP(L111,buses!$A$3:$C$19,3,false)</f>
        <v>SPRINTER</v>
      </c>
      <c r="I111" s="120" t="s">
        <v>379</v>
      </c>
      <c r="J111" s="124"/>
      <c r="K111" s="131"/>
      <c r="L111" s="125" t="str">
        <f t="shared" si="1"/>
        <v>0013</v>
      </c>
      <c r="M111" s="129"/>
    </row>
    <row r="112">
      <c r="A112" s="119">
        <v>110.0</v>
      </c>
      <c r="B112" s="120" t="s">
        <v>458</v>
      </c>
      <c r="C112" s="121" t="str">
        <f>vlookup(D112,partners!$C$3:$O$16,13,FALSE)</f>
        <v>001</v>
      </c>
      <c r="D112" s="120" t="s">
        <v>61</v>
      </c>
      <c r="E112" s="122">
        <f>vlookup($F112,vehicles!$C$3:$G$26,5,FALSE)</f>
        <v>3</v>
      </c>
      <c r="F112" s="120" t="s">
        <v>226</v>
      </c>
      <c r="G112" s="123">
        <f>VLOOKUP(L112,buses!$A$3:$C$19,2,false)</f>
        <v>1</v>
      </c>
      <c r="H112" s="120" t="str">
        <f>VLOOKUP(L112,buses!$A$3:$C$19,3,false)</f>
        <v>SPRINTER</v>
      </c>
      <c r="I112" s="120" t="s">
        <v>379</v>
      </c>
      <c r="J112" s="124"/>
      <c r="K112" s="131"/>
      <c r="L112" s="125" t="str">
        <f t="shared" si="1"/>
        <v>0013</v>
      </c>
      <c r="M112" s="107"/>
    </row>
    <row r="113">
      <c r="A113" s="119">
        <v>111.0</v>
      </c>
      <c r="B113" s="120" t="s">
        <v>459</v>
      </c>
      <c r="C113" s="121" t="str">
        <f>vlookup(D113,partners!$C$3:$O$16,13,FALSE)</f>
        <v>001</v>
      </c>
      <c r="D113" s="120" t="s">
        <v>61</v>
      </c>
      <c r="E113" s="122">
        <f>vlookup($F113,vehicles!$C$3:$G$26,5,FALSE)</f>
        <v>3</v>
      </c>
      <c r="F113" s="120" t="s">
        <v>226</v>
      </c>
      <c r="G113" s="123">
        <f>VLOOKUP(L113,buses!$A$3:$C$19,2,false)</f>
        <v>1</v>
      </c>
      <c r="H113" s="120" t="str">
        <f>VLOOKUP(L113,buses!$A$3:$C$19,3,false)</f>
        <v>SPRINTER</v>
      </c>
      <c r="I113" s="120" t="s">
        <v>379</v>
      </c>
      <c r="J113" s="124"/>
      <c r="K113" s="131"/>
      <c r="L113" s="125" t="str">
        <f t="shared" si="1"/>
        <v>0013</v>
      </c>
      <c r="M113" s="107"/>
    </row>
    <row r="114">
      <c r="A114" s="119">
        <v>112.0</v>
      </c>
      <c r="B114" s="120" t="s">
        <v>460</v>
      </c>
      <c r="C114" s="121" t="str">
        <f>vlookup(D114,partners!$C$3:$O$16,13,FALSE)</f>
        <v>001</v>
      </c>
      <c r="D114" s="120" t="s">
        <v>61</v>
      </c>
      <c r="E114" s="122">
        <f>vlookup($F114,vehicles!$C$3:$G$26,5,FALSE)</f>
        <v>3</v>
      </c>
      <c r="F114" s="120" t="s">
        <v>226</v>
      </c>
      <c r="G114" s="123">
        <f>VLOOKUP(L114,buses!$A$3:$C$19,2,false)</f>
        <v>1</v>
      </c>
      <c r="H114" s="120" t="str">
        <f>VLOOKUP(L114,buses!$A$3:$C$19,3,false)</f>
        <v>SPRINTER</v>
      </c>
      <c r="I114" s="120" t="s">
        <v>379</v>
      </c>
      <c r="J114" s="124"/>
      <c r="K114" s="131"/>
      <c r="L114" s="125" t="str">
        <f t="shared" si="1"/>
        <v>0013</v>
      </c>
      <c r="M114" s="107"/>
    </row>
    <row r="115">
      <c r="A115" s="119">
        <v>113.0</v>
      </c>
      <c r="B115" s="120" t="s">
        <v>461</v>
      </c>
      <c r="C115" s="121" t="str">
        <f>vlookup(D115,partners!$C$3:$O$16,13,FALSE)</f>
        <v>001</v>
      </c>
      <c r="D115" s="120" t="s">
        <v>61</v>
      </c>
      <c r="E115" s="122">
        <f>vlookup($F115,vehicles!$C$3:$G$26,5,FALSE)</f>
        <v>3</v>
      </c>
      <c r="F115" s="120" t="s">
        <v>226</v>
      </c>
      <c r="G115" s="123">
        <f>VLOOKUP(L115,buses!$A$3:$C$19,2,false)</f>
        <v>1</v>
      </c>
      <c r="H115" s="120" t="str">
        <f>VLOOKUP(L115,buses!$A$3:$C$19,3,false)</f>
        <v>SPRINTER</v>
      </c>
      <c r="I115" s="120" t="s">
        <v>379</v>
      </c>
      <c r="J115" s="124"/>
      <c r="K115" s="131"/>
      <c r="L115" s="125" t="str">
        <f t="shared" si="1"/>
        <v>0013</v>
      </c>
      <c r="M115" s="107"/>
    </row>
    <row r="116">
      <c r="A116" s="119">
        <v>114.0</v>
      </c>
      <c r="B116" s="120" t="s">
        <v>462</v>
      </c>
      <c r="C116" s="121" t="str">
        <f>vlookup(D116,partners!$C$3:$O$16,13,FALSE)</f>
        <v>001</v>
      </c>
      <c r="D116" s="120" t="s">
        <v>61</v>
      </c>
      <c r="E116" s="122">
        <f>vlookup($F116,vehicles!$C$3:$G$26,5,FALSE)</f>
        <v>2</v>
      </c>
      <c r="F116" s="127" t="s">
        <v>383</v>
      </c>
      <c r="G116" s="123">
        <f>VLOOKUP(L116,buses!$A$3:$C$19,2,false)</f>
        <v>3</v>
      </c>
      <c r="H116" s="120" t="str">
        <f>VLOOKUP(L116,buses!$A$3:$C$19,3,false)</f>
        <v>Sleeper</v>
      </c>
      <c r="I116" s="120" t="s">
        <v>379</v>
      </c>
      <c r="J116" s="124"/>
      <c r="K116" s="131"/>
      <c r="L116" s="125" t="str">
        <f t="shared" si="1"/>
        <v>0012</v>
      </c>
      <c r="M116" s="107"/>
    </row>
    <row r="117">
      <c r="A117" s="119">
        <v>115.0</v>
      </c>
      <c r="B117" s="120" t="s">
        <v>462</v>
      </c>
      <c r="C117" s="121" t="str">
        <f>vlookup(D117,partners!$C$3:$O$16,13,FALSE)</f>
        <v>001</v>
      </c>
      <c r="D117" s="120" t="s">
        <v>61</v>
      </c>
      <c r="E117" s="122">
        <f>vlookup($F117,vehicles!$C$3:$G$26,5,FALSE)</f>
        <v>3</v>
      </c>
      <c r="F117" s="120" t="s">
        <v>226</v>
      </c>
      <c r="G117" s="123">
        <f>VLOOKUP(L117,buses!$A$3:$C$19,2,false)</f>
        <v>1</v>
      </c>
      <c r="H117" s="120" t="str">
        <f>VLOOKUP(L117,buses!$A$3:$C$19,3,false)</f>
        <v>SPRINTER</v>
      </c>
      <c r="I117" s="120" t="s">
        <v>379</v>
      </c>
      <c r="J117" s="124"/>
      <c r="K117" s="131"/>
      <c r="L117" s="125" t="str">
        <f t="shared" si="1"/>
        <v>0013</v>
      </c>
      <c r="M117" s="107"/>
    </row>
    <row r="118">
      <c r="A118" s="119">
        <v>116.0</v>
      </c>
      <c r="B118" s="120" t="s">
        <v>463</v>
      </c>
      <c r="C118" s="121" t="str">
        <f>vlookup(D118,partners!$C$3:$O$16,13,FALSE)</f>
        <v>001</v>
      </c>
      <c r="D118" s="120" t="s">
        <v>61</v>
      </c>
      <c r="E118" s="122">
        <f>vlookup($F118,vehicles!$C$3:$G$26,5,FALSE)</f>
        <v>3</v>
      </c>
      <c r="F118" s="120" t="s">
        <v>226</v>
      </c>
      <c r="G118" s="123">
        <f>VLOOKUP(L118,buses!$A$3:$C$19,2,false)</f>
        <v>1</v>
      </c>
      <c r="H118" s="120" t="str">
        <f>VLOOKUP(L118,buses!$A$3:$C$19,3,false)</f>
        <v>SPRINTER</v>
      </c>
      <c r="I118" s="120" t="s">
        <v>379</v>
      </c>
      <c r="J118" s="124"/>
      <c r="K118" s="131"/>
      <c r="L118" s="125" t="str">
        <f t="shared" si="1"/>
        <v>0013</v>
      </c>
      <c r="M118" s="107"/>
    </row>
    <row r="119">
      <c r="A119" s="119">
        <v>117.0</v>
      </c>
      <c r="B119" s="120" t="s">
        <v>464</v>
      </c>
      <c r="C119" s="121" t="str">
        <f>vlookup(D119,partners!$C$3:$O$16,13,FALSE)</f>
        <v>001</v>
      </c>
      <c r="D119" s="120" t="s">
        <v>61</v>
      </c>
      <c r="E119" s="122">
        <f>vlookup($F119,vehicles!$C$3:$G$26,5,FALSE)</f>
        <v>3</v>
      </c>
      <c r="F119" s="120" t="s">
        <v>226</v>
      </c>
      <c r="G119" s="123">
        <f>VLOOKUP(L119,buses!$A$3:$C$19,2,false)</f>
        <v>1</v>
      </c>
      <c r="H119" s="120" t="str">
        <f>VLOOKUP(L119,buses!$A$3:$C$19,3,false)</f>
        <v>SPRINTER</v>
      </c>
      <c r="I119" s="120" t="s">
        <v>379</v>
      </c>
      <c r="J119" s="124"/>
      <c r="K119" s="131"/>
      <c r="L119" s="125" t="str">
        <f t="shared" si="1"/>
        <v>0013</v>
      </c>
      <c r="M119" s="107"/>
    </row>
    <row r="120">
      <c r="A120" s="119">
        <v>118.0</v>
      </c>
      <c r="B120" s="120" t="s">
        <v>464</v>
      </c>
      <c r="C120" s="121" t="str">
        <f>vlookup(D120,partners!$C$3:$O$16,13,FALSE)</f>
        <v>001</v>
      </c>
      <c r="D120" s="120" t="s">
        <v>61</v>
      </c>
      <c r="E120" s="122">
        <f>vlookup($F120,vehicles!$C$3:$G$26,5,FALSE)</f>
        <v>7</v>
      </c>
      <c r="F120" s="127" t="s">
        <v>381</v>
      </c>
      <c r="G120" s="123">
        <f>VLOOKUP(L120,buses!$A$3:$C$19,2,false)</f>
        <v>2</v>
      </c>
      <c r="H120" s="120" t="str">
        <f>VLOOKUP(L120,buses!$A$3:$C$19,3,false)</f>
        <v>Shuttle</v>
      </c>
      <c r="I120" s="120" t="s">
        <v>379</v>
      </c>
      <c r="J120" s="124"/>
      <c r="K120" s="131"/>
      <c r="L120" s="125" t="str">
        <f t="shared" si="1"/>
        <v>0017</v>
      </c>
      <c r="M120" s="107"/>
    </row>
    <row r="121">
      <c r="A121" s="119">
        <v>119.0</v>
      </c>
      <c r="B121" s="120" t="s">
        <v>465</v>
      </c>
      <c r="C121" s="121" t="str">
        <f>vlookup(D121,partners!$C$3:$O$16,13,FALSE)</f>
        <v>001</v>
      </c>
      <c r="D121" s="120" t="s">
        <v>61</v>
      </c>
      <c r="E121" s="122">
        <f>vlookup($F121,vehicles!$C$3:$G$26,5,FALSE)</f>
        <v>3</v>
      </c>
      <c r="F121" s="120" t="s">
        <v>226</v>
      </c>
      <c r="G121" s="123">
        <f>VLOOKUP(L121,buses!$A$3:$C$19,2,false)</f>
        <v>1</v>
      </c>
      <c r="H121" s="120" t="str">
        <f>VLOOKUP(L121,buses!$A$3:$C$19,3,false)</f>
        <v>SPRINTER</v>
      </c>
      <c r="I121" s="120" t="s">
        <v>379</v>
      </c>
      <c r="J121" s="124"/>
      <c r="K121" s="131"/>
      <c r="L121" s="125" t="str">
        <f t="shared" si="1"/>
        <v>0013</v>
      </c>
      <c r="M121" s="107"/>
    </row>
    <row r="122">
      <c r="A122" s="119">
        <v>120.0</v>
      </c>
      <c r="B122" s="120" t="s">
        <v>465</v>
      </c>
      <c r="C122" s="121" t="str">
        <f>vlookup(D122,partners!$C$3:$O$16,13,FALSE)</f>
        <v>001</v>
      </c>
      <c r="D122" s="120" t="s">
        <v>61</v>
      </c>
      <c r="E122" s="122">
        <f>vlookup($F122,vehicles!$C$3:$G$26,5,FALSE)</f>
        <v>7</v>
      </c>
      <c r="F122" s="127" t="s">
        <v>381</v>
      </c>
      <c r="G122" s="123">
        <f>VLOOKUP(L122,buses!$A$3:$C$19,2,false)</f>
        <v>2</v>
      </c>
      <c r="H122" s="120" t="str">
        <f>VLOOKUP(L122,buses!$A$3:$C$19,3,false)</f>
        <v>Shuttle</v>
      </c>
      <c r="I122" s="120" t="s">
        <v>379</v>
      </c>
      <c r="J122" s="124"/>
      <c r="K122" s="131"/>
      <c r="L122" s="125" t="str">
        <f t="shared" si="1"/>
        <v>0017</v>
      </c>
      <c r="M122" s="107"/>
    </row>
    <row r="123">
      <c r="A123" s="119">
        <v>121.0</v>
      </c>
      <c r="B123" s="120" t="s">
        <v>465</v>
      </c>
      <c r="C123" s="121" t="str">
        <f>vlookup(D123,partners!$C$3:$O$16,13,FALSE)</f>
        <v>001</v>
      </c>
      <c r="D123" s="120" t="s">
        <v>61</v>
      </c>
      <c r="E123" s="122">
        <f>vlookup($F123,vehicles!$C$3:$G$26,5,FALSE)</f>
        <v>7</v>
      </c>
      <c r="F123" s="127" t="s">
        <v>381</v>
      </c>
      <c r="G123" s="123">
        <f>VLOOKUP(L123,buses!$A$3:$C$19,2,false)</f>
        <v>2</v>
      </c>
      <c r="H123" s="120" t="str">
        <f>VLOOKUP(L123,buses!$A$3:$C$19,3,false)</f>
        <v>Shuttle</v>
      </c>
      <c r="I123" s="120" t="s">
        <v>379</v>
      </c>
      <c r="J123" s="124"/>
      <c r="K123" s="131"/>
      <c r="L123" s="125" t="str">
        <f t="shared" si="1"/>
        <v>0017</v>
      </c>
      <c r="M123" s="107"/>
    </row>
    <row r="124">
      <c r="A124" s="119">
        <v>122.0</v>
      </c>
      <c r="B124" s="120" t="s">
        <v>466</v>
      </c>
      <c r="C124" s="121" t="str">
        <f>vlookup(D124,partners!$C$3:$O$16,13,FALSE)</f>
        <v>001</v>
      </c>
      <c r="D124" s="120" t="s">
        <v>61</v>
      </c>
      <c r="E124" s="122">
        <f>vlookup($F124,vehicles!$C$3:$G$26,5,FALSE)</f>
        <v>3</v>
      </c>
      <c r="F124" s="120" t="s">
        <v>226</v>
      </c>
      <c r="G124" s="123">
        <f>VLOOKUP(L124,buses!$A$3:$C$19,2,false)</f>
        <v>1</v>
      </c>
      <c r="H124" s="120" t="str">
        <f>VLOOKUP(L124,buses!$A$3:$C$19,3,false)</f>
        <v>SPRINTER</v>
      </c>
      <c r="I124" s="120" t="s">
        <v>379</v>
      </c>
      <c r="J124" s="124"/>
      <c r="K124" s="131"/>
      <c r="L124" s="125" t="str">
        <f t="shared" si="1"/>
        <v>0013</v>
      </c>
      <c r="M124" s="107"/>
    </row>
    <row r="125">
      <c r="A125" s="119">
        <v>123.0</v>
      </c>
      <c r="B125" s="120" t="s">
        <v>467</v>
      </c>
      <c r="C125" s="121" t="str">
        <f>vlookup(D125,partners!$C$3:$O$16,13,FALSE)</f>
        <v>001</v>
      </c>
      <c r="D125" s="120" t="s">
        <v>61</v>
      </c>
      <c r="E125" s="122">
        <f>vlookup($F125,vehicles!$C$3:$G$26,5,FALSE)</f>
        <v>2</v>
      </c>
      <c r="F125" s="127" t="s">
        <v>383</v>
      </c>
      <c r="G125" s="123">
        <f>VLOOKUP(L125,buses!$A$3:$C$19,2,false)</f>
        <v>3</v>
      </c>
      <c r="H125" s="120" t="str">
        <f>VLOOKUP(L125,buses!$A$3:$C$19,3,false)</f>
        <v>Sleeper</v>
      </c>
      <c r="I125" s="120" t="s">
        <v>379</v>
      </c>
      <c r="J125" s="124"/>
      <c r="K125" s="131"/>
      <c r="L125" s="125" t="str">
        <f t="shared" si="1"/>
        <v>0012</v>
      </c>
      <c r="M125" s="107"/>
    </row>
    <row r="126">
      <c r="A126" s="119">
        <v>124.0</v>
      </c>
      <c r="B126" s="120" t="s">
        <v>468</v>
      </c>
      <c r="C126" s="121" t="str">
        <f>vlookup(D126,partners!$C$3:$O$16,13,FALSE)</f>
        <v>001</v>
      </c>
      <c r="D126" s="120" t="s">
        <v>61</v>
      </c>
      <c r="E126" s="122">
        <f>vlookup($F126,vehicles!$C$3:$G$26,5,FALSE)</f>
        <v>2</v>
      </c>
      <c r="F126" s="127" t="s">
        <v>383</v>
      </c>
      <c r="G126" s="123">
        <f>VLOOKUP(L126,buses!$A$3:$C$19,2,false)</f>
        <v>3</v>
      </c>
      <c r="H126" s="120" t="str">
        <f>VLOOKUP(L126,buses!$A$3:$C$19,3,false)</f>
        <v>Sleeper</v>
      </c>
      <c r="I126" s="120" t="s">
        <v>379</v>
      </c>
      <c r="J126" s="124"/>
      <c r="K126" s="131"/>
      <c r="L126" s="125" t="str">
        <f t="shared" si="1"/>
        <v>0012</v>
      </c>
      <c r="M126" s="107"/>
    </row>
    <row r="127">
      <c r="A127" s="119">
        <v>125.0</v>
      </c>
      <c r="B127" s="120" t="s">
        <v>469</v>
      </c>
      <c r="C127" s="121" t="str">
        <f>vlookup(D127,partners!$C$3:$O$16,13,FALSE)</f>
        <v>001</v>
      </c>
      <c r="D127" s="120" t="s">
        <v>61</v>
      </c>
      <c r="E127" s="122">
        <f>vlookup($F127,vehicles!$C$3:$G$26,5,FALSE)</f>
        <v>2</v>
      </c>
      <c r="F127" s="127" t="s">
        <v>383</v>
      </c>
      <c r="G127" s="123">
        <f>VLOOKUP(L127,buses!$A$3:$C$19,2,false)</f>
        <v>3</v>
      </c>
      <c r="H127" s="120" t="str">
        <f>VLOOKUP(L127,buses!$A$3:$C$19,3,false)</f>
        <v>Sleeper</v>
      </c>
      <c r="I127" s="120" t="s">
        <v>379</v>
      </c>
      <c r="J127" s="124"/>
      <c r="K127" s="131"/>
      <c r="L127" s="125" t="str">
        <f t="shared" si="1"/>
        <v>0012</v>
      </c>
      <c r="M127" s="107"/>
    </row>
    <row r="128">
      <c r="A128" s="119">
        <v>126.0</v>
      </c>
      <c r="B128" s="120" t="s">
        <v>470</v>
      </c>
      <c r="C128" s="121" t="str">
        <f>vlookup(D128,partners!$C$3:$O$16,13,FALSE)</f>
        <v>001</v>
      </c>
      <c r="D128" s="120" t="s">
        <v>61</v>
      </c>
      <c r="E128" s="122">
        <f>vlookup($F128,vehicles!$C$3:$G$26,5,FALSE)</f>
        <v>2</v>
      </c>
      <c r="F128" s="127" t="s">
        <v>383</v>
      </c>
      <c r="G128" s="123">
        <f>VLOOKUP(L128,buses!$A$3:$C$19,2,false)</f>
        <v>3</v>
      </c>
      <c r="H128" s="120" t="str">
        <f>VLOOKUP(L128,buses!$A$3:$C$19,3,false)</f>
        <v>Sleeper</v>
      </c>
      <c r="I128" s="120" t="s">
        <v>379</v>
      </c>
      <c r="J128" s="124"/>
      <c r="K128" s="131"/>
      <c r="L128" s="125" t="str">
        <f t="shared" si="1"/>
        <v>0012</v>
      </c>
      <c r="M128" s="107"/>
    </row>
    <row r="129">
      <c r="A129" s="119">
        <v>127.0</v>
      </c>
      <c r="B129" s="120" t="s">
        <v>471</v>
      </c>
      <c r="C129" s="121" t="str">
        <f>vlookup(D129,partners!$C$3:$O$16,13,FALSE)</f>
        <v>001</v>
      </c>
      <c r="D129" s="120" t="s">
        <v>61</v>
      </c>
      <c r="E129" s="122">
        <f>vlookup($F129,vehicles!$C$3:$G$26,5,FALSE)</f>
        <v>2</v>
      </c>
      <c r="F129" s="127" t="s">
        <v>383</v>
      </c>
      <c r="G129" s="123">
        <f>VLOOKUP(L129,buses!$A$3:$C$19,2,false)</f>
        <v>3</v>
      </c>
      <c r="H129" s="120" t="str">
        <f>VLOOKUP(L129,buses!$A$3:$C$19,3,false)</f>
        <v>Sleeper</v>
      </c>
      <c r="I129" s="120" t="s">
        <v>379</v>
      </c>
      <c r="J129" s="124"/>
      <c r="K129" s="131"/>
      <c r="L129" s="125" t="str">
        <f t="shared" si="1"/>
        <v>0012</v>
      </c>
      <c r="M129" s="107"/>
    </row>
    <row r="130">
      <c r="A130" s="119">
        <v>128.0</v>
      </c>
      <c r="B130" s="120" t="s">
        <v>472</v>
      </c>
      <c r="C130" s="121" t="str">
        <f>vlookup(D130,partners!$C$3:$O$16,13,FALSE)</f>
        <v>001</v>
      </c>
      <c r="D130" s="120" t="s">
        <v>61</v>
      </c>
      <c r="E130" s="122">
        <f>vlookup($F130,vehicles!$C$3:$G$26,5,FALSE)</f>
        <v>3</v>
      </c>
      <c r="F130" s="120" t="s">
        <v>226</v>
      </c>
      <c r="G130" s="123">
        <f>VLOOKUP(L130,buses!$A$3:$C$19,2,false)</f>
        <v>1</v>
      </c>
      <c r="H130" s="120" t="str">
        <f>VLOOKUP(L130,buses!$A$3:$C$19,3,false)</f>
        <v>SPRINTER</v>
      </c>
      <c r="I130" s="120" t="s">
        <v>379</v>
      </c>
      <c r="J130" s="124"/>
      <c r="K130" s="131"/>
      <c r="L130" s="125" t="str">
        <f t="shared" si="1"/>
        <v>0013</v>
      </c>
      <c r="M130" s="107"/>
    </row>
    <row r="131">
      <c r="A131" s="119">
        <v>129.0</v>
      </c>
      <c r="B131" s="120" t="s">
        <v>473</v>
      </c>
      <c r="C131" s="121" t="str">
        <f>vlookup(D131,partners!$C$3:$O$16,13,FALSE)</f>
        <v>001</v>
      </c>
      <c r="D131" s="120" t="s">
        <v>61</v>
      </c>
      <c r="E131" s="122">
        <f>vlookup($F131,vehicles!$C$3:$G$26,5,FALSE)</f>
        <v>7</v>
      </c>
      <c r="F131" s="127" t="s">
        <v>381</v>
      </c>
      <c r="G131" s="123">
        <f>VLOOKUP(L131,buses!$A$3:$C$19,2,false)</f>
        <v>2</v>
      </c>
      <c r="H131" s="120" t="str">
        <f>VLOOKUP(L131,buses!$A$3:$C$19,3,false)</f>
        <v>Shuttle</v>
      </c>
      <c r="I131" s="120" t="s">
        <v>379</v>
      </c>
      <c r="J131" s="124"/>
      <c r="K131" s="131"/>
      <c r="L131" s="125" t="str">
        <f t="shared" si="1"/>
        <v>0017</v>
      </c>
      <c r="M131" s="107"/>
    </row>
    <row r="132">
      <c r="A132" s="119">
        <v>130.0</v>
      </c>
      <c r="B132" s="120" t="s">
        <v>474</v>
      </c>
      <c r="C132" s="121" t="str">
        <f>vlookup(D132,partners!$C$3:$O$16,13,FALSE)</f>
        <v>001</v>
      </c>
      <c r="D132" s="120" t="s">
        <v>61</v>
      </c>
      <c r="E132" s="122">
        <f>vlookup($F132,vehicles!$C$3:$G$26,5,FALSE)</f>
        <v>3</v>
      </c>
      <c r="F132" s="120" t="s">
        <v>226</v>
      </c>
      <c r="G132" s="123">
        <f>VLOOKUP(L132,buses!$A$3:$C$19,2,false)</f>
        <v>1</v>
      </c>
      <c r="H132" s="120" t="str">
        <f>VLOOKUP(L132,buses!$A$3:$C$19,3,false)</f>
        <v>SPRINTER</v>
      </c>
      <c r="I132" s="120" t="s">
        <v>379</v>
      </c>
      <c r="J132" s="124"/>
      <c r="K132" s="131"/>
      <c r="L132" s="125" t="str">
        <f t="shared" si="1"/>
        <v>0013</v>
      </c>
      <c r="M132" s="107"/>
    </row>
    <row r="133">
      <c r="A133" s="119">
        <v>131.0</v>
      </c>
      <c r="B133" s="120" t="s">
        <v>475</v>
      </c>
      <c r="C133" s="121" t="str">
        <f>vlookup(D133,partners!$C$3:$O$16,13,FALSE)</f>
        <v>001</v>
      </c>
      <c r="D133" s="120" t="s">
        <v>61</v>
      </c>
      <c r="E133" s="122">
        <f>vlookup($F133,vehicles!$C$3:$G$26,5,FALSE)</f>
        <v>2</v>
      </c>
      <c r="F133" s="127" t="s">
        <v>383</v>
      </c>
      <c r="G133" s="123">
        <f>VLOOKUP(L133,buses!$A$3:$C$19,2,false)</f>
        <v>3</v>
      </c>
      <c r="H133" s="120" t="str">
        <f>VLOOKUP(L133,buses!$A$3:$C$19,3,false)</f>
        <v>Sleeper</v>
      </c>
      <c r="I133" s="120" t="s">
        <v>379</v>
      </c>
      <c r="J133" s="124"/>
      <c r="K133" s="131"/>
      <c r="L133" s="125" t="str">
        <f t="shared" si="1"/>
        <v>0012</v>
      </c>
      <c r="M133" s="107"/>
    </row>
    <row r="134">
      <c r="A134" s="119">
        <v>132.0</v>
      </c>
      <c r="B134" s="120" t="s">
        <v>475</v>
      </c>
      <c r="C134" s="121" t="str">
        <f>vlookup(D134,partners!$C$3:$O$16,13,FALSE)</f>
        <v>001</v>
      </c>
      <c r="D134" s="120" t="s">
        <v>61</v>
      </c>
      <c r="E134" s="122">
        <f>vlookup($F134,vehicles!$C$3:$G$26,5,FALSE)</f>
        <v>3</v>
      </c>
      <c r="F134" s="120" t="s">
        <v>226</v>
      </c>
      <c r="G134" s="123">
        <f>VLOOKUP(L134,buses!$A$3:$C$19,2,false)</f>
        <v>1</v>
      </c>
      <c r="H134" s="120" t="str">
        <f>VLOOKUP(L134,buses!$A$3:$C$19,3,false)</f>
        <v>SPRINTER</v>
      </c>
      <c r="I134" s="120" t="s">
        <v>379</v>
      </c>
      <c r="J134" s="124"/>
      <c r="K134" s="131"/>
      <c r="L134" s="125" t="str">
        <f t="shared" si="1"/>
        <v>0013</v>
      </c>
      <c r="M134" s="107"/>
    </row>
    <row r="135">
      <c r="A135" s="119">
        <v>133.0</v>
      </c>
      <c r="B135" s="120" t="s">
        <v>476</v>
      </c>
      <c r="C135" s="121" t="str">
        <f>vlookup(D135,partners!$C$3:$O$16,13,FALSE)</f>
        <v>001</v>
      </c>
      <c r="D135" s="120" t="s">
        <v>61</v>
      </c>
      <c r="E135" s="122">
        <f>vlookup($F135,vehicles!$C$3:$G$26,5,FALSE)</f>
        <v>2</v>
      </c>
      <c r="F135" s="127" t="s">
        <v>383</v>
      </c>
      <c r="G135" s="123">
        <f>VLOOKUP(L135,buses!$A$3:$C$19,2,false)</f>
        <v>3</v>
      </c>
      <c r="H135" s="120" t="str">
        <f>VLOOKUP(L135,buses!$A$3:$C$19,3,false)</f>
        <v>Sleeper</v>
      </c>
      <c r="I135" s="120" t="s">
        <v>379</v>
      </c>
      <c r="J135" s="124"/>
      <c r="K135" s="131"/>
      <c r="L135" s="125" t="str">
        <f t="shared" si="1"/>
        <v>0012</v>
      </c>
      <c r="M135" s="107"/>
    </row>
    <row r="136">
      <c r="A136" s="119">
        <v>134.0</v>
      </c>
      <c r="B136" s="120" t="s">
        <v>477</v>
      </c>
      <c r="C136" s="121" t="str">
        <f>vlookup(D136,partners!$C$3:$O$16,13,FALSE)</f>
        <v>001</v>
      </c>
      <c r="D136" s="120" t="s">
        <v>61</v>
      </c>
      <c r="E136" s="122">
        <f>vlookup($F136,vehicles!$C$3:$G$26,5,FALSE)</f>
        <v>3</v>
      </c>
      <c r="F136" s="120" t="s">
        <v>226</v>
      </c>
      <c r="G136" s="123">
        <f>VLOOKUP(L136,buses!$A$3:$C$19,2,false)</f>
        <v>1</v>
      </c>
      <c r="H136" s="120" t="str">
        <f>VLOOKUP(L136,buses!$A$3:$C$19,3,false)</f>
        <v>SPRINTER</v>
      </c>
      <c r="I136" s="120" t="s">
        <v>379</v>
      </c>
      <c r="J136" s="124"/>
      <c r="K136" s="131"/>
      <c r="L136" s="125" t="str">
        <f t="shared" si="1"/>
        <v>0013</v>
      </c>
      <c r="M136" s="107"/>
    </row>
    <row r="137">
      <c r="A137" s="119">
        <v>135.0</v>
      </c>
      <c r="B137" s="120" t="s">
        <v>478</v>
      </c>
      <c r="C137" s="121" t="str">
        <f>vlookup(D137,partners!$C$3:$O$16,13,FALSE)</f>
        <v>001</v>
      </c>
      <c r="D137" s="120" t="s">
        <v>61</v>
      </c>
      <c r="E137" s="122">
        <f>vlookup($F137,vehicles!$C$3:$G$26,5,FALSE)</f>
        <v>2</v>
      </c>
      <c r="F137" s="127" t="s">
        <v>383</v>
      </c>
      <c r="G137" s="123">
        <f>VLOOKUP(L137,buses!$A$3:$C$19,2,false)</f>
        <v>3</v>
      </c>
      <c r="H137" s="120" t="str">
        <f>VLOOKUP(L137,buses!$A$3:$C$19,3,false)</f>
        <v>Sleeper</v>
      </c>
      <c r="I137" s="120" t="s">
        <v>379</v>
      </c>
      <c r="J137" s="124"/>
      <c r="K137" s="131"/>
      <c r="L137" s="125" t="str">
        <f t="shared" si="1"/>
        <v>0012</v>
      </c>
      <c r="M137" s="107"/>
    </row>
    <row r="138">
      <c r="A138" s="119">
        <v>136.0</v>
      </c>
      <c r="B138" s="120" t="s">
        <v>479</v>
      </c>
      <c r="C138" s="121" t="str">
        <f>vlookup(D138,partners!$C$3:$O$16,13,FALSE)</f>
        <v>001</v>
      </c>
      <c r="D138" s="120" t="s">
        <v>61</v>
      </c>
      <c r="E138" s="122">
        <f>vlookup($F138,vehicles!$C$3:$G$26,5,FALSE)</f>
        <v>2</v>
      </c>
      <c r="F138" s="127" t="s">
        <v>383</v>
      </c>
      <c r="G138" s="123">
        <f>VLOOKUP(L138,buses!$A$3:$C$19,2,false)</f>
        <v>3</v>
      </c>
      <c r="H138" s="120" t="str">
        <f>VLOOKUP(L138,buses!$A$3:$C$19,3,false)</f>
        <v>Sleeper</v>
      </c>
      <c r="I138" s="120" t="s">
        <v>379</v>
      </c>
      <c r="J138" s="124"/>
      <c r="K138" s="131"/>
      <c r="L138" s="125" t="str">
        <f t="shared" si="1"/>
        <v>0012</v>
      </c>
      <c r="M138" s="107"/>
    </row>
    <row r="139">
      <c r="A139" s="119">
        <v>137.0</v>
      </c>
      <c r="B139" s="120" t="s">
        <v>479</v>
      </c>
      <c r="C139" s="121" t="str">
        <f>vlookup(D139,partners!$C$3:$O$16,13,FALSE)</f>
        <v>001</v>
      </c>
      <c r="D139" s="120" t="s">
        <v>61</v>
      </c>
      <c r="E139" s="122">
        <f>vlookup($F139,vehicles!$C$3:$G$26,5,FALSE)</f>
        <v>3</v>
      </c>
      <c r="F139" s="120" t="s">
        <v>226</v>
      </c>
      <c r="G139" s="123">
        <f>VLOOKUP(L139,buses!$A$3:$C$19,2,false)</f>
        <v>1</v>
      </c>
      <c r="H139" s="120" t="str">
        <f>VLOOKUP(L139,buses!$A$3:$C$19,3,false)</f>
        <v>SPRINTER</v>
      </c>
      <c r="I139" s="120" t="s">
        <v>379</v>
      </c>
      <c r="J139" s="124"/>
      <c r="K139" s="131"/>
      <c r="L139" s="125" t="str">
        <f t="shared" si="1"/>
        <v>0013</v>
      </c>
      <c r="M139" s="107"/>
    </row>
    <row r="140">
      <c r="A140" s="119">
        <v>138.0</v>
      </c>
      <c r="B140" s="120" t="s">
        <v>480</v>
      </c>
      <c r="C140" s="121" t="str">
        <f>vlookup(D140,partners!$C$3:$O$16,13,FALSE)</f>
        <v>001</v>
      </c>
      <c r="D140" s="120" t="s">
        <v>61</v>
      </c>
      <c r="E140" s="122">
        <f>vlookup($F140,vehicles!$C$3:$G$26,5,FALSE)</f>
        <v>3</v>
      </c>
      <c r="F140" s="120" t="s">
        <v>226</v>
      </c>
      <c r="G140" s="123">
        <f>VLOOKUP(L140,buses!$A$3:$C$19,2,false)</f>
        <v>1</v>
      </c>
      <c r="H140" s="120" t="str">
        <f>VLOOKUP(L140,buses!$A$3:$C$19,3,false)</f>
        <v>SPRINTER</v>
      </c>
      <c r="I140" s="120" t="s">
        <v>379</v>
      </c>
      <c r="J140" s="124"/>
      <c r="K140" s="131"/>
      <c r="L140" s="125" t="str">
        <f t="shared" si="1"/>
        <v>0013</v>
      </c>
      <c r="M140" s="107"/>
    </row>
    <row r="141">
      <c r="A141" s="119">
        <v>139.0</v>
      </c>
      <c r="B141" s="120" t="s">
        <v>481</v>
      </c>
      <c r="C141" s="121" t="str">
        <f>vlookup(D141,partners!$C$3:$O$16,13,FALSE)</f>
        <v>001</v>
      </c>
      <c r="D141" s="120" t="s">
        <v>61</v>
      </c>
      <c r="E141" s="122">
        <f>vlookup($F141,vehicles!$C$3:$G$26,5,FALSE)</f>
        <v>3</v>
      </c>
      <c r="F141" s="120" t="s">
        <v>226</v>
      </c>
      <c r="G141" s="123">
        <f>VLOOKUP(L141,buses!$A$3:$C$19,2,false)</f>
        <v>1</v>
      </c>
      <c r="H141" s="120" t="str">
        <f>VLOOKUP(L141,buses!$A$3:$C$19,3,false)</f>
        <v>SPRINTER</v>
      </c>
      <c r="I141" s="120" t="s">
        <v>379</v>
      </c>
      <c r="J141" s="124"/>
      <c r="K141" s="131"/>
      <c r="L141" s="125" t="str">
        <f t="shared" si="1"/>
        <v>0013</v>
      </c>
      <c r="M141" s="107"/>
    </row>
    <row r="142">
      <c r="A142" s="119">
        <v>140.0</v>
      </c>
      <c r="B142" s="120" t="s">
        <v>482</v>
      </c>
      <c r="C142" s="121" t="str">
        <f>vlookup(D142,partners!$C$3:$O$16,13,FALSE)</f>
        <v>001</v>
      </c>
      <c r="D142" s="120" t="s">
        <v>61</v>
      </c>
      <c r="E142" s="122">
        <f>vlookup($F142,vehicles!$C$3:$G$26,5,FALSE)</f>
        <v>2</v>
      </c>
      <c r="F142" s="127" t="s">
        <v>383</v>
      </c>
      <c r="G142" s="123">
        <f>VLOOKUP(L142,buses!$A$3:$C$19,2,false)</f>
        <v>3</v>
      </c>
      <c r="H142" s="120" t="str">
        <f>VLOOKUP(L142,buses!$A$3:$C$19,3,false)</f>
        <v>Sleeper</v>
      </c>
      <c r="I142" s="120" t="s">
        <v>379</v>
      </c>
      <c r="J142" s="124"/>
      <c r="K142" s="131"/>
      <c r="L142" s="125" t="str">
        <f t="shared" si="1"/>
        <v>0012</v>
      </c>
      <c r="M142" s="107"/>
    </row>
    <row r="143">
      <c r="A143" s="119">
        <v>141.0</v>
      </c>
      <c r="B143" s="120" t="s">
        <v>482</v>
      </c>
      <c r="C143" s="121" t="str">
        <f>vlookup(D143,partners!$C$3:$O$16,13,FALSE)</f>
        <v>001</v>
      </c>
      <c r="D143" s="120" t="s">
        <v>61</v>
      </c>
      <c r="E143" s="122">
        <f>vlookup($F143,vehicles!$C$3:$G$26,5,FALSE)</f>
        <v>3</v>
      </c>
      <c r="F143" s="120" t="s">
        <v>226</v>
      </c>
      <c r="G143" s="123">
        <f>VLOOKUP(L143,buses!$A$3:$C$19,2,false)</f>
        <v>1</v>
      </c>
      <c r="H143" s="120" t="str">
        <f>VLOOKUP(L143,buses!$A$3:$C$19,3,false)</f>
        <v>SPRINTER</v>
      </c>
      <c r="I143" s="120" t="s">
        <v>379</v>
      </c>
      <c r="J143" s="124"/>
      <c r="K143" s="131"/>
      <c r="L143" s="125" t="str">
        <f t="shared" si="1"/>
        <v>0013</v>
      </c>
      <c r="M143" s="107"/>
    </row>
    <row r="144">
      <c r="A144" s="119">
        <v>142.0</v>
      </c>
      <c r="B144" s="120" t="s">
        <v>482</v>
      </c>
      <c r="C144" s="121" t="str">
        <f>vlookup(D144,partners!$C$3:$O$16,13,FALSE)</f>
        <v>001</v>
      </c>
      <c r="D144" s="120" t="s">
        <v>61</v>
      </c>
      <c r="E144" s="122">
        <f>vlookup($F144,vehicles!$C$3:$G$26,5,FALSE)</f>
        <v>3</v>
      </c>
      <c r="F144" s="120" t="s">
        <v>226</v>
      </c>
      <c r="G144" s="123">
        <f>VLOOKUP(L144,buses!$A$3:$C$19,2,false)</f>
        <v>1</v>
      </c>
      <c r="H144" s="120" t="str">
        <f>VLOOKUP(L144,buses!$A$3:$C$19,3,false)</f>
        <v>SPRINTER</v>
      </c>
      <c r="I144" s="120" t="s">
        <v>379</v>
      </c>
      <c r="J144" s="124"/>
      <c r="K144" s="131"/>
      <c r="L144" s="125" t="str">
        <f t="shared" si="1"/>
        <v>0013</v>
      </c>
      <c r="M144" s="107"/>
    </row>
    <row r="145">
      <c r="A145" s="119">
        <v>143.0</v>
      </c>
      <c r="B145" s="120" t="s">
        <v>482</v>
      </c>
      <c r="C145" s="121" t="str">
        <f>vlookup(D145,partners!$C$3:$O$16,13,FALSE)</f>
        <v>001</v>
      </c>
      <c r="D145" s="120" t="s">
        <v>61</v>
      </c>
      <c r="E145" s="122">
        <f>vlookup($F145,vehicles!$C$3:$G$26,5,FALSE)</f>
        <v>7</v>
      </c>
      <c r="F145" s="127" t="s">
        <v>381</v>
      </c>
      <c r="G145" s="123">
        <f>VLOOKUP(L145,buses!$A$3:$C$19,2,false)</f>
        <v>2</v>
      </c>
      <c r="H145" s="120" t="str">
        <f>VLOOKUP(L145,buses!$A$3:$C$19,3,false)</f>
        <v>Shuttle</v>
      </c>
      <c r="I145" s="120" t="s">
        <v>379</v>
      </c>
      <c r="J145" s="124"/>
      <c r="K145" s="131"/>
      <c r="L145" s="125" t="str">
        <f t="shared" si="1"/>
        <v>0017</v>
      </c>
      <c r="M145" s="107"/>
    </row>
    <row r="146">
      <c r="A146" s="119">
        <v>144.0</v>
      </c>
      <c r="B146" s="120" t="s">
        <v>483</v>
      </c>
      <c r="C146" s="121" t="str">
        <f>vlookup(D146,partners!$C$3:$O$16,13,FALSE)</f>
        <v>001</v>
      </c>
      <c r="D146" s="120" t="s">
        <v>61</v>
      </c>
      <c r="E146" s="122">
        <f>vlookup($F146,vehicles!$C$3:$G$26,5,FALSE)</f>
        <v>2</v>
      </c>
      <c r="F146" s="127" t="s">
        <v>383</v>
      </c>
      <c r="G146" s="123">
        <f>VLOOKUP(L146,buses!$A$3:$C$19,2,false)</f>
        <v>3</v>
      </c>
      <c r="H146" s="120" t="str">
        <f>VLOOKUP(L146,buses!$A$3:$C$19,3,false)</f>
        <v>Sleeper</v>
      </c>
      <c r="I146" s="120" t="s">
        <v>379</v>
      </c>
      <c r="J146" s="124"/>
      <c r="K146" s="131"/>
      <c r="L146" s="125" t="str">
        <f t="shared" si="1"/>
        <v>0012</v>
      </c>
      <c r="M146" s="107"/>
    </row>
    <row r="147">
      <c r="A147" s="119">
        <v>145.0</v>
      </c>
      <c r="B147" s="120" t="s">
        <v>483</v>
      </c>
      <c r="C147" s="121" t="str">
        <f>vlookup(D147,partners!$C$3:$O$16,13,FALSE)</f>
        <v>001</v>
      </c>
      <c r="D147" s="120" t="s">
        <v>61</v>
      </c>
      <c r="E147" s="122">
        <f>vlookup($F147,vehicles!$C$3:$G$26,5,FALSE)</f>
        <v>3</v>
      </c>
      <c r="F147" s="120" t="s">
        <v>226</v>
      </c>
      <c r="G147" s="123">
        <f>VLOOKUP(L147,buses!$A$3:$C$19,2,false)</f>
        <v>1</v>
      </c>
      <c r="H147" s="120" t="str">
        <f>VLOOKUP(L147,buses!$A$3:$C$19,3,false)</f>
        <v>SPRINTER</v>
      </c>
      <c r="I147" s="120" t="s">
        <v>379</v>
      </c>
      <c r="J147" s="124"/>
      <c r="K147" s="131"/>
      <c r="L147" s="125" t="str">
        <f t="shared" si="1"/>
        <v>0013</v>
      </c>
      <c r="M147" s="107"/>
    </row>
    <row r="148">
      <c r="A148" s="119">
        <v>146.0</v>
      </c>
      <c r="B148" s="120" t="s">
        <v>484</v>
      </c>
      <c r="C148" s="121" t="str">
        <f>vlookup(D148,partners!$C$3:$O$16,13,FALSE)</f>
        <v>001</v>
      </c>
      <c r="D148" s="120" t="s">
        <v>61</v>
      </c>
      <c r="E148" s="122">
        <f>vlookup($F148,vehicles!$C$3:$G$26,5,FALSE)</f>
        <v>3</v>
      </c>
      <c r="F148" s="120" t="s">
        <v>226</v>
      </c>
      <c r="G148" s="123">
        <f>VLOOKUP(L148,buses!$A$3:$C$19,2,false)</f>
        <v>1</v>
      </c>
      <c r="H148" s="120" t="str">
        <f>VLOOKUP(L148,buses!$A$3:$C$19,3,false)</f>
        <v>SPRINTER</v>
      </c>
      <c r="I148" s="120" t="s">
        <v>379</v>
      </c>
      <c r="J148" s="124"/>
      <c r="K148" s="131"/>
      <c r="L148" s="125" t="str">
        <f t="shared" si="1"/>
        <v>0013</v>
      </c>
      <c r="M148" s="107"/>
    </row>
    <row r="149">
      <c r="A149" s="119">
        <v>147.0</v>
      </c>
      <c r="B149" s="120" t="s">
        <v>484</v>
      </c>
      <c r="C149" s="121" t="str">
        <f>vlookup(D149,partners!$C$3:$O$16,13,FALSE)</f>
        <v>001</v>
      </c>
      <c r="D149" s="120" t="s">
        <v>61</v>
      </c>
      <c r="E149" s="122">
        <f>vlookup($F149,vehicles!$C$3:$G$26,5,FALSE)</f>
        <v>3</v>
      </c>
      <c r="F149" s="120" t="s">
        <v>226</v>
      </c>
      <c r="G149" s="123">
        <f>VLOOKUP(L149,buses!$A$3:$C$19,2,false)</f>
        <v>1</v>
      </c>
      <c r="H149" s="120" t="str">
        <f>VLOOKUP(L149,buses!$A$3:$C$19,3,false)</f>
        <v>SPRINTER</v>
      </c>
      <c r="I149" s="120" t="s">
        <v>379</v>
      </c>
      <c r="J149" s="124"/>
      <c r="K149" s="131"/>
      <c r="L149" s="125" t="str">
        <f t="shared" si="1"/>
        <v>0013</v>
      </c>
      <c r="M149" s="107"/>
    </row>
    <row r="150">
      <c r="A150" s="119">
        <v>148.0</v>
      </c>
      <c r="B150" s="120" t="s">
        <v>484</v>
      </c>
      <c r="C150" s="121" t="str">
        <f>vlookup(D150,partners!$C$3:$O$16,13,FALSE)</f>
        <v>001</v>
      </c>
      <c r="D150" s="120" t="s">
        <v>61</v>
      </c>
      <c r="E150" s="122">
        <f>vlookup($F150,vehicles!$C$3:$G$26,5,FALSE)</f>
        <v>3</v>
      </c>
      <c r="F150" s="120" t="s">
        <v>226</v>
      </c>
      <c r="G150" s="123">
        <f>VLOOKUP(L150,buses!$A$3:$C$19,2,false)</f>
        <v>1</v>
      </c>
      <c r="H150" s="120" t="str">
        <f>VLOOKUP(L150,buses!$A$3:$C$19,3,false)</f>
        <v>SPRINTER</v>
      </c>
      <c r="I150" s="120" t="s">
        <v>379</v>
      </c>
      <c r="J150" s="124"/>
      <c r="K150" s="131"/>
      <c r="L150" s="125" t="str">
        <f t="shared" si="1"/>
        <v>0013</v>
      </c>
      <c r="M150" s="107"/>
    </row>
    <row r="151">
      <c r="A151" s="119">
        <v>149.0</v>
      </c>
      <c r="B151" s="120" t="s">
        <v>484</v>
      </c>
      <c r="C151" s="121" t="str">
        <f>vlookup(D151,partners!$C$3:$O$16,13,FALSE)</f>
        <v>001</v>
      </c>
      <c r="D151" s="120" t="s">
        <v>61</v>
      </c>
      <c r="E151" s="122">
        <f>vlookup($F151,vehicles!$C$3:$G$26,5,FALSE)</f>
        <v>7</v>
      </c>
      <c r="F151" s="127" t="s">
        <v>381</v>
      </c>
      <c r="G151" s="123">
        <f>VLOOKUP(L151,buses!$A$3:$C$19,2,false)</f>
        <v>2</v>
      </c>
      <c r="H151" s="120" t="str">
        <f>VLOOKUP(L151,buses!$A$3:$C$19,3,false)</f>
        <v>Shuttle</v>
      </c>
      <c r="I151" s="120" t="s">
        <v>379</v>
      </c>
      <c r="J151" s="124"/>
      <c r="K151" s="131"/>
      <c r="L151" s="125" t="str">
        <f t="shared" si="1"/>
        <v>0017</v>
      </c>
      <c r="M151" s="107"/>
    </row>
    <row r="152">
      <c r="A152" s="119">
        <v>150.0</v>
      </c>
      <c r="B152" s="120" t="s">
        <v>484</v>
      </c>
      <c r="C152" s="121" t="str">
        <f>vlookup(D152,partners!$C$3:$O$16,13,FALSE)</f>
        <v>001</v>
      </c>
      <c r="D152" s="120" t="s">
        <v>61</v>
      </c>
      <c r="E152" s="122">
        <f>vlookup($F152,vehicles!$C$3:$G$26,5,FALSE)</f>
        <v>7</v>
      </c>
      <c r="F152" s="127" t="s">
        <v>381</v>
      </c>
      <c r="G152" s="123">
        <f>VLOOKUP(L152,buses!$A$3:$C$19,2,false)</f>
        <v>2</v>
      </c>
      <c r="H152" s="120" t="str">
        <f>VLOOKUP(L152,buses!$A$3:$C$19,3,false)</f>
        <v>Shuttle</v>
      </c>
      <c r="I152" s="120" t="s">
        <v>379</v>
      </c>
      <c r="J152" s="124"/>
      <c r="K152" s="131"/>
      <c r="L152" s="125" t="str">
        <f t="shared" si="1"/>
        <v>0017</v>
      </c>
      <c r="M152" s="107"/>
    </row>
    <row r="153">
      <c r="A153" s="119">
        <v>151.0</v>
      </c>
      <c r="B153" s="120" t="s">
        <v>484</v>
      </c>
      <c r="C153" s="121" t="str">
        <f>vlookup(D153,partners!$C$3:$O$16,13,FALSE)</f>
        <v>001</v>
      </c>
      <c r="D153" s="120" t="s">
        <v>61</v>
      </c>
      <c r="E153" s="122">
        <f>vlookup($F153,vehicles!$C$3:$G$26,5,FALSE)</f>
        <v>7</v>
      </c>
      <c r="F153" s="127" t="s">
        <v>381</v>
      </c>
      <c r="G153" s="123">
        <f>VLOOKUP(L153,buses!$A$3:$C$19,2,false)</f>
        <v>2</v>
      </c>
      <c r="H153" s="120" t="str">
        <f>VLOOKUP(L153,buses!$A$3:$C$19,3,false)</f>
        <v>Shuttle</v>
      </c>
      <c r="I153" s="120" t="s">
        <v>379</v>
      </c>
      <c r="J153" s="124"/>
      <c r="K153" s="131"/>
      <c r="L153" s="125" t="str">
        <f t="shared" si="1"/>
        <v>0017</v>
      </c>
      <c r="M153" s="107"/>
    </row>
    <row r="154">
      <c r="A154" s="119">
        <v>152.0</v>
      </c>
      <c r="B154" s="120" t="s">
        <v>484</v>
      </c>
      <c r="C154" s="121" t="str">
        <f>vlookup(D154,partners!$C$3:$O$16,13,FALSE)</f>
        <v>001</v>
      </c>
      <c r="D154" s="120" t="s">
        <v>61</v>
      </c>
      <c r="E154" s="122">
        <f>vlookup($F154,vehicles!$C$3:$G$26,5,FALSE)</f>
        <v>7</v>
      </c>
      <c r="F154" s="127" t="s">
        <v>381</v>
      </c>
      <c r="G154" s="123">
        <f>VLOOKUP(L154,buses!$A$3:$C$19,2,false)</f>
        <v>2</v>
      </c>
      <c r="H154" s="120" t="str">
        <f>VLOOKUP(L154,buses!$A$3:$C$19,3,false)</f>
        <v>Shuttle</v>
      </c>
      <c r="I154" s="120" t="s">
        <v>379</v>
      </c>
      <c r="J154" s="124"/>
      <c r="K154" s="131"/>
      <c r="L154" s="125" t="str">
        <f t="shared" si="1"/>
        <v>0017</v>
      </c>
      <c r="M154" s="107"/>
    </row>
    <row r="155">
      <c r="A155" s="119">
        <v>153.0</v>
      </c>
      <c r="B155" s="120" t="s">
        <v>485</v>
      </c>
      <c r="C155" s="121" t="str">
        <f>vlookup(D155,partners!$C$3:$O$16,13,FALSE)</f>
        <v>001</v>
      </c>
      <c r="D155" s="120" t="s">
        <v>61</v>
      </c>
      <c r="E155" s="122">
        <f>vlookup($F155,vehicles!$C$3:$G$26,5,FALSE)</f>
        <v>3</v>
      </c>
      <c r="F155" s="120" t="s">
        <v>226</v>
      </c>
      <c r="G155" s="123">
        <f>VLOOKUP(L155,buses!$A$3:$C$19,2,false)</f>
        <v>1</v>
      </c>
      <c r="H155" s="120" t="str">
        <f>VLOOKUP(L155,buses!$A$3:$C$19,3,false)</f>
        <v>SPRINTER</v>
      </c>
      <c r="I155" s="120" t="s">
        <v>379</v>
      </c>
      <c r="J155" s="124"/>
      <c r="K155" s="131"/>
      <c r="L155" s="125" t="str">
        <f t="shared" si="1"/>
        <v>0013</v>
      </c>
      <c r="M155" s="107"/>
    </row>
    <row r="156">
      <c r="A156" s="119">
        <v>154.0</v>
      </c>
      <c r="B156" s="120" t="s">
        <v>485</v>
      </c>
      <c r="C156" s="121" t="str">
        <f>vlookup(D156,partners!$C$3:$O$16,13,FALSE)</f>
        <v>001</v>
      </c>
      <c r="D156" s="120" t="s">
        <v>61</v>
      </c>
      <c r="E156" s="122">
        <f>vlookup($F156,vehicles!$C$3:$G$26,5,FALSE)</f>
        <v>3</v>
      </c>
      <c r="F156" s="120" t="s">
        <v>226</v>
      </c>
      <c r="G156" s="123">
        <f>VLOOKUP(L156,buses!$A$3:$C$19,2,false)</f>
        <v>1</v>
      </c>
      <c r="H156" s="120" t="str">
        <f>VLOOKUP(L156,buses!$A$3:$C$19,3,false)</f>
        <v>SPRINTER</v>
      </c>
      <c r="I156" s="120" t="s">
        <v>379</v>
      </c>
      <c r="J156" s="124"/>
      <c r="K156" s="131"/>
      <c r="L156" s="125" t="str">
        <f t="shared" si="1"/>
        <v>0013</v>
      </c>
      <c r="M156" s="107"/>
    </row>
    <row r="157">
      <c r="A157" s="119">
        <v>155.0</v>
      </c>
      <c r="B157" s="120" t="s">
        <v>485</v>
      </c>
      <c r="C157" s="121" t="str">
        <f>vlookup(D157,partners!$C$3:$O$16,13,FALSE)</f>
        <v>001</v>
      </c>
      <c r="D157" s="120" t="s">
        <v>61</v>
      </c>
      <c r="E157" s="122">
        <f>vlookup($F157,vehicles!$C$3:$G$26,5,FALSE)</f>
        <v>3</v>
      </c>
      <c r="F157" s="120" t="s">
        <v>226</v>
      </c>
      <c r="G157" s="123">
        <f>VLOOKUP(L157,buses!$A$3:$C$19,2,false)</f>
        <v>1</v>
      </c>
      <c r="H157" s="120" t="str">
        <f>VLOOKUP(L157,buses!$A$3:$C$19,3,false)</f>
        <v>SPRINTER</v>
      </c>
      <c r="I157" s="120" t="s">
        <v>379</v>
      </c>
      <c r="J157" s="124"/>
      <c r="K157" s="131"/>
      <c r="L157" s="125" t="str">
        <f t="shared" si="1"/>
        <v>0013</v>
      </c>
      <c r="M157" s="107"/>
    </row>
    <row r="158">
      <c r="A158" s="119">
        <v>156.0</v>
      </c>
      <c r="B158" s="120" t="s">
        <v>485</v>
      </c>
      <c r="C158" s="121" t="str">
        <f>vlookup(D158,partners!$C$3:$O$16,13,FALSE)</f>
        <v>001</v>
      </c>
      <c r="D158" s="120" t="s">
        <v>61</v>
      </c>
      <c r="E158" s="122">
        <f>vlookup($F158,vehicles!$C$3:$G$26,5,FALSE)</f>
        <v>3</v>
      </c>
      <c r="F158" s="120" t="s">
        <v>226</v>
      </c>
      <c r="G158" s="123">
        <f>VLOOKUP(L158,buses!$A$3:$C$19,2,false)</f>
        <v>1</v>
      </c>
      <c r="H158" s="120" t="str">
        <f>VLOOKUP(L158,buses!$A$3:$C$19,3,false)</f>
        <v>SPRINTER</v>
      </c>
      <c r="I158" s="120" t="s">
        <v>379</v>
      </c>
      <c r="J158" s="124"/>
      <c r="K158" s="131"/>
      <c r="L158" s="125" t="str">
        <f t="shared" si="1"/>
        <v>0013</v>
      </c>
      <c r="M158" s="107"/>
    </row>
    <row r="159">
      <c r="A159" s="119">
        <v>157.0</v>
      </c>
      <c r="B159" s="120" t="s">
        <v>486</v>
      </c>
      <c r="C159" s="121" t="str">
        <f>vlookup(D159,partners!$C$3:$O$16,13,FALSE)</f>
        <v>001</v>
      </c>
      <c r="D159" s="120" t="s">
        <v>61</v>
      </c>
      <c r="E159" s="122">
        <f>vlookup($F159,vehicles!$C$3:$G$26,5,FALSE)</f>
        <v>3</v>
      </c>
      <c r="F159" s="120" t="s">
        <v>226</v>
      </c>
      <c r="G159" s="123">
        <f>VLOOKUP(L159,buses!$A$3:$C$19,2,false)</f>
        <v>1</v>
      </c>
      <c r="H159" s="120" t="str">
        <f>VLOOKUP(L159,buses!$A$3:$C$19,3,false)</f>
        <v>SPRINTER</v>
      </c>
      <c r="I159" s="120" t="s">
        <v>379</v>
      </c>
      <c r="J159" s="124"/>
      <c r="K159" s="131"/>
      <c r="L159" s="125" t="str">
        <f t="shared" si="1"/>
        <v>0013</v>
      </c>
      <c r="M159" s="107"/>
    </row>
    <row r="160">
      <c r="A160" s="119">
        <v>158.0</v>
      </c>
      <c r="B160" s="120" t="s">
        <v>487</v>
      </c>
      <c r="C160" s="121" t="str">
        <f>vlookup(D160,partners!$C$3:$O$16,13,FALSE)</f>
        <v>001</v>
      </c>
      <c r="D160" s="120" t="s">
        <v>61</v>
      </c>
      <c r="E160" s="122">
        <f>vlookup($F160,vehicles!$C$3:$G$26,5,FALSE)</f>
        <v>2</v>
      </c>
      <c r="F160" s="127" t="s">
        <v>383</v>
      </c>
      <c r="G160" s="123">
        <f>VLOOKUP(L160,buses!$A$3:$C$19,2,false)</f>
        <v>3</v>
      </c>
      <c r="H160" s="120" t="str">
        <f>VLOOKUP(L160,buses!$A$3:$C$19,3,false)</f>
        <v>Sleeper</v>
      </c>
      <c r="I160" s="120" t="s">
        <v>379</v>
      </c>
      <c r="J160" s="124"/>
      <c r="K160" s="131"/>
      <c r="L160" s="125" t="str">
        <f t="shared" si="1"/>
        <v>0012</v>
      </c>
      <c r="M160" s="107"/>
    </row>
    <row r="161">
      <c r="A161" s="119">
        <v>159.0</v>
      </c>
      <c r="B161" s="120" t="s">
        <v>488</v>
      </c>
      <c r="C161" s="121" t="str">
        <f>vlookup(D161,partners!$C$3:$O$16,13,FALSE)</f>
        <v>001</v>
      </c>
      <c r="D161" s="120" t="s">
        <v>61</v>
      </c>
      <c r="E161" s="122">
        <f>vlookup($F161,vehicles!$C$3:$G$26,5,FALSE)</f>
        <v>3</v>
      </c>
      <c r="F161" s="120" t="s">
        <v>226</v>
      </c>
      <c r="G161" s="123">
        <f>VLOOKUP(L161,buses!$A$3:$C$19,2,false)</f>
        <v>1</v>
      </c>
      <c r="H161" s="120" t="str">
        <f>VLOOKUP(L161,buses!$A$3:$C$19,3,false)</f>
        <v>SPRINTER</v>
      </c>
      <c r="I161" s="120" t="s">
        <v>379</v>
      </c>
      <c r="J161" s="124"/>
      <c r="K161" s="131"/>
      <c r="L161" s="125" t="str">
        <f t="shared" si="1"/>
        <v>0013</v>
      </c>
      <c r="M161" s="107"/>
    </row>
    <row r="162">
      <c r="A162" s="119">
        <v>160.0</v>
      </c>
      <c r="B162" s="120" t="s">
        <v>488</v>
      </c>
      <c r="C162" s="121" t="str">
        <f>vlookup(D162,partners!$C$3:$O$16,13,FALSE)</f>
        <v>001</v>
      </c>
      <c r="D162" s="120" t="s">
        <v>61</v>
      </c>
      <c r="E162" s="122">
        <f>vlookup($F162,vehicles!$C$3:$G$26,5,FALSE)</f>
        <v>3</v>
      </c>
      <c r="F162" s="120" t="s">
        <v>226</v>
      </c>
      <c r="G162" s="123">
        <f>VLOOKUP(L162,buses!$A$3:$C$19,2,false)</f>
        <v>1</v>
      </c>
      <c r="H162" s="120" t="str">
        <f>VLOOKUP(L162,buses!$A$3:$C$19,3,false)</f>
        <v>SPRINTER</v>
      </c>
      <c r="I162" s="120" t="s">
        <v>379</v>
      </c>
      <c r="J162" s="124"/>
      <c r="K162" s="131"/>
      <c r="L162" s="125" t="str">
        <f t="shared" si="1"/>
        <v>0013</v>
      </c>
      <c r="M162" s="107"/>
    </row>
    <row r="163">
      <c r="A163" s="119">
        <v>161.0</v>
      </c>
      <c r="B163" s="120" t="s">
        <v>488</v>
      </c>
      <c r="C163" s="121" t="str">
        <f>vlookup(D163,partners!$C$3:$O$16,13,FALSE)</f>
        <v>001</v>
      </c>
      <c r="D163" s="120" t="s">
        <v>61</v>
      </c>
      <c r="E163" s="122">
        <f>vlookup($F163,vehicles!$C$3:$G$26,5,FALSE)</f>
        <v>7</v>
      </c>
      <c r="F163" s="127" t="s">
        <v>381</v>
      </c>
      <c r="G163" s="123">
        <f>VLOOKUP(L163,buses!$A$3:$C$19,2,false)</f>
        <v>2</v>
      </c>
      <c r="H163" s="120" t="str">
        <f>VLOOKUP(L163,buses!$A$3:$C$19,3,false)</f>
        <v>Shuttle</v>
      </c>
      <c r="I163" s="120" t="s">
        <v>379</v>
      </c>
      <c r="J163" s="124"/>
      <c r="K163" s="131"/>
      <c r="L163" s="125" t="str">
        <f t="shared" si="1"/>
        <v>0017</v>
      </c>
      <c r="M163" s="107"/>
    </row>
    <row r="164">
      <c r="A164" s="119">
        <v>162.0</v>
      </c>
      <c r="B164" s="120" t="s">
        <v>489</v>
      </c>
      <c r="C164" s="121" t="str">
        <f>vlookup(D164,partners!$C$3:$O$16,13,FALSE)</f>
        <v>001</v>
      </c>
      <c r="D164" s="120" t="s">
        <v>61</v>
      </c>
      <c r="E164" s="122">
        <f>vlookup($F164,vehicles!$C$3:$G$26,5,FALSE)</f>
        <v>7</v>
      </c>
      <c r="F164" s="127" t="s">
        <v>381</v>
      </c>
      <c r="G164" s="123">
        <f>VLOOKUP(L164,buses!$A$3:$C$19,2,false)</f>
        <v>2</v>
      </c>
      <c r="H164" s="120" t="str">
        <f>VLOOKUP(L164,buses!$A$3:$C$19,3,false)</f>
        <v>Shuttle</v>
      </c>
      <c r="I164" s="120" t="s">
        <v>379</v>
      </c>
      <c r="J164" s="124"/>
      <c r="K164" s="131"/>
      <c r="L164" s="125" t="str">
        <f t="shared" si="1"/>
        <v>0017</v>
      </c>
      <c r="M164" s="107"/>
    </row>
    <row r="165">
      <c r="A165" s="119">
        <v>163.0</v>
      </c>
      <c r="B165" s="120" t="s">
        <v>489</v>
      </c>
      <c r="C165" s="121" t="str">
        <f>vlookup(D165,partners!$C$3:$O$16,13,FALSE)</f>
        <v>001</v>
      </c>
      <c r="D165" s="120" t="s">
        <v>61</v>
      </c>
      <c r="E165" s="122">
        <f>vlookup($F165,vehicles!$C$3:$G$26,5,FALSE)</f>
        <v>7</v>
      </c>
      <c r="F165" s="127" t="s">
        <v>381</v>
      </c>
      <c r="G165" s="123">
        <f>VLOOKUP(L165,buses!$A$3:$C$19,2,false)</f>
        <v>2</v>
      </c>
      <c r="H165" s="120" t="str">
        <f>VLOOKUP(L165,buses!$A$3:$C$19,3,false)</f>
        <v>Shuttle</v>
      </c>
      <c r="I165" s="120" t="s">
        <v>379</v>
      </c>
      <c r="J165" s="124"/>
      <c r="K165" s="131"/>
      <c r="L165" s="125" t="str">
        <f t="shared" si="1"/>
        <v>0017</v>
      </c>
      <c r="M165" s="107"/>
    </row>
    <row r="166">
      <c r="A166" s="119">
        <v>164.0</v>
      </c>
      <c r="B166" s="120" t="s">
        <v>490</v>
      </c>
      <c r="C166" s="121" t="str">
        <f>vlookup(D166,partners!$C$3:$O$16,13,FALSE)</f>
        <v>001</v>
      </c>
      <c r="D166" s="120" t="s">
        <v>61</v>
      </c>
      <c r="E166" s="122">
        <f>vlookup($F166,vehicles!$C$3:$G$26,5,FALSE)</f>
        <v>3</v>
      </c>
      <c r="F166" s="120" t="s">
        <v>226</v>
      </c>
      <c r="G166" s="123">
        <f>VLOOKUP(L166,buses!$A$3:$C$19,2,false)</f>
        <v>1</v>
      </c>
      <c r="H166" s="120" t="str">
        <f>VLOOKUP(L166,buses!$A$3:$C$19,3,false)</f>
        <v>SPRINTER</v>
      </c>
      <c r="I166" s="120" t="s">
        <v>379</v>
      </c>
      <c r="J166" s="124"/>
      <c r="K166" s="131"/>
      <c r="L166" s="125" t="str">
        <f t="shared" si="1"/>
        <v>0013</v>
      </c>
      <c r="M166" s="107"/>
    </row>
    <row r="167">
      <c r="A167" s="119">
        <v>165.0</v>
      </c>
      <c r="B167" s="120" t="s">
        <v>490</v>
      </c>
      <c r="C167" s="121" t="str">
        <f>vlookup(D167,partners!$C$3:$O$16,13,FALSE)</f>
        <v>001</v>
      </c>
      <c r="D167" s="120" t="s">
        <v>61</v>
      </c>
      <c r="E167" s="122">
        <f>vlookup($F167,vehicles!$C$3:$G$26,5,FALSE)</f>
        <v>7</v>
      </c>
      <c r="F167" s="127" t="s">
        <v>381</v>
      </c>
      <c r="G167" s="123">
        <f>VLOOKUP(L167,buses!$A$3:$C$19,2,false)</f>
        <v>2</v>
      </c>
      <c r="H167" s="120" t="str">
        <f>VLOOKUP(L167,buses!$A$3:$C$19,3,false)</f>
        <v>Shuttle</v>
      </c>
      <c r="I167" s="120" t="s">
        <v>379</v>
      </c>
      <c r="J167" s="124"/>
      <c r="K167" s="131"/>
      <c r="L167" s="125" t="str">
        <f t="shared" si="1"/>
        <v>0017</v>
      </c>
      <c r="M167" s="107"/>
    </row>
    <row r="168">
      <c r="A168" s="119">
        <v>166.0</v>
      </c>
      <c r="B168" s="120" t="s">
        <v>491</v>
      </c>
      <c r="C168" s="121" t="str">
        <f>vlookup(D168,partners!$C$3:$O$16,13,FALSE)</f>
        <v>001</v>
      </c>
      <c r="D168" s="120" t="s">
        <v>61</v>
      </c>
      <c r="E168" s="122">
        <f>vlookup($F168,vehicles!$C$3:$G$26,5,FALSE)</f>
        <v>3</v>
      </c>
      <c r="F168" s="120" t="s">
        <v>226</v>
      </c>
      <c r="G168" s="123">
        <f>VLOOKUP(L168,buses!$A$3:$C$19,2,false)</f>
        <v>1</v>
      </c>
      <c r="H168" s="120" t="str">
        <f>VLOOKUP(L168,buses!$A$3:$C$19,3,false)</f>
        <v>SPRINTER</v>
      </c>
      <c r="I168" s="120" t="s">
        <v>379</v>
      </c>
      <c r="J168" s="124"/>
      <c r="K168" s="131"/>
      <c r="L168" s="125" t="str">
        <f t="shared" si="1"/>
        <v>0013</v>
      </c>
      <c r="M168" s="107"/>
    </row>
    <row r="169">
      <c r="A169" s="119">
        <v>167.0</v>
      </c>
      <c r="B169" s="120" t="s">
        <v>491</v>
      </c>
      <c r="C169" s="121" t="str">
        <f>vlookup(D169,partners!$C$3:$O$16,13,FALSE)</f>
        <v>001</v>
      </c>
      <c r="D169" s="120" t="s">
        <v>61</v>
      </c>
      <c r="E169" s="122">
        <f>vlookup($F169,vehicles!$C$3:$G$26,5,FALSE)</f>
        <v>3</v>
      </c>
      <c r="F169" s="120" t="s">
        <v>226</v>
      </c>
      <c r="G169" s="123">
        <f>VLOOKUP(L169,buses!$A$3:$C$19,2,false)</f>
        <v>1</v>
      </c>
      <c r="H169" s="120" t="str">
        <f>VLOOKUP(L169,buses!$A$3:$C$19,3,false)</f>
        <v>SPRINTER</v>
      </c>
      <c r="I169" s="120" t="s">
        <v>379</v>
      </c>
      <c r="J169" s="124"/>
      <c r="K169" s="131"/>
      <c r="L169" s="125" t="str">
        <f t="shared" si="1"/>
        <v>0013</v>
      </c>
      <c r="M169" s="107"/>
    </row>
    <row r="170">
      <c r="A170" s="119">
        <v>168.0</v>
      </c>
      <c r="B170" s="120" t="s">
        <v>492</v>
      </c>
      <c r="C170" s="121" t="str">
        <f>vlookup(D170,partners!$C$3:$O$16,13,FALSE)</f>
        <v>001</v>
      </c>
      <c r="D170" s="120" t="s">
        <v>61</v>
      </c>
      <c r="E170" s="122">
        <f>vlookup($F170,vehicles!$C$3:$G$26,5,FALSE)</f>
        <v>2</v>
      </c>
      <c r="F170" s="127" t="s">
        <v>383</v>
      </c>
      <c r="G170" s="123">
        <f>VLOOKUP(L170,buses!$A$3:$C$19,2,false)</f>
        <v>3</v>
      </c>
      <c r="H170" s="120" t="str">
        <f>VLOOKUP(L170,buses!$A$3:$C$19,3,false)</f>
        <v>Sleeper</v>
      </c>
      <c r="I170" s="120" t="s">
        <v>379</v>
      </c>
      <c r="J170" s="124"/>
      <c r="K170" s="131"/>
      <c r="L170" s="125" t="str">
        <f t="shared" si="1"/>
        <v>0012</v>
      </c>
      <c r="M170" s="107"/>
    </row>
    <row r="171">
      <c r="A171" s="119">
        <v>169.0</v>
      </c>
      <c r="B171" s="120" t="s">
        <v>492</v>
      </c>
      <c r="C171" s="121" t="str">
        <f>vlookup(D171,partners!$C$3:$O$16,13,FALSE)</f>
        <v>001</v>
      </c>
      <c r="D171" s="120" t="s">
        <v>61</v>
      </c>
      <c r="E171" s="122">
        <f>vlookup($F171,vehicles!$C$3:$G$26,5,FALSE)</f>
        <v>3</v>
      </c>
      <c r="F171" s="120" t="s">
        <v>226</v>
      </c>
      <c r="G171" s="123">
        <f>VLOOKUP(L171,buses!$A$3:$C$19,2,false)</f>
        <v>1</v>
      </c>
      <c r="H171" s="120" t="str">
        <f>VLOOKUP(L171,buses!$A$3:$C$19,3,false)</f>
        <v>SPRINTER</v>
      </c>
      <c r="I171" s="120" t="s">
        <v>379</v>
      </c>
      <c r="J171" s="124"/>
      <c r="K171" s="131"/>
      <c r="L171" s="125" t="str">
        <f t="shared" si="1"/>
        <v>0013</v>
      </c>
      <c r="M171" s="107"/>
    </row>
    <row r="172">
      <c r="A172" s="119">
        <v>170.0</v>
      </c>
      <c r="B172" s="120" t="s">
        <v>493</v>
      </c>
      <c r="C172" s="121" t="str">
        <f>vlookup(D172,partners!$C$3:$O$16,13,FALSE)</f>
        <v>001</v>
      </c>
      <c r="D172" s="120" t="s">
        <v>61</v>
      </c>
      <c r="E172" s="122">
        <f>vlookup($F172,vehicles!$C$3:$G$26,5,FALSE)</f>
        <v>7</v>
      </c>
      <c r="F172" s="127" t="s">
        <v>381</v>
      </c>
      <c r="G172" s="123">
        <f>VLOOKUP(L172,buses!$A$3:$C$19,2,false)</f>
        <v>2</v>
      </c>
      <c r="H172" s="120" t="str">
        <f>VLOOKUP(L172,buses!$A$3:$C$19,3,false)</f>
        <v>Shuttle</v>
      </c>
      <c r="I172" s="120" t="s">
        <v>379</v>
      </c>
      <c r="J172" s="124"/>
      <c r="K172" s="131"/>
      <c r="L172" s="125" t="str">
        <f t="shared" si="1"/>
        <v>0017</v>
      </c>
      <c r="M172" s="107"/>
    </row>
    <row r="173">
      <c r="A173" s="119">
        <v>171.0</v>
      </c>
      <c r="B173" s="120" t="s">
        <v>493</v>
      </c>
      <c r="C173" s="121" t="str">
        <f>vlookup(D173,partners!$C$3:$O$16,13,FALSE)</f>
        <v>001</v>
      </c>
      <c r="D173" s="120" t="s">
        <v>61</v>
      </c>
      <c r="E173" s="122">
        <f>vlookup($F173,vehicles!$C$3:$G$26,5,FALSE)</f>
        <v>7</v>
      </c>
      <c r="F173" s="127" t="s">
        <v>381</v>
      </c>
      <c r="G173" s="123">
        <f>VLOOKUP(L173,buses!$A$3:$C$19,2,false)</f>
        <v>2</v>
      </c>
      <c r="H173" s="120" t="str">
        <f>VLOOKUP(L173,buses!$A$3:$C$19,3,false)</f>
        <v>Shuttle</v>
      </c>
      <c r="I173" s="120" t="s">
        <v>379</v>
      </c>
      <c r="J173" s="124"/>
      <c r="K173" s="131"/>
      <c r="L173" s="125" t="str">
        <f t="shared" si="1"/>
        <v>0017</v>
      </c>
      <c r="M173" s="107"/>
    </row>
    <row r="174">
      <c r="A174" s="119">
        <v>172.0</v>
      </c>
      <c r="B174" s="120" t="s">
        <v>494</v>
      </c>
      <c r="C174" s="121" t="str">
        <f>vlookup(D174,partners!$C$3:$O$16,13,FALSE)</f>
        <v>001</v>
      </c>
      <c r="D174" s="120" t="s">
        <v>61</v>
      </c>
      <c r="E174" s="122">
        <f>vlookup($F174,vehicles!$C$3:$G$26,5,FALSE)</f>
        <v>7</v>
      </c>
      <c r="F174" s="127" t="s">
        <v>381</v>
      </c>
      <c r="G174" s="123">
        <f>VLOOKUP(L174,buses!$A$3:$C$19,2,false)</f>
        <v>2</v>
      </c>
      <c r="H174" s="120" t="str">
        <f>VLOOKUP(L174,buses!$A$3:$C$19,3,false)</f>
        <v>Shuttle</v>
      </c>
      <c r="I174" s="120" t="s">
        <v>379</v>
      </c>
      <c r="J174" s="124"/>
      <c r="K174" s="131"/>
      <c r="L174" s="125" t="str">
        <f t="shared" si="1"/>
        <v>0017</v>
      </c>
      <c r="M174" s="107"/>
    </row>
    <row r="175">
      <c r="A175" s="119">
        <v>173.0</v>
      </c>
      <c r="B175" s="120" t="s">
        <v>495</v>
      </c>
      <c r="C175" s="121" t="str">
        <f>vlookup(D175,partners!$C$3:$O$16,13,FALSE)</f>
        <v>001</v>
      </c>
      <c r="D175" s="120" t="s">
        <v>61</v>
      </c>
      <c r="E175" s="122">
        <f>vlookup($F175,vehicles!$C$3:$G$26,5,FALSE)</f>
        <v>7</v>
      </c>
      <c r="F175" s="127" t="s">
        <v>381</v>
      </c>
      <c r="G175" s="123">
        <f>VLOOKUP(L175,buses!$A$3:$C$19,2,false)</f>
        <v>2</v>
      </c>
      <c r="H175" s="120" t="str">
        <f>VLOOKUP(L175,buses!$A$3:$C$19,3,false)</f>
        <v>Shuttle</v>
      </c>
      <c r="I175" s="120" t="s">
        <v>379</v>
      </c>
      <c r="J175" s="124"/>
      <c r="K175" s="131"/>
      <c r="L175" s="125" t="str">
        <f t="shared" si="1"/>
        <v>0017</v>
      </c>
      <c r="M175" s="107"/>
    </row>
    <row r="176">
      <c r="A176" s="119">
        <v>174.0</v>
      </c>
      <c r="B176" s="120" t="s">
        <v>495</v>
      </c>
      <c r="C176" s="121" t="str">
        <f>vlookup(D176,partners!$C$3:$O$16,13,FALSE)</f>
        <v>001</v>
      </c>
      <c r="D176" s="120" t="s">
        <v>61</v>
      </c>
      <c r="E176" s="122">
        <f>vlookup($F176,vehicles!$C$3:$G$26,5,FALSE)</f>
        <v>7</v>
      </c>
      <c r="F176" s="127" t="s">
        <v>381</v>
      </c>
      <c r="G176" s="123">
        <f>VLOOKUP(L176,buses!$A$3:$C$19,2,false)</f>
        <v>2</v>
      </c>
      <c r="H176" s="120" t="str">
        <f>VLOOKUP(L176,buses!$A$3:$C$19,3,false)</f>
        <v>Shuttle</v>
      </c>
      <c r="I176" s="120" t="s">
        <v>379</v>
      </c>
      <c r="J176" s="124"/>
      <c r="K176" s="131"/>
      <c r="L176" s="125" t="str">
        <f t="shared" si="1"/>
        <v>0017</v>
      </c>
      <c r="M176" s="107"/>
    </row>
    <row r="177">
      <c r="A177" s="119">
        <v>175.0</v>
      </c>
      <c r="B177" s="120" t="s">
        <v>495</v>
      </c>
      <c r="C177" s="121" t="str">
        <f>vlookup(D177,partners!$C$3:$O$16,13,FALSE)</f>
        <v>001</v>
      </c>
      <c r="D177" s="120" t="s">
        <v>61</v>
      </c>
      <c r="E177" s="122">
        <f>vlookup($F177,vehicles!$C$3:$G$26,5,FALSE)</f>
        <v>7</v>
      </c>
      <c r="F177" s="127" t="s">
        <v>381</v>
      </c>
      <c r="G177" s="123">
        <f>VLOOKUP(L177,buses!$A$3:$C$19,2,false)</f>
        <v>2</v>
      </c>
      <c r="H177" s="120" t="str">
        <f>VLOOKUP(L177,buses!$A$3:$C$19,3,false)</f>
        <v>Shuttle</v>
      </c>
      <c r="I177" s="120" t="s">
        <v>379</v>
      </c>
      <c r="J177" s="124"/>
      <c r="K177" s="131"/>
      <c r="L177" s="125" t="str">
        <f t="shared" si="1"/>
        <v>0017</v>
      </c>
      <c r="M177" s="107"/>
    </row>
    <row r="178">
      <c r="A178" s="119">
        <v>176.0</v>
      </c>
      <c r="B178" s="120" t="s">
        <v>496</v>
      </c>
      <c r="C178" s="121" t="str">
        <f>vlookup(D178,partners!$C$3:$O$16,13,FALSE)</f>
        <v>001</v>
      </c>
      <c r="D178" s="120" t="s">
        <v>61</v>
      </c>
      <c r="E178" s="122">
        <f>vlookup($F178,vehicles!$C$3:$G$26,5,FALSE)</f>
        <v>7</v>
      </c>
      <c r="F178" s="127" t="s">
        <v>381</v>
      </c>
      <c r="G178" s="123">
        <f>VLOOKUP(L178,buses!$A$3:$C$19,2,false)</f>
        <v>2</v>
      </c>
      <c r="H178" s="120" t="str">
        <f>VLOOKUP(L178,buses!$A$3:$C$19,3,false)</f>
        <v>Shuttle</v>
      </c>
      <c r="I178" s="120" t="s">
        <v>379</v>
      </c>
      <c r="J178" s="124"/>
      <c r="K178" s="131"/>
      <c r="L178" s="125" t="str">
        <f t="shared" si="1"/>
        <v>0017</v>
      </c>
      <c r="M178" s="107"/>
    </row>
    <row r="179">
      <c r="A179" s="119">
        <v>177.0</v>
      </c>
      <c r="B179" s="120" t="s">
        <v>495</v>
      </c>
      <c r="C179" s="121" t="str">
        <f>vlookup(D179,partners!$C$3:$O$16,13,FALSE)</f>
        <v>001</v>
      </c>
      <c r="D179" s="120" t="s">
        <v>61</v>
      </c>
      <c r="E179" s="122">
        <f>vlookup($F179,vehicles!$C$3:$G$26,5,FALSE)</f>
        <v>7</v>
      </c>
      <c r="F179" s="127" t="s">
        <v>381</v>
      </c>
      <c r="G179" s="123">
        <f>VLOOKUP(L179,buses!$A$3:$C$19,2,false)</f>
        <v>2</v>
      </c>
      <c r="H179" s="120" t="str">
        <f>VLOOKUP(L179,buses!$A$3:$C$19,3,false)</f>
        <v>Shuttle</v>
      </c>
      <c r="I179" s="120" t="s">
        <v>379</v>
      </c>
      <c r="J179" s="124"/>
      <c r="K179" s="131"/>
      <c r="L179" s="125" t="str">
        <f t="shared" si="1"/>
        <v>0017</v>
      </c>
      <c r="M179" s="107"/>
    </row>
    <row r="180">
      <c r="A180" s="119">
        <v>178.0</v>
      </c>
      <c r="B180" s="120" t="s">
        <v>497</v>
      </c>
      <c r="C180" s="121" t="str">
        <f>vlookup(D180,partners!$C$3:$O$16,13,FALSE)</f>
        <v>001</v>
      </c>
      <c r="D180" s="120" t="s">
        <v>61</v>
      </c>
      <c r="E180" s="122">
        <f>vlookup($F180,vehicles!$C$3:$G$26,5,FALSE)</f>
        <v>2</v>
      </c>
      <c r="F180" s="127" t="s">
        <v>383</v>
      </c>
      <c r="G180" s="123">
        <f>VLOOKUP(L180,buses!$A$3:$C$19,2,false)</f>
        <v>3</v>
      </c>
      <c r="H180" s="120" t="str">
        <f>VLOOKUP(L180,buses!$A$3:$C$19,3,false)</f>
        <v>Sleeper</v>
      </c>
      <c r="I180" s="120" t="s">
        <v>379</v>
      </c>
      <c r="J180" s="124"/>
      <c r="K180" s="131"/>
      <c r="L180" s="125" t="str">
        <f t="shared" si="1"/>
        <v>0012</v>
      </c>
      <c r="M180" s="107"/>
    </row>
    <row r="181">
      <c r="A181" s="119">
        <v>179.0</v>
      </c>
      <c r="B181" s="120" t="s">
        <v>497</v>
      </c>
      <c r="C181" s="121" t="str">
        <f>vlookup(D181,partners!$C$3:$O$16,13,FALSE)</f>
        <v>001</v>
      </c>
      <c r="D181" s="120" t="s">
        <v>61</v>
      </c>
      <c r="E181" s="122">
        <f>vlookup($F181,vehicles!$C$3:$G$26,5,FALSE)</f>
        <v>3</v>
      </c>
      <c r="F181" s="120" t="s">
        <v>226</v>
      </c>
      <c r="G181" s="123">
        <f>VLOOKUP(L181,buses!$A$3:$C$19,2,false)</f>
        <v>1</v>
      </c>
      <c r="H181" s="120" t="str">
        <f>VLOOKUP(L181,buses!$A$3:$C$19,3,false)</f>
        <v>SPRINTER</v>
      </c>
      <c r="I181" s="120" t="s">
        <v>379</v>
      </c>
      <c r="J181" s="124"/>
      <c r="K181" s="131"/>
      <c r="L181" s="125" t="str">
        <f t="shared" si="1"/>
        <v>0013</v>
      </c>
      <c r="M181" s="107"/>
    </row>
    <row r="182">
      <c r="A182" s="119">
        <v>180.0</v>
      </c>
      <c r="B182" s="120" t="s">
        <v>498</v>
      </c>
      <c r="C182" s="121" t="str">
        <f>vlookup(D182,partners!$C$3:$O$16,13,FALSE)</f>
        <v>001</v>
      </c>
      <c r="D182" s="120" t="s">
        <v>61</v>
      </c>
      <c r="E182" s="122">
        <f>vlookup($F182,vehicles!$C$3:$G$26,5,FALSE)</f>
        <v>7</v>
      </c>
      <c r="F182" s="127" t="s">
        <v>381</v>
      </c>
      <c r="G182" s="123">
        <f>VLOOKUP(L182,buses!$A$3:$C$19,2,false)</f>
        <v>2</v>
      </c>
      <c r="H182" s="120" t="str">
        <f>VLOOKUP(L182,buses!$A$3:$C$19,3,false)</f>
        <v>Shuttle</v>
      </c>
      <c r="I182" s="120" t="s">
        <v>379</v>
      </c>
      <c r="J182" s="124"/>
      <c r="K182" s="131"/>
      <c r="L182" s="125" t="str">
        <f t="shared" si="1"/>
        <v>0017</v>
      </c>
      <c r="M182" s="107"/>
    </row>
    <row r="183">
      <c r="A183" s="119">
        <v>181.0</v>
      </c>
      <c r="B183" s="120" t="s">
        <v>498</v>
      </c>
      <c r="C183" s="121" t="str">
        <f>vlookup(D183,partners!$C$3:$O$16,13,FALSE)</f>
        <v>001</v>
      </c>
      <c r="D183" s="120" t="s">
        <v>61</v>
      </c>
      <c r="E183" s="122">
        <f>vlookup($F183,vehicles!$C$3:$G$26,5,FALSE)</f>
        <v>7</v>
      </c>
      <c r="F183" s="127" t="s">
        <v>381</v>
      </c>
      <c r="G183" s="123">
        <f>VLOOKUP(L183,buses!$A$3:$C$19,2,false)</f>
        <v>2</v>
      </c>
      <c r="H183" s="120" t="str">
        <f>VLOOKUP(L183,buses!$A$3:$C$19,3,false)</f>
        <v>Shuttle</v>
      </c>
      <c r="I183" s="120" t="s">
        <v>379</v>
      </c>
      <c r="J183" s="124"/>
      <c r="K183" s="131"/>
      <c r="L183" s="125" t="str">
        <f t="shared" si="1"/>
        <v>0017</v>
      </c>
      <c r="M183" s="107"/>
    </row>
    <row r="184">
      <c r="A184" s="119">
        <v>182.0</v>
      </c>
      <c r="B184" s="120" t="s">
        <v>498</v>
      </c>
      <c r="C184" s="121" t="str">
        <f>vlookup(D184,partners!$C$3:$O$16,13,FALSE)</f>
        <v>001</v>
      </c>
      <c r="D184" s="120" t="s">
        <v>61</v>
      </c>
      <c r="E184" s="122">
        <f>vlookup($F184,vehicles!$C$3:$G$26,5,FALSE)</f>
        <v>7</v>
      </c>
      <c r="F184" s="127" t="s">
        <v>381</v>
      </c>
      <c r="G184" s="123">
        <f>VLOOKUP(L184,buses!$A$3:$C$19,2,false)</f>
        <v>2</v>
      </c>
      <c r="H184" s="120" t="str">
        <f>VLOOKUP(L184,buses!$A$3:$C$19,3,false)</f>
        <v>Shuttle</v>
      </c>
      <c r="I184" s="120" t="s">
        <v>379</v>
      </c>
      <c r="J184" s="124"/>
      <c r="K184" s="131"/>
      <c r="L184" s="125" t="str">
        <f t="shared" si="1"/>
        <v>0017</v>
      </c>
      <c r="M184" s="107"/>
    </row>
    <row r="185">
      <c r="A185" s="119">
        <v>183.0</v>
      </c>
      <c r="B185" s="120" t="s">
        <v>498</v>
      </c>
      <c r="C185" s="121" t="str">
        <f>vlookup(D185,partners!$C$3:$O$16,13,FALSE)</f>
        <v>001</v>
      </c>
      <c r="D185" s="120" t="s">
        <v>61</v>
      </c>
      <c r="E185" s="122">
        <f>vlookup($F185,vehicles!$C$3:$G$26,5,FALSE)</f>
        <v>7</v>
      </c>
      <c r="F185" s="127" t="s">
        <v>142</v>
      </c>
      <c r="G185" s="123">
        <f>VLOOKUP(L185,buses!$A$3:$C$19,2,false)</f>
        <v>2</v>
      </c>
      <c r="H185" s="120" t="str">
        <f>VLOOKUP(L185,buses!$A$3:$C$19,3,false)</f>
        <v>Shuttle</v>
      </c>
      <c r="I185" s="120" t="s">
        <v>379</v>
      </c>
      <c r="J185" s="124"/>
      <c r="K185" s="131"/>
      <c r="L185" s="125" t="str">
        <f t="shared" si="1"/>
        <v>0017</v>
      </c>
      <c r="M185" s="107"/>
    </row>
    <row r="186">
      <c r="A186" s="119">
        <v>184.0</v>
      </c>
      <c r="B186" s="120" t="s">
        <v>499</v>
      </c>
      <c r="C186" s="121" t="str">
        <f>vlookup(D186,partners!$C$3:$O$16,13,FALSE)</f>
        <v>001</v>
      </c>
      <c r="D186" s="120" t="s">
        <v>61</v>
      </c>
      <c r="E186" s="122">
        <f>vlookup($F186,vehicles!$C$3:$G$26,5,FALSE)</f>
        <v>3</v>
      </c>
      <c r="F186" s="120" t="s">
        <v>226</v>
      </c>
      <c r="G186" s="123">
        <f>VLOOKUP(L186,buses!$A$3:$C$19,2,false)</f>
        <v>1</v>
      </c>
      <c r="H186" s="120" t="str">
        <f>VLOOKUP(L186,buses!$A$3:$C$19,3,false)</f>
        <v>SPRINTER</v>
      </c>
      <c r="I186" s="120" t="s">
        <v>379</v>
      </c>
      <c r="J186" s="124"/>
      <c r="K186" s="131"/>
      <c r="L186" s="125" t="str">
        <f t="shared" si="1"/>
        <v>0013</v>
      </c>
      <c r="M186" s="107"/>
    </row>
    <row r="187">
      <c r="A187" s="119">
        <v>185.0</v>
      </c>
      <c r="B187" s="120" t="s">
        <v>500</v>
      </c>
      <c r="C187" s="121" t="str">
        <f>vlookup(D187,partners!$C$3:$O$16,13,FALSE)</f>
        <v>001</v>
      </c>
      <c r="D187" s="120" t="s">
        <v>61</v>
      </c>
      <c r="E187" s="122">
        <f>vlookup($F187,vehicles!$C$3:$G$26,5,FALSE)</f>
        <v>3</v>
      </c>
      <c r="F187" s="120" t="s">
        <v>226</v>
      </c>
      <c r="G187" s="123">
        <f>VLOOKUP(L187,buses!$A$3:$C$19,2,false)</f>
        <v>1</v>
      </c>
      <c r="H187" s="120" t="str">
        <f>VLOOKUP(L187,buses!$A$3:$C$19,3,false)</f>
        <v>SPRINTER</v>
      </c>
      <c r="I187" s="120" t="s">
        <v>379</v>
      </c>
      <c r="J187" s="124"/>
      <c r="K187" s="131"/>
      <c r="L187" s="125" t="str">
        <f t="shared" si="1"/>
        <v>0013</v>
      </c>
      <c r="M187" s="107"/>
    </row>
    <row r="188">
      <c r="A188" s="119">
        <v>186.0</v>
      </c>
      <c r="B188" s="120" t="s">
        <v>500</v>
      </c>
      <c r="C188" s="121" t="str">
        <f>vlookup(D188,partners!$C$3:$O$16,13,FALSE)</f>
        <v>001</v>
      </c>
      <c r="D188" s="120" t="s">
        <v>61</v>
      </c>
      <c r="E188" s="122">
        <f>vlookup($F188,vehicles!$C$3:$G$26,5,FALSE)</f>
        <v>3</v>
      </c>
      <c r="F188" s="120" t="s">
        <v>226</v>
      </c>
      <c r="G188" s="123">
        <f>VLOOKUP(L188,buses!$A$3:$C$19,2,false)</f>
        <v>1</v>
      </c>
      <c r="H188" s="120" t="str">
        <f>VLOOKUP(L188,buses!$A$3:$C$19,3,false)</f>
        <v>SPRINTER</v>
      </c>
      <c r="I188" s="120" t="s">
        <v>379</v>
      </c>
      <c r="J188" s="124"/>
      <c r="K188" s="131"/>
      <c r="L188" s="125" t="str">
        <f t="shared" si="1"/>
        <v>0013</v>
      </c>
      <c r="M188" s="107"/>
    </row>
    <row r="189">
      <c r="A189" s="119">
        <v>187.0</v>
      </c>
      <c r="B189" s="120" t="s">
        <v>501</v>
      </c>
      <c r="C189" s="121" t="str">
        <f>vlookup(D189,partners!$C$3:$O$16,13,FALSE)</f>
        <v>001</v>
      </c>
      <c r="D189" s="120" t="s">
        <v>61</v>
      </c>
      <c r="E189" s="122">
        <f>vlookup($F189,vehicles!$C$3:$G$26,5,FALSE)</f>
        <v>3</v>
      </c>
      <c r="F189" s="120" t="s">
        <v>226</v>
      </c>
      <c r="G189" s="123">
        <f>VLOOKUP(L189,buses!$A$3:$C$19,2,false)</f>
        <v>1</v>
      </c>
      <c r="H189" s="120" t="str">
        <f>VLOOKUP(L189,buses!$A$3:$C$19,3,false)</f>
        <v>SPRINTER</v>
      </c>
      <c r="I189" s="120" t="s">
        <v>379</v>
      </c>
      <c r="J189" s="124"/>
      <c r="K189" s="131"/>
      <c r="L189" s="125" t="str">
        <f t="shared" si="1"/>
        <v>0013</v>
      </c>
      <c r="M189" s="107"/>
    </row>
    <row r="190">
      <c r="A190" s="119">
        <v>188.0</v>
      </c>
      <c r="B190" s="120" t="s">
        <v>502</v>
      </c>
      <c r="C190" s="121" t="str">
        <f>vlookup(D190,partners!$C$3:$O$16,13,FALSE)</f>
        <v>001</v>
      </c>
      <c r="D190" s="120" t="s">
        <v>61</v>
      </c>
      <c r="E190" s="122">
        <f>vlookup($F190,vehicles!$C$3:$G$26,5,FALSE)</f>
        <v>3</v>
      </c>
      <c r="F190" s="120" t="s">
        <v>226</v>
      </c>
      <c r="G190" s="123">
        <f>VLOOKUP(L190,buses!$A$3:$C$19,2,false)</f>
        <v>1</v>
      </c>
      <c r="H190" s="120" t="str">
        <f>VLOOKUP(L190,buses!$A$3:$C$19,3,false)</f>
        <v>SPRINTER</v>
      </c>
      <c r="I190" s="120" t="s">
        <v>379</v>
      </c>
      <c r="J190" s="124"/>
      <c r="K190" s="131"/>
      <c r="L190" s="125" t="str">
        <f t="shared" si="1"/>
        <v>0013</v>
      </c>
      <c r="M190" s="107"/>
    </row>
    <row r="191">
      <c r="A191" s="119">
        <v>189.0</v>
      </c>
      <c r="B191" s="120" t="s">
        <v>503</v>
      </c>
      <c r="C191" s="121" t="str">
        <f>vlookup(D191,partners!$C$3:$O$16,13,FALSE)</f>
        <v>001</v>
      </c>
      <c r="D191" s="120" t="s">
        <v>61</v>
      </c>
      <c r="E191" s="122">
        <f>vlookup($F191,vehicles!$C$3:$G$26,5,FALSE)</f>
        <v>3</v>
      </c>
      <c r="F191" s="120" t="s">
        <v>226</v>
      </c>
      <c r="G191" s="123">
        <f>VLOOKUP(L191,buses!$A$3:$C$19,2,false)</f>
        <v>1</v>
      </c>
      <c r="H191" s="120" t="str">
        <f>VLOOKUP(L191,buses!$A$3:$C$19,3,false)</f>
        <v>SPRINTER</v>
      </c>
      <c r="I191" s="120" t="s">
        <v>379</v>
      </c>
      <c r="J191" s="124"/>
      <c r="K191" s="131"/>
      <c r="L191" s="125" t="str">
        <f t="shared" si="1"/>
        <v>0013</v>
      </c>
      <c r="M191" s="107"/>
    </row>
    <row r="192">
      <c r="A192" s="119">
        <v>190.0</v>
      </c>
      <c r="B192" s="120" t="s">
        <v>504</v>
      </c>
      <c r="C192" s="121" t="str">
        <f>vlookup(D192,partners!$C$3:$O$16,13,FALSE)</f>
        <v>001</v>
      </c>
      <c r="D192" s="120" t="s">
        <v>61</v>
      </c>
      <c r="E192" s="122">
        <f>vlookup($F192,vehicles!$C$3:$G$26,5,FALSE)</f>
        <v>7</v>
      </c>
      <c r="F192" s="132" t="s">
        <v>142</v>
      </c>
      <c r="G192" s="123">
        <f>VLOOKUP(L192,buses!$A$3:$C$19,2,false)</f>
        <v>2</v>
      </c>
      <c r="H192" s="120" t="str">
        <f>VLOOKUP(L192,buses!$A$3:$C$19,3,false)</f>
        <v>Shuttle</v>
      </c>
      <c r="I192" s="120" t="s">
        <v>379</v>
      </c>
      <c r="J192" s="124"/>
      <c r="K192" s="131"/>
      <c r="L192" s="125" t="str">
        <f t="shared" si="1"/>
        <v>0017</v>
      </c>
      <c r="M192" s="107"/>
    </row>
    <row r="193">
      <c r="A193" s="119">
        <v>191.0</v>
      </c>
      <c r="B193" s="120" t="s">
        <v>505</v>
      </c>
      <c r="C193" s="121" t="str">
        <f>vlookup(D193,partners!$C$3:$O$16,13,FALSE)</f>
        <v>001</v>
      </c>
      <c r="D193" s="120" t="s">
        <v>61</v>
      </c>
      <c r="E193" s="122">
        <f>vlookup($F193,vehicles!$C$3:$G$26,5,FALSE)</f>
        <v>3</v>
      </c>
      <c r="F193" s="120" t="s">
        <v>226</v>
      </c>
      <c r="G193" s="123">
        <f>VLOOKUP(L193,buses!$A$3:$C$19,2,false)</f>
        <v>1</v>
      </c>
      <c r="H193" s="120" t="str">
        <f>VLOOKUP(L193,buses!$A$3:$C$19,3,false)</f>
        <v>SPRINTER</v>
      </c>
      <c r="I193" s="120" t="s">
        <v>379</v>
      </c>
      <c r="J193" s="124"/>
      <c r="K193" s="131"/>
      <c r="L193" s="125" t="str">
        <f t="shared" si="1"/>
        <v>0013</v>
      </c>
      <c r="M193" s="107"/>
    </row>
    <row r="194">
      <c r="A194" s="119">
        <v>192.0</v>
      </c>
      <c r="B194" s="120" t="s">
        <v>505</v>
      </c>
      <c r="C194" s="121" t="str">
        <f>vlookup(D194,partners!$C$3:$O$16,13,FALSE)</f>
        <v>001</v>
      </c>
      <c r="D194" s="120" t="s">
        <v>61</v>
      </c>
      <c r="E194" s="122">
        <f>vlookup($F194,vehicles!$C$3:$G$26,5,FALSE)</f>
        <v>3</v>
      </c>
      <c r="F194" s="120" t="s">
        <v>226</v>
      </c>
      <c r="G194" s="123">
        <f>VLOOKUP(L194,buses!$A$3:$C$19,2,false)</f>
        <v>1</v>
      </c>
      <c r="H194" s="120" t="str">
        <f>VLOOKUP(L194,buses!$A$3:$C$19,3,false)</f>
        <v>SPRINTER</v>
      </c>
      <c r="I194" s="120" t="s">
        <v>379</v>
      </c>
      <c r="J194" s="124"/>
      <c r="K194" s="131"/>
      <c r="L194" s="125" t="str">
        <f t="shared" si="1"/>
        <v>0013</v>
      </c>
      <c r="M194" s="107"/>
    </row>
    <row r="195">
      <c r="A195" s="119">
        <v>193.0</v>
      </c>
      <c r="B195" s="120" t="s">
        <v>506</v>
      </c>
      <c r="C195" s="121" t="str">
        <f>vlookup(D195,partners!$C$3:$O$16,13,FALSE)</f>
        <v>001</v>
      </c>
      <c r="D195" s="120" t="s">
        <v>61</v>
      </c>
      <c r="E195" s="122">
        <f>vlookup($F195,vehicles!$C$3:$G$26,5,FALSE)</f>
        <v>7</v>
      </c>
      <c r="F195" s="132" t="s">
        <v>142</v>
      </c>
      <c r="G195" s="123">
        <f>VLOOKUP(L195,buses!$A$3:$C$19,2,false)</f>
        <v>2</v>
      </c>
      <c r="H195" s="120" t="str">
        <f>VLOOKUP(L195,buses!$A$3:$C$19,3,false)</f>
        <v>Shuttle</v>
      </c>
      <c r="I195" s="120" t="s">
        <v>379</v>
      </c>
      <c r="J195" s="124"/>
      <c r="K195" s="131"/>
      <c r="L195" s="125" t="str">
        <f t="shared" si="1"/>
        <v>0017</v>
      </c>
      <c r="M195" s="107"/>
    </row>
    <row r="196">
      <c r="A196" s="119">
        <v>194.0</v>
      </c>
      <c r="B196" s="120" t="s">
        <v>506</v>
      </c>
      <c r="C196" s="121" t="str">
        <f>vlookup(D196,partners!$C$3:$O$16,13,FALSE)</f>
        <v>001</v>
      </c>
      <c r="D196" s="120" t="s">
        <v>61</v>
      </c>
      <c r="E196" s="122">
        <f>vlookup($F196,vehicles!$C$3:$G$26,5,FALSE)</f>
        <v>7</v>
      </c>
      <c r="F196" s="132" t="s">
        <v>142</v>
      </c>
      <c r="G196" s="123">
        <f>VLOOKUP(L196,buses!$A$3:$C$19,2,false)</f>
        <v>2</v>
      </c>
      <c r="H196" s="120" t="str">
        <f>VLOOKUP(L196,buses!$A$3:$C$19,3,false)</f>
        <v>Shuttle</v>
      </c>
      <c r="I196" s="120" t="s">
        <v>379</v>
      </c>
      <c r="J196" s="124"/>
      <c r="K196" s="131"/>
      <c r="L196" s="125" t="str">
        <f t="shared" si="1"/>
        <v>0017</v>
      </c>
      <c r="M196" s="107"/>
    </row>
    <row r="197">
      <c r="A197" s="119">
        <v>195.0</v>
      </c>
      <c r="B197" s="120" t="s">
        <v>507</v>
      </c>
      <c r="C197" s="121" t="str">
        <f>vlookup(D197,partners!$C$3:$O$16,13,FALSE)</f>
        <v>001</v>
      </c>
      <c r="D197" s="120" t="s">
        <v>61</v>
      </c>
      <c r="E197" s="122">
        <f>vlookup($F197,vehicles!$C$3:$G$26,5,FALSE)</f>
        <v>7</v>
      </c>
      <c r="F197" s="132" t="s">
        <v>142</v>
      </c>
      <c r="G197" s="123">
        <f>VLOOKUP(L197,buses!$A$3:$C$19,2,false)</f>
        <v>2</v>
      </c>
      <c r="H197" s="120" t="str">
        <f>VLOOKUP(L197,buses!$A$3:$C$19,3,false)</f>
        <v>Shuttle</v>
      </c>
      <c r="I197" s="120" t="s">
        <v>379</v>
      </c>
      <c r="J197" s="124"/>
      <c r="K197" s="131"/>
      <c r="L197" s="125" t="str">
        <f t="shared" si="1"/>
        <v>0017</v>
      </c>
      <c r="M197" s="107"/>
    </row>
    <row r="198">
      <c r="A198" s="119">
        <v>196.0</v>
      </c>
      <c r="B198" s="120" t="s">
        <v>507</v>
      </c>
      <c r="C198" s="121" t="str">
        <f>vlookup(D198,partners!$C$3:$O$16,13,FALSE)</f>
        <v>001</v>
      </c>
      <c r="D198" s="120" t="s">
        <v>61</v>
      </c>
      <c r="E198" s="122">
        <f>vlookup($F198,vehicles!$C$3:$G$26,5,FALSE)</f>
        <v>7</v>
      </c>
      <c r="F198" s="132" t="s">
        <v>142</v>
      </c>
      <c r="G198" s="123">
        <f>VLOOKUP(L198,buses!$A$3:$C$19,2,false)</f>
        <v>2</v>
      </c>
      <c r="H198" s="120" t="str">
        <f>VLOOKUP(L198,buses!$A$3:$C$19,3,false)</f>
        <v>Shuttle</v>
      </c>
      <c r="I198" s="120" t="s">
        <v>379</v>
      </c>
      <c r="J198" s="124"/>
      <c r="K198" s="131"/>
      <c r="L198" s="125" t="str">
        <f t="shared" si="1"/>
        <v>0017</v>
      </c>
      <c r="M198" s="107"/>
    </row>
    <row r="199">
      <c r="A199" s="119">
        <v>197.0</v>
      </c>
      <c r="B199" s="120" t="s">
        <v>508</v>
      </c>
      <c r="C199" s="121" t="str">
        <f>vlookup(D199,partners!$C$3:$O$16,13,FALSE)</f>
        <v>001</v>
      </c>
      <c r="D199" s="120" t="s">
        <v>61</v>
      </c>
      <c r="E199" s="122">
        <f>vlookup($F199,vehicles!$C$3:$G$26,5,FALSE)</f>
        <v>3</v>
      </c>
      <c r="F199" s="120" t="s">
        <v>226</v>
      </c>
      <c r="G199" s="123">
        <f>VLOOKUP(L199,buses!$A$3:$C$19,2,false)</f>
        <v>1</v>
      </c>
      <c r="H199" s="120" t="str">
        <f>VLOOKUP(L199,buses!$A$3:$C$19,3,false)</f>
        <v>SPRINTER</v>
      </c>
      <c r="I199" s="120" t="s">
        <v>379</v>
      </c>
      <c r="J199" s="124"/>
      <c r="K199" s="131"/>
      <c r="L199" s="125" t="str">
        <f t="shared" si="1"/>
        <v>0013</v>
      </c>
      <c r="M199" s="107"/>
    </row>
    <row r="200">
      <c r="A200" s="119">
        <v>198.0</v>
      </c>
      <c r="B200" s="120" t="s">
        <v>508</v>
      </c>
      <c r="C200" s="121" t="str">
        <f>vlookup(D200,partners!$C$3:$O$16,13,FALSE)</f>
        <v>001</v>
      </c>
      <c r="D200" s="120" t="s">
        <v>61</v>
      </c>
      <c r="E200" s="122">
        <f>vlookup($F200,vehicles!$C$3:$G$26,5,FALSE)</f>
        <v>3</v>
      </c>
      <c r="F200" s="120" t="s">
        <v>226</v>
      </c>
      <c r="G200" s="123">
        <f>VLOOKUP(L200,buses!$A$3:$C$19,2,false)</f>
        <v>1</v>
      </c>
      <c r="H200" s="120" t="str">
        <f>VLOOKUP(L200,buses!$A$3:$C$19,3,false)</f>
        <v>SPRINTER</v>
      </c>
      <c r="I200" s="120" t="s">
        <v>379</v>
      </c>
      <c r="J200" s="124"/>
      <c r="K200" s="131"/>
      <c r="L200" s="125" t="str">
        <f t="shared" si="1"/>
        <v>0013</v>
      </c>
      <c r="M200" s="107"/>
    </row>
    <row r="201">
      <c r="A201" s="119">
        <v>199.0</v>
      </c>
      <c r="B201" s="120" t="s">
        <v>509</v>
      </c>
      <c r="C201" s="121" t="str">
        <f>vlookup(D201,partners!$C$3:$O$16,13,FALSE)</f>
        <v>001</v>
      </c>
      <c r="D201" s="120" t="s">
        <v>61</v>
      </c>
      <c r="E201" s="122">
        <f>vlookup($F201,vehicles!$C$3:$G$26,5,FALSE)</f>
        <v>3</v>
      </c>
      <c r="F201" s="120" t="s">
        <v>226</v>
      </c>
      <c r="G201" s="123">
        <f>VLOOKUP(L201,buses!$A$3:$C$19,2,false)</f>
        <v>1</v>
      </c>
      <c r="H201" s="120" t="str">
        <f>VLOOKUP(L201,buses!$A$3:$C$19,3,false)</f>
        <v>SPRINTER</v>
      </c>
      <c r="I201" s="120" t="s">
        <v>379</v>
      </c>
      <c r="J201" s="124"/>
      <c r="K201" s="131"/>
      <c r="L201" s="125" t="str">
        <f t="shared" si="1"/>
        <v>0013</v>
      </c>
      <c r="M201" s="107"/>
    </row>
    <row r="202">
      <c r="A202" s="119">
        <v>200.0</v>
      </c>
      <c r="B202" s="120" t="s">
        <v>510</v>
      </c>
      <c r="C202" s="121" t="str">
        <f>vlookup(D202,partners!$C$3:$O$16,13,FALSE)</f>
        <v>001</v>
      </c>
      <c r="D202" s="120" t="s">
        <v>61</v>
      </c>
      <c r="E202" s="122">
        <f>vlookup($F202,vehicles!$C$3:$G$26,5,FALSE)</f>
        <v>7</v>
      </c>
      <c r="F202" s="132" t="s">
        <v>142</v>
      </c>
      <c r="G202" s="123">
        <f>VLOOKUP(L202,buses!$A$3:$C$19,2,false)</f>
        <v>2</v>
      </c>
      <c r="H202" s="120" t="str">
        <f>VLOOKUP(L202,buses!$A$3:$C$19,3,false)</f>
        <v>Shuttle</v>
      </c>
      <c r="I202" s="120" t="s">
        <v>379</v>
      </c>
      <c r="J202" s="124"/>
      <c r="K202" s="131"/>
      <c r="L202" s="125" t="str">
        <f t="shared" si="1"/>
        <v>0017</v>
      </c>
      <c r="M202" s="107"/>
    </row>
    <row r="203">
      <c r="A203" s="119">
        <v>201.0</v>
      </c>
      <c r="B203" s="120" t="s">
        <v>511</v>
      </c>
      <c r="C203" s="121" t="str">
        <f>vlookup(D203,partners!$C$3:$O$16,13,FALSE)</f>
        <v>001</v>
      </c>
      <c r="D203" s="120" t="s">
        <v>61</v>
      </c>
      <c r="E203" s="122">
        <f>vlookup($F203,vehicles!$C$3:$G$26,5,FALSE)</f>
        <v>7</v>
      </c>
      <c r="F203" s="132" t="s">
        <v>142</v>
      </c>
      <c r="G203" s="123">
        <f>VLOOKUP(L203,buses!$A$3:$C$19,2,false)</f>
        <v>2</v>
      </c>
      <c r="H203" s="120" t="str">
        <f>VLOOKUP(L203,buses!$A$3:$C$19,3,false)</f>
        <v>Shuttle</v>
      </c>
      <c r="I203" s="120" t="s">
        <v>379</v>
      </c>
      <c r="J203" s="124"/>
      <c r="K203" s="131"/>
      <c r="L203" s="125" t="str">
        <f t="shared" si="1"/>
        <v>0017</v>
      </c>
      <c r="M203" s="107"/>
    </row>
    <row r="204">
      <c r="A204" s="119">
        <v>202.0</v>
      </c>
      <c r="B204" s="120" t="s">
        <v>511</v>
      </c>
      <c r="C204" s="121" t="str">
        <f>vlookup(D204,partners!$C$3:$O$16,13,FALSE)</f>
        <v>001</v>
      </c>
      <c r="D204" s="120" t="s">
        <v>61</v>
      </c>
      <c r="E204" s="122">
        <f>vlookup($F204,vehicles!$C$3:$G$26,5,FALSE)</f>
        <v>7</v>
      </c>
      <c r="F204" s="132" t="s">
        <v>142</v>
      </c>
      <c r="G204" s="123">
        <f>VLOOKUP(L204,buses!$A$3:$C$19,2,false)</f>
        <v>2</v>
      </c>
      <c r="H204" s="120" t="str">
        <f>VLOOKUP(L204,buses!$A$3:$C$19,3,false)</f>
        <v>Shuttle</v>
      </c>
      <c r="I204" s="120" t="s">
        <v>379</v>
      </c>
      <c r="J204" s="124"/>
      <c r="K204" s="131"/>
      <c r="L204" s="125" t="str">
        <f t="shared" si="1"/>
        <v>0017</v>
      </c>
      <c r="M204" s="107"/>
    </row>
    <row r="205">
      <c r="A205" s="119">
        <v>203.0</v>
      </c>
      <c r="B205" s="120" t="s">
        <v>512</v>
      </c>
      <c r="C205" s="121" t="str">
        <f>vlookup(D205,partners!$C$3:$O$16,13,FALSE)</f>
        <v>001</v>
      </c>
      <c r="D205" s="120" t="s">
        <v>61</v>
      </c>
      <c r="E205" s="122">
        <f>vlookup($F205,vehicles!$C$3:$G$26,5,FALSE)</f>
        <v>7</v>
      </c>
      <c r="F205" s="132" t="s">
        <v>142</v>
      </c>
      <c r="G205" s="123">
        <f>VLOOKUP(L205,buses!$A$3:$C$19,2,false)</f>
        <v>2</v>
      </c>
      <c r="H205" s="120" t="str">
        <f>VLOOKUP(L205,buses!$A$3:$C$19,3,false)</f>
        <v>Shuttle</v>
      </c>
      <c r="I205" s="120" t="s">
        <v>379</v>
      </c>
      <c r="J205" s="124"/>
      <c r="K205" s="131"/>
      <c r="L205" s="125" t="str">
        <f t="shared" si="1"/>
        <v>0017</v>
      </c>
      <c r="M205" s="107"/>
    </row>
    <row r="206">
      <c r="A206" s="119">
        <v>204.0</v>
      </c>
      <c r="B206" s="120" t="s">
        <v>513</v>
      </c>
      <c r="C206" s="121" t="str">
        <f>vlookup(D206,partners!$C$3:$O$16,13,FALSE)</f>
        <v>001</v>
      </c>
      <c r="D206" s="120" t="s">
        <v>61</v>
      </c>
      <c r="E206" s="122">
        <f>vlookup($F206,vehicles!$C$3:$G$26,5,FALSE)</f>
        <v>7</v>
      </c>
      <c r="F206" s="132" t="s">
        <v>142</v>
      </c>
      <c r="G206" s="123">
        <f>VLOOKUP(L206,buses!$A$3:$C$19,2,false)</f>
        <v>2</v>
      </c>
      <c r="H206" s="120" t="str">
        <f>VLOOKUP(L206,buses!$A$3:$C$19,3,false)</f>
        <v>Shuttle</v>
      </c>
      <c r="I206" s="120" t="s">
        <v>379</v>
      </c>
      <c r="J206" s="124"/>
      <c r="K206" s="131"/>
      <c r="L206" s="125" t="str">
        <f t="shared" si="1"/>
        <v>0017</v>
      </c>
      <c r="M206" s="107"/>
    </row>
    <row r="207">
      <c r="A207" s="119">
        <v>205.0</v>
      </c>
      <c r="B207" s="120" t="s">
        <v>513</v>
      </c>
      <c r="C207" s="121" t="str">
        <f>vlookup(D207,partners!$C$3:$O$16,13,FALSE)</f>
        <v>001</v>
      </c>
      <c r="D207" s="120" t="s">
        <v>61</v>
      </c>
      <c r="E207" s="122">
        <f>vlookup($F207,vehicles!$C$3:$G$26,5,FALSE)</f>
        <v>7</v>
      </c>
      <c r="F207" s="132" t="s">
        <v>142</v>
      </c>
      <c r="G207" s="123">
        <f>VLOOKUP(L207,buses!$A$3:$C$19,2,false)</f>
        <v>2</v>
      </c>
      <c r="H207" s="120" t="str">
        <f>VLOOKUP(L207,buses!$A$3:$C$19,3,false)</f>
        <v>Shuttle</v>
      </c>
      <c r="I207" s="120" t="s">
        <v>379</v>
      </c>
      <c r="J207" s="124"/>
      <c r="K207" s="131"/>
      <c r="L207" s="125" t="str">
        <f t="shared" si="1"/>
        <v>0017</v>
      </c>
      <c r="M207" s="107"/>
    </row>
    <row r="208">
      <c r="A208" s="119">
        <v>206.0</v>
      </c>
      <c r="B208" s="120" t="s">
        <v>514</v>
      </c>
      <c r="C208" s="121" t="str">
        <f>vlookup(D208,partners!$C$3:$O$16,13,FALSE)</f>
        <v>001</v>
      </c>
      <c r="D208" s="120" t="s">
        <v>61</v>
      </c>
      <c r="E208" s="122">
        <f>vlookup($F208,vehicles!$C$3:$G$26,5,FALSE)</f>
        <v>7</v>
      </c>
      <c r="F208" s="132" t="s">
        <v>142</v>
      </c>
      <c r="G208" s="123">
        <f>VLOOKUP(L208,buses!$A$3:$C$19,2,false)</f>
        <v>2</v>
      </c>
      <c r="H208" s="120" t="str">
        <f>VLOOKUP(L208,buses!$A$3:$C$19,3,false)</f>
        <v>Shuttle</v>
      </c>
      <c r="I208" s="120" t="s">
        <v>379</v>
      </c>
      <c r="J208" s="124"/>
      <c r="K208" s="131"/>
      <c r="L208" s="125" t="str">
        <f t="shared" si="1"/>
        <v>0017</v>
      </c>
      <c r="M208" s="107"/>
    </row>
    <row r="209">
      <c r="A209" s="119">
        <v>207.0</v>
      </c>
      <c r="B209" s="120" t="s">
        <v>515</v>
      </c>
      <c r="C209" s="121" t="str">
        <f>vlookup(D209,partners!$C$3:$O$16,13,FALSE)</f>
        <v>002</v>
      </c>
      <c r="D209" s="120" t="s">
        <v>69</v>
      </c>
      <c r="E209" s="122">
        <f>vlookup($F209,vehicles!$C$3:$G$26,5,FALSE)</f>
        <v>14</v>
      </c>
      <c r="F209" s="120" t="s">
        <v>516</v>
      </c>
      <c r="G209" s="123">
        <f>VLOOKUP(L209,buses!$A$3:$C$19,2,false)</f>
        <v>5</v>
      </c>
      <c r="H209" s="120" t="str">
        <f>VLOOKUP(L209,buses!$A$3:$C$19,3,false)</f>
        <v>CHISCO EXECUTIVE</v>
      </c>
      <c r="I209" s="120" t="s">
        <v>379</v>
      </c>
      <c r="J209" s="124"/>
      <c r="K209" s="131"/>
      <c r="L209" s="125" t="str">
        <f t="shared" si="1"/>
        <v>00214</v>
      </c>
      <c r="M209" s="107"/>
    </row>
    <row r="210">
      <c r="A210" s="119">
        <v>208.0</v>
      </c>
      <c r="B210" s="120" t="s">
        <v>515</v>
      </c>
      <c r="C210" s="121" t="str">
        <f>vlookup(D210,partners!$C$3:$O$16,13,FALSE)</f>
        <v>002</v>
      </c>
      <c r="D210" s="120" t="s">
        <v>69</v>
      </c>
      <c r="E210" s="122">
        <f>vlookup($F210,vehicles!$C$3:$G$26,5,FALSE)</f>
        <v>14</v>
      </c>
      <c r="F210" s="120" t="s">
        <v>516</v>
      </c>
      <c r="G210" s="123">
        <f>VLOOKUP(L210,buses!$A$3:$C$19,2,false)</f>
        <v>5</v>
      </c>
      <c r="H210" s="120" t="str">
        <f>VLOOKUP(L210,buses!$A$3:$C$19,3,false)</f>
        <v>CHISCO EXECUTIVE</v>
      </c>
      <c r="I210" s="120" t="s">
        <v>379</v>
      </c>
      <c r="J210" s="124"/>
      <c r="K210" s="131"/>
      <c r="L210" s="125" t="str">
        <f t="shared" si="1"/>
        <v>00214</v>
      </c>
      <c r="M210" s="107"/>
    </row>
    <row r="211">
      <c r="A211" s="119">
        <v>209.0</v>
      </c>
      <c r="B211" s="120" t="s">
        <v>517</v>
      </c>
      <c r="C211" s="121" t="str">
        <f>vlookup(D211,partners!$C$3:$O$16,13,FALSE)</f>
        <v>002</v>
      </c>
      <c r="D211" s="120" t="s">
        <v>69</v>
      </c>
      <c r="E211" s="122">
        <f>vlookup($F211,vehicles!$C$3:$G$26,5,FALSE)</f>
        <v>14</v>
      </c>
      <c r="F211" s="120" t="s">
        <v>516</v>
      </c>
      <c r="G211" s="123">
        <f>VLOOKUP(L211,buses!$A$3:$C$19,2,false)</f>
        <v>5</v>
      </c>
      <c r="H211" s="120" t="str">
        <f>VLOOKUP(L211,buses!$A$3:$C$19,3,false)</f>
        <v>CHISCO EXECUTIVE</v>
      </c>
      <c r="I211" s="120" t="s">
        <v>379</v>
      </c>
      <c r="J211" s="124"/>
      <c r="K211" s="131"/>
      <c r="L211" s="125" t="str">
        <f t="shared" si="1"/>
        <v>00214</v>
      </c>
      <c r="M211" s="107"/>
    </row>
    <row r="212">
      <c r="A212" s="119">
        <v>210.0</v>
      </c>
      <c r="B212" s="120" t="s">
        <v>447</v>
      </c>
      <c r="C212" s="121" t="str">
        <f>vlookup(D212,partners!$C$3:$O$16,13,FALSE)</f>
        <v>002</v>
      </c>
      <c r="D212" s="120" t="s">
        <v>69</v>
      </c>
      <c r="E212" s="122">
        <f>vlookup($F212,vehicles!$C$3:$G$26,5,FALSE)</f>
        <v>14</v>
      </c>
      <c r="F212" s="120" t="s">
        <v>516</v>
      </c>
      <c r="G212" s="123">
        <f>VLOOKUP(L212,buses!$A$3:$C$19,2,false)</f>
        <v>5</v>
      </c>
      <c r="H212" s="120" t="str">
        <f>VLOOKUP(L212,buses!$A$3:$C$19,3,false)</f>
        <v>CHISCO EXECUTIVE</v>
      </c>
      <c r="I212" s="120" t="s">
        <v>379</v>
      </c>
      <c r="J212" s="124"/>
      <c r="K212" s="131"/>
      <c r="L212" s="125" t="str">
        <f t="shared" si="1"/>
        <v>00214</v>
      </c>
      <c r="M212" s="107"/>
    </row>
    <row r="213">
      <c r="A213" s="119">
        <v>211.0</v>
      </c>
      <c r="B213" s="120" t="s">
        <v>447</v>
      </c>
      <c r="C213" s="121" t="str">
        <f>vlookup(D213,partners!$C$3:$O$16,13,FALSE)</f>
        <v>002</v>
      </c>
      <c r="D213" s="120" t="s">
        <v>69</v>
      </c>
      <c r="E213" s="122">
        <f>vlookup($F213,vehicles!$C$3:$G$26,5,FALSE)</f>
        <v>14</v>
      </c>
      <c r="F213" s="120" t="s">
        <v>516</v>
      </c>
      <c r="G213" s="123">
        <f>VLOOKUP(L213,buses!$A$3:$C$19,2,false)</f>
        <v>5</v>
      </c>
      <c r="H213" s="120" t="str">
        <f>VLOOKUP(L213,buses!$A$3:$C$19,3,false)</f>
        <v>CHISCO EXECUTIVE</v>
      </c>
      <c r="I213" s="120" t="s">
        <v>379</v>
      </c>
      <c r="J213" s="124"/>
      <c r="K213" s="131"/>
      <c r="L213" s="125" t="str">
        <f t="shared" si="1"/>
        <v>00214</v>
      </c>
      <c r="M213" s="107"/>
    </row>
    <row r="214">
      <c r="A214" s="119">
        <v>212.0</v>
      </c>
      <c r="B214" s="120" t="s">
        <v>455</v>
      </c>
      <c r="C214" s="121" t="str">
        <f>vlookup(D214,partners!$C$3:$O$16,13,FALSE)</f>
        <v>002</v>
      </c>
      <c r="D214" s="120" t="s">
        <v>69</v>
      </c>
      <c r="E214" s="122">
        <f>vlookup($F214,vehicles!$C$3:$G$26,5,FALSE)</f>
        <v>14</v>
      </c>
      <c r="F214" s="120" t="s">
        <v>516</v>
      </c>
      <c r="G214" s="123">
        <f>VLOOKUP(L214,buses!$A$3:$C$19,2,false)</f>
        <v>5</v>
      </c>
      <c r="H214" s="120" t="str">
        <f>VLOOKUP(L214,buses!$A$3:$C$19,3,false)</f>
        <v>CHISCO EXECUTIVE</v>
      </c>
      <c r="I214" s="120" t="s">
        <v>379</v>
      </c>
      <c r="J214" s="124"/>
      <c r="K214" s="131"/>
      <c r="L214" s="125" t="str">
        <f t="shared" si="1"/>
        <v>00214</v>
      </c>
      <c r="M214" s="107"/>
    </row>
    <row r="215">
      <c r="A215" s="119">
        <v>213.0</v>
      </c>
      <c r="B215" s="120" t="s">
        <v>455</v>
      </c>
      <c r="C215" s="121" t="str">
        <f>vlookup(D215,partners!$C$3:$O$16,13,FALSE)</f>
        <v>002</v>
      </c>
      <c r="D215" s="120" t="s">
        <v>69</v>
      </c>
      <c r="E215" s="122">
        <f>vlookup($F215,vehicles!$C$3:$G$26,5,FALSE)</f>
        <v>14</v>
      </c>
      <c r="F215" s="120" t="s">
        <v>516</v>
      </c>
      <c r="G215" s="123">
        <f>VLOOKUP(L215,buses!$A$3:$C$19,2,false)</f>
        <v>5</v>
      </c>
      <c r="H215" s="120" t="str">
        <f>VLOOKUP(L215,buses!$A$3:$C$19,3,false)</f>
        <v>CHISCO EXECUTIVE</v>
      </c>
      <c r="I215" s="120" t="s">
        <v>379</v>
      </c>
      <c r="J215" s="124"/>
      <c r="K215" s="131"/>
      <c r="L215" s="125" t="str">
        <f t="shared" si="1"/>
        <v>00214</v>
      </c>
      <c r="M215" s="107"/>
    </row>
    <row r="216">
      <c r="A216" s="119">
        <v>214.0</v>
      </c>
      <c r="B216" s="120" t="s">
        <v>518</v>
      </c>
      <c r="C216" s="121" t="str">
        <f>vlookup(D216,partners!$C$3:$O$16,13,FALSE)</f>
        <v>002</v>
      </c>
      <c r="D216" s="120" t="s">
        <v>69</v>
      </c>
      <c r="E216" s="122">
        <f>vlookup($F216,vehicles!$C$3:$G$26,5,FALSE)</f>
        <v>14</v>
      </c>
      <c r="F216" s="120" t="s">
        <v>516</v>
      </c>
      <c r="G216" s="123">
        <f>VLOOKUP(L216,buses!$A$3:$C$19,2,false)</f>
        <v>5</v>
      </c>
      <c r="H216" s="120" t="str">
        <f>VLOOKUP(L216,buses!$A$3:$C$19,3,false)</f>
        <v>CHISCO EXECUTIVE</v>
      </c>
      <c r="I216" s="120" t="s">
        <v>379</v>
      </c>
      <c r="J216" s="124"/>
      <c r="K216" s="131"/>
      <c r="L216" s="125" t="str">
        <f t="shared" si="1"/>
        <v>00214</v>
      </c>
      <c r="M216" s="107"/>
    </row>
    <row r="217">
      <c r="A217" s="119">
        <v>215.0</v>
      </c>
      <c r="B217" s="120" t="s">
        <v>518</v>
      </c>
      <c r="C217" s="121" t="str">
        <f>vlookup(D217,partners!$C$3:$O$16,13,FALSE)</f>
        <v>002</v>
      </c>
      <c r="D217" s="120" t="s">
        <v>69</v>
      </c>
      <c r="E217" s="122">
        <f>vlookup($F217,vehicles!$C$3:$G$26,5,FALSE)</f>
        <v>14</v>
      </c>
      <c r="F217" s="120" t="s">
        <v>516</v>
      </c>
      <c r="G217" s="123">
        <f>VLOOKUP(L217,buses!$A$3:$C$19,2,false)</f>
        <v>5</v>
      </c>
      <c r="H217" s="120" t="str">
        <f>VLOOKUP(L217,buses!$A$3:$C$19,3,false)</f>
        <v>CHISCO EXECUTIVE</v>
      </c>
      <c r="I217" s="120" t="s">
        <v>379</v>
      </c>
      <c r="J217" s="124"/>
      <c r="K217" s="131"/>
      <c r="L217" s="125" t="str">
        <f t="shared" si="1"/>
        <v>00214</v>
      </c>
      <c r="M217" s="107"/>
    </row>
    <row r="218">
      <c r="A218" s="119">
        <v>216.0</v>
      </c>
      <c r="B218" s="120" t="s">
        <v>519</v>
      </c>
      <c r="C218" s="121" t="str">
        <f>vlookup(D218,partners!$C$3:$O$16,13,FALSE)</f>
        <v>002</v>
      </c>
      <c r="D218" s="120" t="s">
        <v>69</v>
      </c>
      <c r="E218" s="122">
        <f>vlookup($F218,vehicles!$C$3:$G$26,5,FALSE)</f>
        <v>14</v>
      </c>
      <c r="F218" s="120" t="s">
        <v>516</v>
      </c>
      <c r="G218" s="123">
        <f>VLOOKUP(L218,buses!$A$3:$C$19,2,false)</f>
        <v>5</v>
      </c>
      <c r="H218" s="120" t="str">
        <f>VLOOKUP(L218,buses!$A$3:$C$19,3,false)</f>
        <v>CHISCO EXECUTIVE</v>
      </c>
      <c r="I218" s="120" t="s">
        <v>379</v>
      </c>
      <c r="J218" s="124"/>
      <c r="K218" s="131"/>
      <c r="L218" s="125" t="str">
        <f t="shared" si="1"/>
        <v>00214</v>
      </c>
      <c r="M218" s="107"/>
    </row>
    <row r="219">
      <c r="A219" s="119">
        <v>217.0</v>
      </c>
      <c r="B219" s="120" t="s">
        <v>519</v>
      </c>
      <c r="C219" s="121" t="str">
        <f>vlookup(D219,partners!$C$3:$O$16,13,FALSE)</f>
        <v>002</v>
      </c>
      <c r="D219" s="120" t="s">
        <v>69</v>
      </c>
      <c r="E219" s="122">
        <f>vlookup($F219,vehicles!$C$3:$G$26,5,FALSE)</f>
        <v>14</v>
      </c>
      <c r="F219" s="120" t="s">
        <v>516</v>
      </c>
      <c r="G219" s="123">
        <f>VLOOKUP(L219,buses!$A$3:$C$19,2,false)</f>
        <v>5</v>
      </c>
      <c r="H219" s="120" t="str">
        <f>VLOOKUP(L219,buses!$A$3:$C$19,3,false)</f>
        <v>CHISCO EXECUTIVE</v>
      </c>
      <c r="I219" s="120" t="s">
        <v>379</v>
      </c>
      <c r="J219" s="124"/>
      <c r="K219" s="131"/>
      <c r="L219" s="125" t="str">
        <f t="shared" si="1"/>
        <v>00214</v>
      </c>
      <c r="M219" s="107"/>
    </row>
    <row r="220">
      <c r="A220" s="119">
        <v>218.0</v>
      </c>
      <c r="B220" s="120" t="s">
        <v>520</v>
      </c>
      <c r="C220" s="121" t="str">
        <f>vlookup(D220,partners!$C$3:$O$16,13,FALSE)</f>
        <v>002</v>
      </c>
      <c r="D220" s="120" t="s">
        <v>69</v>
      </c>
      <c r="E220" s="122">
        <f>vlookup($F220,vehicles!$C$3:$G$26,5,FALSE)</f>
        <v>3</v>
      </c>
      <c r="F220" s="120" t="s">
        <v>226</v>
      </c>
      <c r="G220" s="123">
        <f>VLOOKUP(L220,buses!$A$3:$C$19,2,false)</f>
        <v>4</v>
      </c>
      <c r="H220" s="120" t="str">
        <f>VLOOKUP(L220,buses!$A$3:$C$19,3,false)</f>
        <v>HIACE (BLAZER)</v>
      </c>
      <c r="I220" s="120" t="s">
        <v>379</v>
      </c>
      <c r="J220" s="124"/>
      <c r="K220" s="131"/>
      <c r="L220" s="125" t="str">
        <f t="shared" si="1"/>
        <v>0023</v>
      </c>
      <c r="M220" s="107"/>
    </row>
    <row r="221">
      <c r="A221" s="119">
        <v>219.0</v>
      </c>
      <c r="B221" s="120" t="s">
        <v>521</v>
      </c>
      <c r="C221" s="121" t="str">
        <f>vlookup(D221,partners!$C$3:$O$16,13,FALSE)</f>
        <v>002</v>
      </c>
      <c r="D221" s="120" t="s">
        <v>69</v>
      </c>
      <c r="E221" s="122">
        <f>vlookup($F221,vehicles!$C$3:$G$26,5,FALSE)</f>
        <v>14</v>
      </c>
      <c r="F221" s="120" t="s">
        <v>516</v>
      </c>
      <c r="G221" s="123">
        <f>VLOOKUP(L221,buses!$A$3:$C$19,2,false)</f>
        <v>5</v>
      </c>
      <c r="H221" s="120" t="str">
        <f>VLOOKUP(L221,buses!$A$3:$C$19,3,false)</f>
        <v>CHISCO EXECUTIVE</v>
      </c>
      <c r="I221" s="120" t="s">
        <v>379</v>
      </c>
      <c r="J221" s="124"/>
      <c r="K221" s="131"/>
      <c r="L221" s="125" t="str">
        <f t="shared" si="1"/>
        <v>00214</v>
      </c>
      <c r="M221" s="107"/>
    </row>
    <row r="222">
      <c r="A222" s="119">
        <v>220.0</v>
      </c>
      <c r="B222" s="120" t="s">
        <v>487</v>
      </c>
      <c r="C222" s="121" t="str">
        <f>vlookup(D222,partners!$C$3:$O$16,13,FALSE)</f>
        <v>002</v>
      </c>
      <c r="D222" s="120" t="s">
        <v>69</v>
      </c>
      <c r="E222" s="122">
        <f>vlookup($F222,vehicles!$C$3:$G$26,5,FALSE)</f>
        <v>14</v>
      </c>
      <c r="F222" s="120" t="s">
        <v>516</v>
      </c>
      <c r="G222" s="123">
        <f>VLOOKUP(L222,buses!$A$3:$C$19,2,false)</f>
        <v>5</v>
      </c>
      <c r="H222" s="120" t="str">
        <f>VLOOKUP(L222,buses!$A$3:$C$19,3,false)</f>
        <v>CHISCO EXECUTIVE</v>
      </c>
      <c r="I222" s="120" t="s">
        <v>379</v>
      </c>
      <c r="J222" s="124"/>
      <c r="K222" s="131"/>
      <c r="L222" s="125" t="str">
        <f t="shared" si="1"/>
        <v>00214</v>
      </c>
      <c r="M222" s="107"/>
    </row>
    <row r="223">
      <c r="A223" s="119">
        <v>221.0</v>
      </c>
      <c r="B223" s="120" t="s">
        <v>487</v>
      </c>
      <c r="C223" s="121" t="str">
        <f>vlookup(D223,partners!$C$3:$O$16,13,FALSE)</f>
        <v>002</v>
      </c>
      <c r="D223" s="120" t="s">
        <v>69</v>
      </c>
      <c r="E223" s="122">
        <f>vlookup($F223,vehicles!$C$3:$G$26,5,FALSE)</f>
        <v>3</v>
      </c>
      <c r="F223" s="120" t="s">
        <v>226</v>
      </c>
      <c r="G223" s="123">
        <f>VLOOKUP(L223,buses!$A$3:$C$19,2,false)</f>
        <v>4</v>
      </c>
      <c r="H223" s="120" t="str">
        <f>VLOOKUP(L223,buses!$A$3:$C$19,3,false)</f>
        <v>HIACE (BLAZER)</v>
      </c>
      <c r="I223" s="120" t="s">
        <v>379</v>
      </c>
      <c r="J223" s="124"/>
      <c r="K223" s="131"/>
      <c r="L223" s="125" t="str">
        <f t="shared" si="1"/>
        <v>0023</v>
      </c>
      <c r="M223" s="107"/>
    </row>
    <row r="224">
      <c r="A224" s="119">
        <v>222.0</v>
      </c>
      <c r="B224" s="120" t="s">
        <v>497</v>
      </c>
      <c r="C224" s="121" t="str">
        <f>vlookup(D224,partners!$C$3:$O$16,13,FALSE)</f>
        <v>002</v>
      </c>
      <c r="D224" s="120" t="s">
        <v>69</v>
      </c>
      <c r="E224" s="122">
        <f>vlookup($F224,vehicles!$C$3:$G$26,5,FALSE)</f>
        <v>14</v>
      </c>
      <c r="F224" s="120" t="s">
        <v>516</v>
      </c>
      <c r="G224" s="123">
        <f>VLOOKUP(L224,buses!$A$3:$C$19,2,false)</f>
        <v>5</v>
      </c>
      <c r="H224" s="120" t="str">
        <f>VLOOKUP(L224,buses!$A$3:$C$19,3,false)</f>
        <v>CHISCO EXECUTIVE</v>
      </c>
      <c r="I224" s="120" t="s">
        <v>379</v>
      </c>
      <c r="J224" s="124"/>
      <c r="K224" s="131"/>
      <c r="L224" s="125" t="str">
        <f t="shared" si="1"/>
        <v>00214</v>
      </c>
      <c r="M224" s="107"/>
    </row>
    <row r="225">
      <c r="A225" s="119">
        <v>223.0</v>
      </c>
      <c r="B225" s="120" t="s">
        <v>522</v>
      </c>
      <c r="C225" s="121" t="str">
        <f>vlookup(D225,partners!$C$3:$O$16,13,FALSE)</f>
        <v>002</v>
      </c>
      <c r="D225" s="120" t="s">
        <v>69</v>
      </c>
      <c r="E225" s="122">
        <f>vlookup($F225,vehicles!$C$3:$G$26,5,FALSE)</f>
        <v>14</v>
      </c>
      <c r="F225" s="120" t="s">
        <v>516</v>
      </c>
      <c r="G225" s="123">
        <f>VLOOKUP(L225,buses!$A$3:$C$19,2,false)</f>
        <v>5</v>
      </c>
      <c r="H225" s="120" t="str">
        <f>VLOOKUP(L225,buses!$A$3:$C$19,3,false)</f>
        <v>CHISCO EXECUTIVE</v>
      </c>
      <c r="I225" s="120" t="s">
        <v>379</v>
      </c>
      <c r="J225" s="124"/>
      <c r="K225" s="131"/>
      <c r="L225" s="125" t="str">
        <f t="shared" si="1"/>
        <v>00214</v>
      </c>
      <c r="M225" s="107"/>
    </row>
    <row r="226">
      <c r="A226" s="119">
        <v>224.0</v>
      </c>
      <c r="B226" s="120" t="s">
        <v>523</v>
      </c>
      <c r="C226" s="121" t="str">
        <f>vlookup(D226,partners!$C$3:$O$16,13,FALSE)</f>
        <v>002</v>
      </c>
      <c r="D226" s="120" t="s">
        <v>69</v>
      </c>
      <c r="E226" s="122">
        <f>vlookup($F226,vehicles!$C$3:$G$26,5,FALSE)</f>
        <v>14</v>
      </c>
      <c r="F226" s="120" t="s">
        <v>516</v>
      </c>
      <c r="G226" s="123">
        <f>VLOOKUP(L226,buses!$A$3:$C$19,2,false)</f>
        <v>5</v>
      </c>
      <c r="H226" s="120" t="str">
        <f>VLOOKUP(L226,buses!$A$3:$C$19,3,false)</f>
        <v>CHISCO EXECUTIVE</v>
      </c>
      <c r="I226" s="120" t="s">
        <v>379</v>
      </c>
      <c r="J226" s="124"/>
      <c r="K226" s="131"/>
      <c r="L226" s="125" t="str">
        <f t="shared" si="1"/>
        <v>00214</v>
      </c>
      <c r="M226" s="107"/>
    </row>
    <row r="227">
      <c r="A227" s="119">
        <v>225.0</v>
      </c>
      <c r="B227" s="120" t="s">
        <v>523</v>
      </c>
      <c r="C227" s="121" t="str">
        <f>vlookup(D227,partners!$C$3:$O$16,13,FALSE)</f>
        <v>002</v>
      </c>
      <c r="D227" s="120" t="s">
        <v>69</v>
      </c>
      <c r="E227" s="122">
        <f>vlookup($F227,vehicles!$C$3:$G$26,5,FALSE)</f>
        <v>3</v>
      </c>
      <c r="F227" s="120" t="s">
        <v>226</v>
      </c>
      <c r="G227" s="123">
        <f>VLOOKUP(L227,buses!$A$3:$C$19,2,false)</f>
        <v>4</v>
      </c>
      <c r="H227" s="120" t="str">
        <f>VLOOKUP(L227,buses!$A$3:$C$19,3,false)</f>
        <v>HIACE (BLAZER)</v>
      </c>
      <c r="I227" s="120" t="s">
        <v>379</v>
      </c>
      <c r="J227" s="124"/>
      <c r="K227" s="131"/>
      <c r="L227" s="125" t="str">
        <f t="shared" si="1"/>
        <v>0023</v>
      </c>
      <c r="M227" s="107"/>
    </row>
    <row r="228">
      <c r="A228" s="119">
        <v>226.0</v>
      </c>
      <c r="B228" s="120" t="s">
        <v>524</v>
      </c>
      <c r="C228" s="121" t="str">
        <f>vlookup(D228,partners!$C$3:$O$16,13,FALSE)</f>
        <v>002</v>
      </c>
      <c r="D228" s="120" t="s">
        <v>69</v>
      </c>
      <c r="E228" s="122">
        <f>vlookup($F228,vehicles!$C$3:$G$26,5,FALSE)</f>
        <v>14</v>
      </c>
      <c r="F228" s="120" t="s">
        <v>516</v>
      </c>
      <c r="G228" s="123">
        <f>VLOOKUP(L228,buses!$A$3:$C$19,2,false)</f>
        <v>5</v>
      </c>
      <c r="H228" s="120" t="str">
        <f>VLOOKUP(L228,buses!$A$3:$C$19,3,false)</f>
        <v>CHISCO EXECUTIVE</v>
      </c>
      <c r="I228" s="120" t="s">
        <v>379</v>
      </c>
      <c r="J228" s="124"/>
      <c r="K228" s="131"/>
      <c r="L228" s="125" t="str">
        <f t="shared" si="1"/>
        <v>00214</v>
      </c>
      <c r="M228" s="107"/>
    </row>
    <row r="229">
      <c r="A229" s="119">
        <v>227.0</v>
      </c>
      <c r="B229" s="120" t="s">
        <v>524</v>
      </c>
      <c r="C229" s="121" t="str">
        <f>vlookup(D229,partners!$C$3:$O$16,13,FALSE)</f>
        <v>002</v>
      </c>
      <c r="D229" s="120" t="s">
        <v>69</v>
      </c>
      <c r="E229" s="122">
        <f>vlookup($F229,vehicles!$C$3:$G$26,5,FALSE)</f>
        <v>3</v>
      </c>
      <c r="F229" s="120" t="s">
        <v>226</v>
      </c>
      <c r="G229" s="123">
        <f>VLOOKUP(L229,buses!$A$3:$C$19,2,false)</f>
        <v>4</v>
      </c>
      <c r="H229" s="120" t="str">
        <f>VLOOKUP(L229,buses!$A$3:$C$19,3,false)</f>
        <v>HIACE (BLAZER)</v>
      </c>
      <c r="I229" s="120" t="s">
        <v>379</v>
      </c>
      <c r="J229" s="124"/>
      <c r="K229" s="131"/>
      <c r="L229" s="125" t="str">
        <f t="shared" si="1"/>
        <v>0023</v>
      </c>
      <c r="M229" s="107"/>
    </row>
    <row r="230">
      <c r="A230" s="119">
        <v>228.0</v>
      </c>
      <c r="B230" s="120" t="s">
        <v>525</v>
      </c>
      <c r="C230" s="121" t="str">
        <f>vlookup(D230,partners!$C$3:$O$16,13,FALSE)</f>
        <v>002</v>
      </c>
      <c r="D230" s="120" t="s">
        <v>69</v>
      </c>
      <c r="E230" s="122">
        <f>vlookup($F230,vehicles!$C$3:$G$26,5,FALSE)</f>
        <v>14</v>
      </c>
      <c r="F230" s="120" t="s">
        <v>516</v>
      </c>
      <c r="G230" s="123">
        <f>VLOOKUP(L230,buses!$A$3:$C$19,2,false)</f>
        <v>5</v>
      </c>
      <c r="H230" s="120" t="str">
        <f>VLOOKUP(L230,buses!$A$3:$C$19,3,false)</f>
        <v>CHISCO EXECUTIVE</v>
      </c>
      <c r="I230" s="120" t="s">
        <v>379</v>
      </c>
      <c r="J230" s="124"/>
      <c r="K230" s="131"/>
      <c r="L230" s="125" t="str">
        <f t="shared" si="1"/>
        <v>00214</v>
      </c>
      <c r="M230" s="107"/>
    </row>
    <row r="231">
      <c r="A231" s="119">
        <v>229.0</v>
      </c>
      <c r="B231" s="120" t="s">
        <v>526</v>
      </c>
      <c r="C231" s="121" t="str">
        <f>vlookup(D231,partners!$C$3:$O$16,13,FALSE)</f>
        <v>002</v>
      </c>
      <c r="D231" s="120" t="s">
        <v>69</v>
      </c>
      <c r="E231" s="122">
        <f>vlookup($F231,vehicles!$C$3:$G$26,5,FALSE)</f>
        <v>14</v>
      </c>
      <c r="F231" s="120" t="s">
        <v>516</v>
      </c>
      <c r="G231" s="123">
        <f>VLOOKUP(L231,buses!$A$3:$C$19,2,false)</f>
        <v>5</v>
      </c>
      <c r="H231" s="120" t="str">
        <f>VLOOKUP(L231,buses!$A$3:$C$19,3,false)</f>
        <v>CHISCO EXECUTIVE</v>
      </c>
      <c r="I231" s="120" t="s">
        <v>379</v>
      </c>
      <c r="J231" s="124"/>
      <c r="K231" s="131"/>
      <c r="L231" s="125" t="str">
        <f t="shared" si="1"/>
        <v>00214</v>
      </c>
      <c r="M231" s="107"/>
    </row>
    <row r="232">
      <c r="A232" s="133">
        <v>230.0</v>
      </c>
      <c r="B232" s="120" t="s">
        <v>527</v>
      </c>
      <c r="C232" s="121" t="str">
        <f>vlookup(D232,partners!$C$3:$O$16,13,FALSE)</f>
        <v>003</v>
      </c>
      <c r="D232" s="120" t="s">
        <v>77</v>
      </c>
      <c r="E232" s="122">
        <f>vlookup($F232,vehicles!$C$3:$G$26,5,FALSE)</f>
        <v>3</v>
      </c>
      <c r="F232" s="120" t="s">
        <v>226</v>
      </c>
      <c r="G232" s="123">
        <f>VLOOKUP(L232,buses!$A$3:$C$19,2,false)</f>
        <v>6</v>
      </c>
      <c r="H232" s="120" t="str">
        <f>VLOOKUP(L232,buses!$A$3:$C$19,3,false)</f>
        <v>HIACE</v>
      </c>
      <c r="I232" s="120" t="s">
        <v>379</v>
      </c>
      <c r="J232" s="124"/>
      <c r="K232" s="131"/>
      <c r="L232" s="125" t="str">
        <f t="shared" si="1"/>
        <v>0033</v>
      </c>
      <c r="M232" s="107"/>
    </row>
    <row r="233">
      <c r="A233" s="133">
        <v>231.0</v>
      </c>
      <c r="B233" s="120" t="s">
        <v>528</v>
      </c>
      <c r="C233" s="121" t="str">
        <f>vlookup(D233,partners!$C$3:$O$16,13,FALSE)</f>
        <v>003</v>
      </c>
      <c r="D233" s="120" t="s">
        <v>77</v>
      </c>
      <c r="E233" s="122">
        <f>vlookup($F233,vehicles!$C$3:$G$26,5,FALSE)</f>
        <v>3</v>
      </c>
      <c r="F233" s="120" t="s">
        <v>226</v>
      </c>
      <c r="G233" s="123">
        <f>VLOOKUP(L233,buses!$A$3:$C$19,2,false)</f>
        <v>6</v>
      </c>
      <c r="H233" s="120" t="str">
        <f>VLOOKUP(L233,buses!$A$3:$C$19,3,false)</f>
        <v>HIACE</v>
      </c>
      <c r="I233" s="120" t="s">
        <v>379</v>
      </c>
      <c r="J233" s="124"/>
      <c r="K233" s="131"/>
      <c r="L233" s="125" t="str">
        <f t="shared" si="1"/>
        <v>0033</v>
      </c>
      <c r="M233" s="107"/>
    </row>
    <row r="234">
      <c r="A234" s="133">
        <v>232.0</v>
      </c>
      <c r="B234" s="120" t="s">
        <v>529</v>
      </c>
      <c r="C234" s="121" t="str">
        <f>vlookup(D234,partners!$C$3:$O$16,13,FALSE)</f>
        <v>003</v>
      </c>
      <c r="D234" s="120" t="s">
        <v>77</v>
      </c>
      <c r="E234" s="122">
        <f>vlookup($F234,vehicles!$C$3:$G$26,5,FALSE)</f>
        <v>3</v>
      </c>
      <c r="F234" s="120" t="s">
        <v>226</v>
      </c>
      <c r="G234" s="123">
        <f>VLOOKUP(L234,buses!$A$3:$C$19,2,false)</f>
        <v>6</v>
      </c>
      <c r="H234" s="120" t="str">
        <f>VLOOKUP(L234,buses!$A$3:$C$19,3,false)</f>
        <v>HIACE</v>
      </c>
      <c r="I234" s="120" t="s">
        <v>379</v>
      </c>
      <c r="J234" s="124"/>
      <c r="K234" s="131"/>
      <c r="L234" s="125" t="str">
        <f t="shared" si="1"/>
        <v>0033</v>
      </c>
      <c r="M234" s="107"/>
    </row>
    <row r="235">
      <c r="A235" s="133">
        <v>233.0</v>
      </c>
      <c r="B235" s="120" t="s">
        <v>529</v>
      </c>
      <c r="C235" s="121" t="str">
        <f>vlookup(D235,partners!$C$3:$O$16,13,FALSE)</f>
        <v>003</v>
      </c>
      <c r="D235" s="120" t="s">
        <v>77</v>
      </c>
      <c r="E235" s="122">
        <f>vlookup($F235,vehicles!$C$3:$G$26,5,FALSE)</f>
        <v>3</v>
      </c>
      <c r="F235" s="120" t="s">
        <v>226</v>
      </c>
      <c r="G235" s="123">
        <f>VLOOKUP(L235,buses!$A$3:$C$19,2,false)</f>
        <v>6</v>
      </c>
      <c r="H235" s="120" t="str">
        <f>VLOOKUP(L235,buses!$A$3:$C$19,3,false)</f>
        <v>HIACE</v>
      </c>
      <c r="I235" s="120" t="s">
        <v>379</v>
      </c>
      <c r="J235" s="124"/>
      <c r="K235" s="131"/>
      <c r="L235" s="125" t="str">
        <f t="shared" si="1"/>
        <v>0033</v>
      </c>
      <c r="M235" s="107"/>
    </row>
    <row r="236">
      <c r="A236" s="133">
        <v>234.0</v>
      </c>
      <c r="B236" s="120" t="s">
        <v>530</v>
      </c>
      <c r="C236" s="121" t="str">
        <f>vlookup(D236,partners!$C$3:$O$16,13,FALSE)</f>
        <v>003</v>
      </c>
      <c r="D236" s="120" t="s">
        <v>77</v>
      </c>
      <c r="E236" s="122">
        <f>vlookup($F236,vehicles!$C$3:$G$26,5,FALSE)</f>
        <v>3</v>
      </c>
      <c r="F236" s="120" t="s">
        <v>226</v>
      </c>
      <c r="G236" s="123">
        <f>VLOOKUP(L236,buses!$A$3:$C$19,2,false)</f>
        <v>6</v>
      </c>
      <c r="H236" s="120" t="str">
        <f>VLOOKUP(L236,buses!$A$3:$C$19,3,false)</f>
        <v>HIACE</v>
      </c>
      <c r="I236" s="120" t="s">
        <v>379</v>
      </c>
      <c r="J236" s="124"/>
      <c r="K236" s="131"/>
      <c r="L236" s="125" t="str">
        <f t="shared" si="1"/>
        <v>0033</v>
      </c>
      <c r="M236" s="107"/>
    </row>
    <row r="237">
      <c r="A237" s="133">
        <v>235.0</v>
      </c>
      <c r="B237" s="120" t="s">
        <v>531</v>
      </c>
      <c r="C237" s="121" t="str">
        <f>vlookup(D237,partners!$C$3:$O$16,13,FALSE)</f>
        <v>003</v>
      </c>
      <c r="D237" s="120" t="s">
        <v>77</v>
      </c>
      <c r="E237" s="122">
        <f>vlookup($F237,vehicles!$C$3:$G$26,5,FALSE)</f>
        <v>3</v>
      </c>
      <c r="F237" s="120" t="s">
        <v>226</v>
      </c>
      <c r="G237" s="123">
        <f>VLOOKUP(L237,buses!$A$3:$C$19,2,false)</f>
        <v>6</v>
      </c>
      <c r="H237" s="120" t="str">
        <f>VLOOKUP(L237,buses!$A$3:$C$19,3,false)</f>
        <v>HIACE</v>
      </c>
      <c r="I237" s="120" t="s">
        <v>379</v>
      </c>
      <c r="J237" s="124"/>
      <c r="K237" s="131"/>
      <c r="L237" s="125" t="str">
        <f t="shared" si="1"/>
        <v>0033</v>
      </c>
      <c r="M237" s="107"/>
    </row>
    <row r="238">
      <c r="A238" s="119">
        <v>236.0</v>
      </c>
      <c r="B238" s="120" t="s">
        <v>532</v>
      </c>
      <c r="C238" s="121" t="str">
        <f>vlookup(D238,partners!$C$3:$O$16,13,FALSE)</f>
        <v>003</v>
      </c>
      <c r="D238" s="120" t="s">
        <v>77</v>
      </c>
      <c r="E238" s="122">
        <f>vlookup($F238,vehicles!$C$3:$G$26,5,FALSE)</f>
        <v>3</v>
      </c>
      <c r="F238" s="120" t="s">
        <v>226</v>
      </c>
      <c r="G238" s="123">
        <f>VLOOKUP(L238,buses!$A$3:$C$19,2,false)</f>
        <v>6</v>
      </c>
      <c r="H238" s="120" t="str">
        <f>VLOOKUP(L238,buses!$A$3:$C$19,3,false)</f>
        <v>HIACE</v>
      </c>
      <c r="I238" s="107" t="s">
        <v>379</v>
      </c>
      <c r="J238" s="124"/>
      <c r="K238" s="131"/>
      <c r="L238" s="125" t="str">
        <f t="shared" si="1"/>
        <v>0033</v>
      </c>
      <c r="M238" s="107"/>
    </row>
    <row r="239">
      <c r="A239" s="119">
        <v>237.0</v>
      </c>
      <c r="B239" s="120" t="s">
        <v>533</v>
      </c>
      <c r="C239" s="121" t="str">
        <f>vlookup(D239,partners!$C$3:$O$16,13,FALSE)</f>
        <v>003</v>
      </c>
      <c r="D239" s="120" t="s">
        <v>77</v>
      </c>
      <c r="E239" s="122">
        <f>vlookup($F239,vehicles!$C$3:$G$26,5,FALSE)</f>
        <v>3</v>
      </c>
      <c r="F239" s="120" t="s">
        <v>226</v>
      </c>
      <c r="G239" s="123">
        <f>VLOOKUP(L239,buses!$A$3:$C$19,2,false)</f>
        <v>6</v>
      </c>
      <c r="H239" s="120" t="str">
        <f>VLOOKUP(L239,buses!$A$3:$C$19,3,false)</f>
        <v>HIACE</v>
      </c>
      <c r="I239" s="107" t="s">
        <v>379</v>
      </c>
      <c r="J239" s="124"/>
      <c r="K239" s="131"/>
      <c r="L239" s="125" t="str">
        <f t="shared" si="1"/>
        <v>0033</v>
      </c>
      <c r="M239" s="107"/>
    </row>
    <row r="240">
      <c r="A240" s="119">
        <v>238.0</v>
      </c>
      <c r="B240" s="120" t="s">
        <v>534</v>
      </c>
      <c r="C240" s="121" t="str">
        <f>vlookup(D240,partners!$C$3:$O$16,13,FALSE)</f>
        <v>003</v>
      </c>
      <c r="D240" s="120" t="s">
        <v>77</v>
      </c>
      <c r="E240" s="122">
        <f>vlookup($F240,vehicles!$C$3:$G$26,5,FALSE)</f>
        <v>3</v>
      </c>
      <c r="F240" s="120" t="s">
        <v>226</v>
      </c>
      <c r="G240" s="123">
        <f>VLOOKUP(L240,buses!$A$3:$C$19,2,false)</f>
        <v>6</v>
      </c>
      <c r="H240" s="120" t="str">
        <f>VLOOKUP(L240,buses!$A$3:$C$19,3,false)</f>
        <v>HIACE</v>
      </c>
      <c r="I240" s="107" t="s">
        <v>379</v>
      </c>
      <c r="J240" s="124"/>
      <c r="K240" s="131"/>
      <c r="L240" s="125" t="str">
        <f t="shared" si="1"/>
        <v>0033</v>
      </c>
      <c r="M240" s="107"/>
    </row>
    <row r="241">
      <c r="A241" s="119">
        <v>239.0</v>
      </c>
      <c r="B241" s="120" t="s">
        <v>535</v>
      </c>
      <c r="C241" s="121" t="str">
        <f>vlookup(D241,partners!$C$3:$O$16,13,FALSE)</f>
        <v>003</v>
      </c>
      <c r="D241" s="120" t="s">
        <v>77</v>
      </c>
      <c r="E241" s="122">
        <f>vlookup($F241,vehicles!$C$3:$G$26,5,FALSE)</f>
        <v>3</v>
      </c>
      <c r="F241" s="120" t="s">
        <v>226</v>
      </c>
      <c r="G241" s="123">
        <f>VLOOKUP(L241,buses!$A$3:$C$19,2,false)</f>
        <v>6</v>
      </c>
      <c r="H241" s="120" t="str">
        <f>VLOOKUP(L241,buses!$A$3:$C$19,3,false)</f>
        <v>HIACE</v>
      </c>
      <c r="I241" s="107" t="s">
        <v>379</v>
      </c>
      <c r="J241" s="124"/>
      <c r="K241" s="131"/>
      <c r="L241" s="125" t="str">
        <f t="shared" si="1"/>
        <v>0033</v>
      </c>
      <c r="M241" s="107"/>
    </row>
    <row r="242">
      <c r="A242" s="119">
        <v>240.0</v>
      </c>
      <c r="B242" s="120" t="s">
        <v>536</v>
      </c>
      <c r="C242" s="121" t="str">
        <f>vlookup(D242,partners!$C$3:$O$16,13,FALSE)</f>
        <v>003</v>
      </c>
      <c r="D242" s="120" t="s">
        <v>77</v>
      </c>
      <c r="E242" s="122">
        <f>vlookup($F242,vehicles!$C$3:$G$26,5,FALSE)</f>
        <v>3</v>
      </c>
      <c r="F242" s="120" t="s">
        <v>226</v>
      </c>
      <c r="G242" s="123">
        <f>VLOOKUP(L242,buses!$A$3:$C$19,2,false)</f>
        <v>6</v>
      </c>
      <c r="H242" s="120" t="str">
        <f>VLOOKUP(L242,buses!$A$3:$C$19,3,false)</f>
        <v>HIACE</v>
      </c>
      <c r="I242" s="107" t="s">
        <v>379</v>
      </c>
      <c r="J242" s="124"/>
      <c r="K242" s="131"/>
      <c r="L242" s="125" t="str">
        <f t="shared" si="1"/>
        <v>0033</v>
      </c>
      <c r="M242" s="107"/>
    </row>
    <row r="243">
      <c r="A243" s="119">
        <v>241.0</v>
      </c>
      <c r="B243" s="120" t="s">
        <v>537</v>
      </c>
      <c r="C243" s="121" t="str">
        <f>vlookup(D243,partners!$C$3:$O$16,13,FALSE)</f>
        <v>003</v>
      </c>
      <c r="D243" s="120" t="s">
        <v>77</v>
      </c>
      <c r="E243" s="122">
        <f>vlookup($F243,vehicles!$C$3:$G$26,5,FALSE)</f>
        <v>3</v>
      </c>
      <c r="F243" s="120" t="s">
        <v>226</v>
      </c>
      <c r="G243" s="123">
        <f>VLOOKUP(L243,buses!$A$3:$C$19,2,false)</f>
        <v>6</v>
      </c>
      <c r="H243" s="120" t="str">
        <f>VLOOKUP(L243,buses!$A$3:$C$19,3,false)</f>
        <v>HIACE</v>
      </c>
      <c r="I243" s="107" t="s">
        <v>379</v>
      </c>
      <c r="J243" s="124"/>
      <c r="K243" s="131"/>
      <c r="L243" s="125" t="str">
        <f t="shared" si="1"/>
        <v>0033</v>
      </c>
      <c r="M243" s="107"/>
    </row>
    <row r="244">
      <c r="A244" s="119">
        <v>242.0</v>
      </c>
      <c r="B244" s="120" t="s">
        <v>538</v>
      </c>
      <c r="C244" s="121" t="str">
        <f>vlookup(D244,partners!$C$3:$O$16,13,FALSE)</f>
        <v>003</v>
      </c>
      <c r="D244" s="120" t="s">
        <v>77</v>
      </c>
      <c r="E244" s="122">
        <f>vlookup($F244,vehicles!$C$3:$G$26,5,FALSE)</f>
        <v>3</v>
      </c>
      <c r="F244" s="120" t="s">
        <v>226</v>
      </c>
      <c r="G244" s="123">
        <f>VLOOKUP(L244,buses!$A$3:$C$19,2,false)</f>
        <v>6</v>
      </c>
      <c r="H244" s="120" t="str">
        <f>VLOOKUP(L244,buses!$A$3:$C$19,3,false)</f>
        <v>HIACE</v>
      </c>
      <c r="I244" s="107" t="s">
        <v>379</v>
      </c>
      <c r="J244" s="124"/>
      <c r="K244" s="131"/>
      <c r="L244" s="125" t="str">
        <f t="shared" si="1"/>
        <v>0033</v>
      </c>
      <c r="M244" s="107"/>
    </row>
    <row r="245">
      <c r="A245" s="119">
        <v>243.0</v>
      </c>
      <c r="B245" s="120" t="s">
        <v>539</v>
      </c>
      <c r="C245" s="121" t="str">
        <f>vlookup(D245,partners!$C$3:$O$16,13,FALSE)</f>
        <v>003</v>
      </c>
      <c r="D245" s="120" t="s">
        <v>77</v>
      </c>
      <c r="E245" s="122">
        <f>vlookup($F245,vehicles!$C$3:$G$26,5,FALSE)</f>
        <v>3</v>
      </c>
      <c r="F245" s="120" t="s">
        <v>226</v>
      </c>
      <c r="G245" s="123">
        <f>VLOOKUP(L245,buses!$A$3:$C$19,2,false)</f>
        <v>6</v>
      </c>
      <c r="H245" s="120" t="str">
        <f>VLOOKUP(L245,buses!$A$3:$C$19,3,false)</f>
        <v>HIACE</v>
      </c>
      <c r="I245" s="107" t="s">
        <v>379</v>
      </c>
      <c r="J245" s="124"/>
      <c r="K245" s="131"/>
      <c r="L245" s="125" t="str">
        <f t="shared" si="1"/>
        <v>0033</v>
      </c>
      <c r="M245" s="107"/>
    </row>
    <row r="246">
      <c r="A246" s="119">
        <v>244.0</v>
      </c>
      <c r="B246" s="120" t="s">
        <v>540</v>
      </c>
      <c r="C246" s="121" t="str">
        <f>vlookup(D246,partners!$C$3:$O$16,13,FALSE)</f>
        <v>003</v>
      </c>
      <c r="D246" s="120" t="s">
        <v>77</v>
      </c>
      <c r="E246" s="122">
        <f>vlookup($F246,vehicles!$C$3:$G$26,5,FALSE)</f>
        <v>3</v>
      </c>
      <c r="F246" s="120" t="s">
        <v>226</v>
      </c>
      <c r="G246" s="123">
        <f>VLOOKUP(L246,buses!$A$3:$C$19,2,false)</f>
        <v>6</v>
      </c>
      <c r="H246" s="120" t="str">
        <f>VLOOKUP(L246,buses!$A$3:$C$19,3,false)</f>
        <v>HIACE</v>
      </c>
      <c r="I246" s="107" t="s">
        <v>379</v>
      </c>
      <c r="J246" s="124"/>
      <c r="K246" s="131"/>
      <c r="L246" s="125" t="str">
        <f t="shared" si="1"/>
        <v>0033</v>
      </c>
      <c r="M246" s="107"/>
    </row>
    <row r="247">
      <c r="A247" s="119">
        <v>245.0</v>
      </c>
      <c r="B247" s="120" t="s">
        <v>541</v>
      </c>
      <c r="C247" s="121" t="str">
        <f>vlookup(D247,partners!$C$3:$O$16,13,FALSE)</f>
        <v>003</v>
      </c>
      <c r="D247" s="120" t="s">
        <v>77</v>
      </c>
      <c r="E247" s="122">
        <f>vlookup($F247,vehicles!$C$3:$G$26,5,FALSE)</f>
        <v>3</v>
      </c>
      <c r="F247" s="120" t="s">
        <v>226</v>
      </c>
      <c r="G247" s="123">
        <f>VLOOKUP(L247,buses!$A$3:$C$19,2,false)</f>
        <v>6</v>
      </c>
      <c r="H247" s="120" t="str">
        <f>VLOOKUP(L247,buses!$A$3:$C$19,3,false)</f>
        <v>HIACE</v>
      </c>
      <c r="I247" s="107" t="s">
        <v>379</v>
      </c>
      <c r="J247" s="124"/>
      <c r="K247" s="131"/>
      <c r="L247" s="125" t="str">
        <f t="shared" si="1"/>
        <v>0033</v>
      </c>
      <c r="M247" s="107"/>
    </row>
    <row r="248">
      <c r="A248" s="119">
        <v>246.0</v>
      </c>
      <c r="B248" s="120" t="s">
        <v>541</v>
      </c>
      <c r="C248" s="121" t="str">
        <f>vlookup(D248,partners!$C$3:$O$16,13,FALSE)</f>
        <v>003</v>
      </c>
      <c r="D248" s="120" t="s">
        <v>77</v>
      </c>
      <c r="E248" s="122">
        <f>vlookup($F248,vehicles!$C$3:$G$26,5,FALSE)</f>
        <v>3</v>
      </c>
      <c r="F248" s="120" t="s">
        <v>226</v>
      </c>
      <c r="G248" s="123">
        <f>VLOOKUP(L248,buses!$A$3:$C$19,2,false)</f>
        <v>6</v>
      </c>
      <c r="H248" s="120" t="str">
        <f>VLOOKUP(L248,buses!$A$3:$C$19,3,false)</f>
        <v>HIACE</v>
      </c>
      <c r="I248" s="107" t="s">
        <v>379</v>
      </c>
      <c r="J248" s="124"/>
      <c r="K248" s="131"/>
      <c r="L248" s="125" t="str">
        <f t="shared" si="1"/>
        <v>0033</v>
      </c>
      <c r="M248" s="107"/>
    </row>
    <row r="249">
      <c r="A249" s="119">
        <v>247.0</v>
      </c>
      <c r="B249" s="120" t="s">
        <v>541</v>
      </c>
      <c r="C249" s="121" t="str">
        <f>vlookup(D249,partners!$C$3:$O$16,13,FALSE)</f>
        <v>003</v>
      </c>
      <c r="D249" s="120" t="s">
        <v>77</v>
      </c>
      <c r="E249" s="122">
        <f>vlookup($F249,vehicles!$C$3:$G$26,5,FALSE)</f>
        <v>3</v>
      </c>
      <c r="F249" s="120" t="s">
        <v>226</v>
      </c>
      <c r="G249" s="123">
        <f>VLOOKUP(L249,buses!$A$3:$C$19,2,false)</f>
        <v>6</v>
      </c>
      <c r="H249" s="120" t="str">
        <f>VLOOKUP(L249,buses!$A$3:$C$19,3,false)</f>
        <v>HIACE</v>
      </c>
      <c r="I249" s="107" t="s">
        <v>379</v>
      </c>
      <c r="J249" s="124"/>
      <c r="K249" s="109"/>
      <c r="L249" s="125" t="str">
        <f t="shared" si="1"/>
        <v>0033</v>
      </c>
      <c r="M249" s="103"/>
    </row>
    <row r="250">
      <c r="A250" s="119">
        <v>248.0</v>
      </c>
      <c r="B250" s="120" t="s">
        <v>542</v>
      </c>
      <c r="C250" s="121" t="str">
        <f>vlookup(D250,partners!$C$3:$O$16,13,FALSE)</f>
        <v>003</v>
      </c>
      <c r="D250" s="120" t="s">
        <v>77</v>
      </c>
      <c r="E250" s="122">
        <f>vlookup($F250,vehicles!$C$3:$G$26,5,FALSE)</f>
        <v>3</v>
      </c>
      <c r="F250" s="127" t="s">
        <v>226</v>
      </c>
      <c r="G250" s="123">
        <f>VLOOKUP(L250,buses!$A$3:$C$19,2,false)</f>
        <v>6</v>
      </c>
      <c r="H250" s="120" t="str">
        <f>VLOOKUP(L250,buses!$A$3:$C$19,3,false)</f>
        <v>HIACE</v>
      </c>
      <c r="I250" s="107" t="s">
        <v>379</v>
      </c>
      <c r="J250" s="124"/>
      <c r="K250" s="109"/>
      <c r="L250" s="125" t="str">
        <f t="shared" si="1"/>
        <v>0033</v>
      </c>
      <c r="M250" s="103"/>
    </row>
    <row r="251">
      <c r="A251" s="119">
        <v>249.0</v>
      </c>
      <c r="B251" s="120" t="s">
        <v>543</v>
      </c>
      <c r="C251" s="121" t="str">
        <f>vlookup(D251,partners!$C$3:$O$16,13,FALSE)</f>
        <v>003</v>
      </c>
      <c r="D251" s="120" t="s">
        <v>77</v>
      </c>
      <c r="E251" s="122">
        <f>vlookup($F251,vehicles!$C$3:$G$26,5,FALSE)</f>
        <v>3</v>
      </c>
      <c r="F251" s="120" t="s">
        <v>226</v>
      </c>
      <c r="G251" s="123">
        <f>VLOOKUP(L251,buses!$A$3:$C$19,2,false)</f>
        <v>6</v>
      </c>
      <c r="H251" s="120" t="str">
        <f>VLOOKUP(L251,buses!$A$3:$C$19,3,false)</f>
        <v>HIACE</v>
      </c>
      <c r="I251" s="107" t="s">
        <v>379</v>
      </c>
      <c r="J251" s="124"/>
      <c r="K251" s="109"/>
      <c r="L251" s="125" t="str">
        <f t="shared" si="1"/>
        <v>0033</v>
      </c>
      <c r="M251" s="103"/>
    </row>
    <row r="252">
      <c r="A252" s="119">
        <v>250.0</v>
      </c>
      <c r="B252" s="120" t="s">
        <v>543</v>
      </c>
      <c r="C252" s="121" t="str">
        <f>vlookup(D252,partners!$C$3:$O$16,13,FALSE)</f>
        <v>003</v>
      </c>
      <c r="D252" s="120" t="s">
        <v>77</v>
      </c>
      <c r="E252" s="122">
        <f>vlookup($F252,vehicles!$C$3:$G$26,5,FALSE)</f>
        <v>3</v>
      </c>
      <c r="F252" s="120" t="s">
        <v>226</v>
      </c>
      <c r="G252" s="123">
        <f>VLOOKUP(L252,buses!$A$3:$C$19,2,false)</f>
        <v>6</v>
      </c>
      <c r="H252" s="120" t="str">
        <f>VLOOKUP(L252,buses!$A$3:$C$19,3,false)</f>
        <v>HIACE</v>
      </c>
      <c r="I252" s="107" t="s">
        <v>379</v>
      </c>
      <c r="J252" s="124"/>
      <c r="K252" s="109"/>
      <c r="L252" s="125" t="str">
        <f t="shared" si="1"/>
        <v>0033</v>
      </c>
      <c r="M252" s="103"/>
    </row>
    <row r="253">
      <c r="A253" s="119">
        <v>251.0</v>
      </c>
      <c r="B253" s="120" t="s">
        <v>544</v>
      </c>
      <c r="C253" s="121" t="str">
        <f>vlookup(D253,partners!$C$3:$O$16,13,FALSE)</f>
        <v>003</v>
      </c>
      <c r="D253" s="120" t="s">
        <v>77</v>
      </c>
      <c r="E253" s="122">
        <f>vlookup($F253,vehicles!$C$3:$G$26,5,FALSE)</f>
        <v>3</v>
      </c>
      <c r="F253" s="120" t="s">
        <v>226</v>
      </c>
      <c r="G253" s="123">
        <f>VLOOKUP(L253,buses!$A$3:$C$19,2,false)</f>
        <v>6</v>
      </c>
      <c r="H253" s="120" t="str">
        <f>VLOOKUP(L253,buses!$A$3:$C$19,3,false)</f>
        <v>HIACE</v>
      </c>
      <c r="I253" s="107" t="s">
        <v>379</v>
      </c>
      <c r="J253" s="124"/>
      <c r="K253" s="109"/>
      <c r="L253" s="125" t="str">
        <f t="shared" si="1"/>
        <v>0033</v>
      </c>
      <c r="M253" s="103"/>
    </row>
    <row r="254">
      <c r="A254" s="119">
        <v>252.0</v>
      </c>
      <c r="B254" s="120" t="s">
        <v>544</v>
      </c>
      <c r="C254" s="121" t="str">
        <f>vlookup(D254,partners!$C$3:$O$16,13,FALSE)</f>
        <v>003</v>
      </c>
      <c r="D254" s="120" t="s">
        <v>77</v>
      </c>
      <c r="E254" s="122">
        <f>vlookup($F254,vehicles!$C$3:$G$26,5,FALSE)</f>
        <v>3</v>
      </c>
      <c r="F254" s="120" t="s">
        <v>226</v>
      </c>
      <c r="G254" s="123">
        <f>VLOOKUP(L254,buses!$A$3:$C$19,2,false)</f>
        <v>6</v>
      </c>
      <c r="H254" s="120" t="str">
        <f>VLOOKUP(L254,buses!$A$3:$C$19,3,false)</f>
        <v>HIACE</v>
      </c>
      <c r="I254" s="107" t="s">
        <v>379</v>
      </c>
      <c r="J254" s="124"/>
      <c r="K254" s="109"/>
      <c r="L254" s="125" t="str">
        <f t="shared" si="1"/>
        <v>0033</v>
      </c>
      <c r="M254" s="103"/>
    </row>
    <row r="255">
      <c r="A255" s="119">
        <v>253.0</v>
      </c>
      <c r="B255" s="120" t="s">
        <v>544</v>
      </c>
      <c r="C255" s="121" t="str">
        <f>vlookup(D255,partners!$C$3:$O$16,13,FALSE)</f>
        <v>003</v>
      </c>
      <c r="D255" s="120" t="s">
        <v>77</v>
      </c>
      <c r="E255" s="122">
        <f>vlookup($F255,vehicles!$C$3:$G$26,5,FALSE)</f>
        <v>3</v>
      </c>
      <c r="F255" s="120" t="s">
        <v>226</v>
      </c>
      <c r="G255" s="123">
        <f>VLOOKUP(L255,buses!$A$3:$C$19,2,false)</f>
        <v>6</v>
      </c>
      <c r="H255" s="120" t="str">
        <f>VLOOKUP(L255,buses!$A$3:$C$19,3,false)</f>
        <v>HIACE</v>
      </c>
      <c r="I255" s="107" t="s">
        <v>379</v>
      </c>
      <c r="J255" s="124"/>
      <c r="K255" s="109"/>
      <c r="L255" s="125" t="str">
        <f t="shared" si="1"/>
        <v>0033</v>
      </c>
      <c r="M255" s="103"/>
    </row>
    <row r="256">
      <c r="A256" s="133">
        <v>254.0</v>
      </c>
      <c r="B256" s="120" t="s">
        <v>545</v>
      </c>
      <c r="C256" s="121" t="str">
        <f>vlookup(D256,partners!$C$3:$O$16,13,FALSE)</f>
        <v>003</v>
      </c>
      <c r="D256" s="120" t="s">
        <v>77</v>
      </c>
      <c r="E256" s="122">
        <f>vlookup($F256,vehicles!$C$3:$G$26,5,FALSE)</f>
        <v>3</v>
      </c>
      <c r="F256" s="120" t="s">
        <v>226</v>
      </c>
      <c r="G256" s="123">
        <f>VLOOKUP(L256,buses!$A$3:$C$19,2,false)</f>
        <v>6</v>
      </c>
      <c r="H256" s="120" t="str">
        <f>VLOOKUP(L256,buses!$A$3:$C$19,3,false)</f>
        <v>HIACE</v>
      </c>
      <c r="I256" s="120" t="s">
        <v>379</v>
      </c>
      <c r="J256" s="124"/>
      <c r="K256" s="109"/>
      <c r="L256" s="125" t="str">
        <f t="shared" si="1"/>
        <v>0033</v>
      </c>
      <c r="M256" s="103"/>
    </row>
    <row r="257">
      <c r="A257" s="133">
        <v>255.0</v>
      </c>
      <c r="B257" s="120" t="s">
        <v>546</v>
      </c>
      <c r="C257" s="121" t="str">
        <f>vlookup(D257,partners!$C$3:$O$16,13,FALSE)</f>
        <v>003</v>
      </c>
      <c r="D257" s="120" t="s">
        <v>77</v>
      </c>
      <c r="E257" s="122">
        <f>vlookup($F257,vehicles!$C$3:$G$26,5,FALSE)</f>
        <v>3</v>
      </c>
      <c r="F257" s="120" t="s">
        <v>226</v>
      </c>
      <c r="G257" s="123">
        <f>VLOOKUP(L257,buses!$A$3:$C$19,2,false)</f>
        <v>6</v>
      </c>
      <c r="H257" s="120" t="str">
        <f>VLOOKUP(L257,buses!$A$3:$C$19,3,false)</f>
        <v>HIACE</v>
      </c>
      <c r="I257" s="120" t="s">
        <v>379</v>
      </c>
      <c r="J257" s="124"/>
      <c r="K257" s="109"/>
      <c r="L257" s="125" t="str">
        <f t="shared" si="1"/>
        <v>0033</v>
      </c>
      <c r="M257" s="103"/>
    </row>
    <row r="258">
      <c r="A258" s="119">
        <v>256.0</v>
      </c>
      <c r="B258" s="120" t="s">
        <v>547</v>
      </c>
      <c r="C258" s="121" t="str">
        <f>vlookup(D258,partners!$C$3:$O$16,13,FALSE)</f>
        <v>003</v>
      </c>
      <c r="D258" s="120" t="s">
        <v>77</v>
      </c>
      <c r="E258" s="122">
        <f>vlookup($F258,vehicles!$C$3:$G$26,5,FALSE)</f>
        <v>3</v>
      </c>
      <c r="F258" s="120" t="s">
        <v>226</v>
      </c>
      <c r="G258" s="123">
        <f>VLOOKUP(L258,buses!$A$3:$C$19,2,false)</f>
        <v>6</v>
      </c>
      <c r="H258" s="120" t="str">
        <f>VLOOKUP(L258,buses!$A$3:$C$19,3,false)</f>
        <v>HIACE</v>
      </c>
      <c r="I258" s="107" t="s">
        <v>379</v>
      </c>
      <c r="J258" s="124"/>
      <c r="K258" s="109"/>
      <c r="L258" s="125" t="str">
        <f t="shared" si="1"/>
        <v>0033</v>
      </c>
      <c r="M258" s="103"/>
    </row>
    <row r="259">
      <c r="A259" s="119">
        <v>257.0</v>
      </c>
      <c r="B259" s="120" t="s">
        <v>548</v>
      </c>
      <c r="C259" s="121" t="str">
        <f>vlookup(D259,partners!$C$3:$O$16,13,FALSE)</f>
        <v>003</v>
      </c>
      <c r="D259" s="120" t="s">
        <v>77</v>
      </c>
      <c r="E259" s="122">
        <f>vlookup($F259,vehicles!$C$3:$G$26,5,FALSE)</f>
        <v>3</v>
      </c>
      <c r="F259" s="120" t="s">
        <v>226</v>
      </c>
      <c r="G259" s="123">
        <f>VLOOKUP(L259,buses!$A$3:$C$19,2,false)</f>
        <v>6</v>
      </c>
      <c r="H259" s="120" t="str">
        <f>VLOOKUP(L259,buses!$A$3:$C$19,3,false)</f>
        <v>HIACE</v>
      </c>
      <c r="I259" s="107" t="s">
        <v>379</v>
      </c>
      <c r="J259" s="124"/>
      <c r="K259" s="109"/>
      <c r="L259" s="125" t="str">
        <f t="shared" si="1"/>
        <v>0033</v>
      </c>
      <c r="M259" s="103"/>
    </row>
    <row r="260">
      <c r="A260" s="119">
        <v>258.0</v>
      </c>
      <c r="B260" s="120" t="s">
        <v>548</v>
      </c>
      <c r="C260" s="121" t="str">
        <f>vlookup(D260,partners!$C$3:$O$16,13,FALSE)</f>
        <v>003</v>
      </c>
      <c r="D260" s="120" t="s">
        <v>77</v>
      </c>
      <c r="E260" s="122">
        <f>vlookup($F260,vehicles!$C$3:$G$26,5,FALSE)</f>
        <v>3</v>
      </c>
      <c r="F260" s="120" t="s">
        <v>226</v>
      </c>
      <c r="G260" s="123">
        <f>VLOOKUP(L260,buses!$A$3:$C$19,2,false)</f>
        <v>6</v>
      </c>
      <c r="H260" s="120" t="str">
        <f>VLOOKUP(L260,buses!$A$3:$C$19,3,false)</f>
        <v>HIACE</v>
      </c>
      <c r="I260" s="107" t="s">
        <v>379</v>
      </c>
      <c r="J260" s="124"/>
      <c r="K260" s="109"/>
      <c r="L260" s="125" t="str">
        <f t="shared" si="1"/>
        <v>0033</v>
      </c>
      <c r="M260" s="103"/>
    </row>
    <row r="261">
      <c r="A261" s="119">
        <v>259.0</v>
      </c>
      <c r="B261" s="120" t="s">
        <v>549</v>
      </c>
      <c r="C261" s="121" t="str">
        <f>vlookup(D261,partners!$C$3:$O$16,13,FALSE)</f>
        <v>003</v>
      </c>
      <c r="D261" s="120" t="s">
        <v>77</v>
      </c>
      <c r="E261" s="122">
        <f>vlookup($F261,vehicles!$C$3:$G$26,5,FALSE)</f>
        <v>3</v>
      </c>
      <c r="F261" s="120" t="s">
        <v>226</v>
      </c>
      <c r="G261" s="123">
        <f>VLOOKUP(L261,buses!$A$3:$C$19,2,false)</f>
        <v>6</v>
      </c>
      <c r="H261" s="120" t="str">
        <f>VLOOKUP(L261,buses!$A$3:$C$19,3,false)</f>
        <v>HIACE</v>
      </c>
      <c r="I261" s="107" t="s">
        <v>379</v>
      </c>
      <c r="J261" s="124"/>
      <c r="K261" s="109"/>
      <c r="L261" s="125" t="str">
        <f t="shared" si="1"/>
        <v>0033</v>
      </c>
      <c r="M261" s="103"/>
    </row>
    <row r="262">
      <c r="A262" s="119">
        <v>260.0</v>
      </c>
      <c r="B262" s="120" t="s">
        <v>549</v>
      </c>
      <c r="C262" s="121" t="str">
        <f>vlookup(D262,partners!$C$3:$O$16,13,FALSE)</f>
        <v>003</v>
      </c>
      <c r="D262" s="120" t="s">
        <v>77</v>
      </c>
      <c r="E262" s="122">
        <f>vlookup($F262,vehicles!$C$3:$G$26,5,FALSE)</f>
        <v>3</v>
      </c>
      <c r="F262" s="120" t="s">
        <v>226</v>
      </c>
      <c r="G262" s="123">
        <f>VLOOKUP(L262,buses!$A$3:$C$19,2,false)</f>
        <v>6</v>
      </c>
      <c r="H262" s="120" t="str">
        <f>VLOOKUP(L262,buses!$A$3:$C$19,3,false)</f>
        <v>HIACE</v>
      </c>
      <c r="I262" s="107" t="s">
        <v>379</v>
      </c>
      <c r="J262" s="124"/>
      <c r="K262" s="109"/>
      <c r="L262" s="125" t="str">
        <f t="shared" si="1"/>
        <v>0033</v>
      </c>
      <c r="M262" s="103"/>
    </row>
    <row r="263">
      <c r="A263" s="119">
        <v>261.0</v>
      </c>
      <c r="B263" s="120" t="s">
        <v>550</v>
      </c>
      <c r="C263" s="121" t="str">
        <f>vlookup(D263,partners!$C$3:$O$16,13,FALSE)</f>
        <v>003</v>
      </c>
      <c r="D263" s="120" t="s">
        <v>77</v>
      </c>
      <c r="E263" s="122">
        <f>vlookup($F263,vehicles!$C$3:$G$26,5,FALSE)</f>
        <v>3</v>
      </c>
      <c r="F263" s="120" t="s">
        <v>226</v>
      </c>
      <c r="G263" s="123">
        <f>VLOOKUP(L263,buses!$A$3:$C$19,2,false)</f>
        <v>6</v>
      </c>
      <c r="H263" s="120" t="str">
        <f>VLOOKUP(L263,buses!$A$3:$C$19,3,false)</f>
        <v>HIACE</v>
      </c>
      <c r="I263" s="107" t="s">
        <v>379</v>
      </c>
      <c r="J263" s="124"/>
      <c r="K263" s="109"/>
      <c r="L263" s="125" t="str">
        <f t="shared" si="1"/>
        <v>0033</v>
      </c>
      <c r="M263" s="103"/>
    </row>
    <row r="264">
      <c r="A264" s="119">
        <v>262.0</v>
      </c>
      <c r="B264" s="120" t="s">
        <v>551</v>
      </c>
      <c r="C264" s="121" t="str">
        <f>vlookup(D264,partners!$C$3:$O$16,13,FALSE)</f>
        <v>003</v>
      </c>
      <c r="D264" s="120" t="s">
        <v>77</v>
      </c>
      <c r="E264" s="122">
        <f>vlookup($F264,vehicles!$C$3:$G$26,5,FALSE)</f>
        <v>3</v>
      </c>
      <c r="F264" s="120" t="s">
        <v>226</v>
      </c>
      <c r="G264" s="123">
        <f>VLOOKUP(L264,buses!$A$3:$C$19,2,false)</f>
        <v>6</v>
      </c>
      <c r="H264" s="120" t="str">
        <f>VLOOKUP(L264,buses!$A$3:$C$19,3,false)</f>
        <v>HIACE</v>
      </c>
      <c r="I264" s="107" t="s">
        <v>379</v>
      </c>
      <c r="J264" s="124"/>
      <c r="K264" s="109"/>
      <c r="L264" s="125" t="str">
        <f t="shared" si="1"/>
        <v>0033</v>
      </c>
      <c r="M264" s="103"/>
    </row>
    <row r="265">
      <c r="A265" s="119">
        <v>263.0</v>
      </c>
      <c r="B265" s="120" t="s">
        <v>552</v>
      </c>
      <c r="C265" s="121" t="str">
        <f>vlookup(D265,partners!$C$3:$O$16,13,FALSE)</f>
        <v>003</v>
      </c>
      <c r="D265" s="120" t="s">
        <v>77</v>
      </c>
      <c r="E265" s="122">
        <f>vlookup($F265,vehicles!$C$3:$G$26,5,FALSE)</f>
        <v>3</v>
      </c>
      <c r="F265" s="120" t="s">
        <v>226</v>
      </c>
      <c r="G265" s="123">
        <f>VLOOKUP(L265,buses!$A$3:$C$19,2,false)</f>
        <v>6</v>
      </c>
      <c r="H265" s="120" t="str">
        <f>VLOOKUP(L265,buses!$A$3:$C$19,3,false)</f>
        <v>HIACE</v>
      </c>
      <c r="I265" s="107" t="s">
        <v>379</v>
      </c>
      <c r="J265" s="124"/>
      <c r="K265" s="109"/>
      <c r="L265" s="125" t="str">
        <f t="shared" si="1"/>
        <v>0033</v>
      </c>
      <c r="M265" s="103"/>
    </row>
    <row r="266">
      <c r="A266" s="119">
        <v>264.0</v>
      </c>
      <c r="B266" s="120" t="s">
        <v>552</v>
      </c>
      <c r="C266" s="121" t="str">
        <f>vlookup(D266,partners!$C$3:$O$16,13,FALSE)</f>
        <v>003</v>
      </c>
      <c r="D266" s="120" t="s">
        <v>77</v>
      </c>
      <c r="E266" s="122">
        <f>vlookup($F266,vehicles!$C$3:$G$26,5,FALSE)</f>
        <v>3</v>
      </c>
      <c r="F266" s="120" t="s">
        <v>226</v>
      </c>
      <c r="G266" s="123">
        <f>VLOOKUP(L266,buses!$A$3:$C$19,2,false)</f>
        <v>6</v>
      </c>
      <c r="H266" s="120" t="str">
        <f>VLOOKUP(L266,buses!$A$3:$C$19,3,false)</f>
        <v>HIACE</v>
      </c>
      <c r="I266" s="107" t="s">
        <v>379</v>
      </c>
      <c r="J266" s="124"/>
      <c r="K266" s="109"/>
      <c r="L266" s="125" t="str">
        <f t="shared" si="1"/>
        <v>0033</v>
      </c>
      <c r="M266" s="103"/>
    </row>
    <row r="267">
      <c r="A267" s="119">
        <v>265.0</v>
      </c>
      <c r="B267" s="120" t="s">
        <v>553</v>
      </c>
      <c r="C267" s="121" t="str">
        <f>vlookup(D267,partners!$C$3:$O$16,13,FALSE)</f>
        <v>003</v>
      </c>
      <c r="D267" s="120" t="s">
        <v>77</v>
      </c>
      <c r="E267" s="122">
        <f>vlookup($F267,vehicles!$C$3:$G$26,5,FALSE)</f>
        <v>3</v>
      </c>
      <c r="F267" s="120" t="s">
        <v>226</v>
      </c>
      <c r="G267" s="123">
        <f>VLOOKUP(L267,buses!$A$3:$C$19,2,false)</f>
        <v>6</v>
      </c>
      <c r="H267" s="120" t="str">
        <f>VLOOKUP(L267,buses!$A$3:$C$19,3,false)</f>
        <v>HIACE</v>
      </c>
      <c r="I267" s="107" t="s">
        <v>379</v>
      </c>
      <c r="J267" s="124"/>
      <c r="K267" s="109"/>
      <c r="L267" s="125" t="str">
        <f t="shared" si="1"/>
        <v>0033</v>
      </c>
      <c r="M267" s="103"/>
    </row>
    <row r="268">
      <c r="A268" s="119">
        <v>266.0</v>
      </c>
      <c r="B268" s="120" t="s">
        <v>554</v>
      </c>
      <c r="C268" s="121" t="str">
        <f>vlookup(D268,partners!$C$3:$O$16,13,FALSE)</f>
        <v>003</v>
      </c>
      <c r="D268" s="120" t="s">
        <v>77</v>
      </c>
      <c r="E268" s="122">
        <f>vlookup($F268,vehicles!$C$3:$G$26,5,FALSE)</f>
        <v>3</v>
      </c>
      <c r="F268" s="120" t="s">
        <v>226</v>
      </c>
      <c r="G268" s="123">
        <f>VLOOKUP(L268,buses!$A$3:$C$19,2,false)</f>
        <v>6</v>
      </c>
      <c r="H268" s="120" t="str">
        <f>VLOOKUP(L268,buses!$A$3:$C$19,3,false)</f>
        <v>HIACE</v>
      </c>
      <c r="I268" s="107" t="s">
        <v>379</v>
      </c>
      <c r="J268" s="124"/>
      <c r="K268" s="109"/>
      <c r="L268" s="125" t="str">
        <f t="shared" si="1"/>
        <v>0033</v>
      </c>
      <c r="M268" s="103"/>
    </row>
    <row r="269">
      <c r="A269" s="119">
        <v>267.0</v>
      </c>
      <c r="B269" s="120" t="s">
        <v>555</v>
      </c>
      <c r="C269" s="121" t="str">
        <f>vlookup(D269,partners!$C$3:$O$16,13,FALSE)</f>
        <v>003</v>
      </c>
      <c r="D269" s="120" t="s">
        <v>77</v>
      </c>
      <c r="E269" s="122">
        <f>vlookup($F269,vehicles!$C$3:$G$26,5,FALSE)</f>
        <v>3</v>
      </c>
      <c r="F269" s="120" t="s">
        <v>226</v>
      </c>
      <c r="G269" s="123">
        <f>VLOOKUP(L269,buses!$A$3:$C$19,2,false)</f>
        <v>6</v>
      </c>
      <c r="H269" s="120" t="str">
        <f>VLOOKUP(L269,buses!$A$3:$C$19,3,false)</f>
        <v>HIACE</v>
      </c>
      <c r="I269" s="107" t="s">
        <v>379</v>
      </c>
      <c r="J269" s="124"/>
      <c r="K269" s="109"/>
      <c r="L269" s="125" t="str">
        <f t="shared" si="1"/>
        <v>0033</v>
      </c>
      <c r="M269" s="103"/>
    </row>
    <row r="270">
      <c r="A270" s="119">
        <v>268.0</v>
      </c>
      <c r="B270" s="120" t="s">
        <v>556</v>
      </c>
      <c r="C270" s="121" t="str">
        <f>vlookup(D270,partners!$C$3:$O$16,13,FALSE)</f>
        <v>003</v>
      </c>
      <c r="D270" s="120" t="s">
        <v>77</v>
      </c>
      <c r="E270" s="122">
        <f>vlookup($F270,vehicles!$C$3:$G$26,5,FALSE)</f>
        <v>3</v>
      </c>
      <c r="F270" s="120" t="s">
        <v>226</v>
      </c>
      <c r="G270" s="123">
        <f>VLOOKUP(L270,buses!$A$3:$C$19,2,false)</f>
        <v>6</v>
      </c>
      <c r="H270" s="120" t="str">
        <f>VLOOKUP(L270,buses!$A$3:$C$19,3,false)</f>
        <v>HIACE</v>
      </c>
      <c r="I270" s="107" t="s">
        <v>379</v>
      </c>
      <c r="J270" s="124"/>
      <c r="K270" s="109"/>
      <c r="L270" s="125" t="str">
        <f t="shared" si="1"/>
        <v>0033</v>
      </c>
      <c r="M270" s="103"/>
    </row>
    <row r="271">
      <c r="A271" s="119">
        <v>269.0</v>
      </c>
      <c r="B271" s="120" t="s">
        <v>557</v>
      </c>
      <c r="C271" s="121" t="str">
        <f>vlookup(D271,partners!$C$3:$O$16,13,FALSE)</f>
        <v>003</v>
      </c>
      <c r="D271" s="120" t="s">
        <v>77</v>
      </c>
      <c r="E271" s="122">
        <f>vlookup($F271,vehicles!$C$3:$G$26,5,FALSE)</f>
        <v>3</v>
      </c>
      <c r="F271" s="120" t="s">
        <v>226</v>
      </c>
      <c r="G271" s="123">
        <f>VLOOKUP(L271,buses!$A$3:$C$19,2,false)</f>
        <v>6</v>
      </c>
      <c r="H271" s="120" t="str">
        <f>VLOOKUP(L271,buses!$A$3:$C$19,3,false)</f>
        <v>HIACE</v>
      </c>
      <c r="I271" s="107" t="s">
        <v>379</v>
      </c>
      <c r="J271" s="124"/>
      <c r="K271" s="109"/>
      <c r="L271" s="125" t="str">
        <f t="shared" si="1"/>
        <v>0033</v>
      </c>
      <c r="M271" s="103"/>
    </row>
    <row r="272">
      <c r="A272" s="119">
        <v>270.0</v>
      </c>
      <c r="B272" s="120" t="s">
        <v>558</v>
      </c>
      <c r="C272" s="121" t="str">
        <f>vlookup(D272,partners!$C$3:$O$16,13,FALSE)</f>
        <v>003</v>
      </c>
      <c r="D272" s="120" t="s">
        <v>77</v>
      </c>
      <c r="E272" s="122">
        <f>vlookup($F272,vehicles!$C$3:$G$26,5,FALSE)</f>
        <v>3</v>
      </c>
      <c r="F272" s="120" t="s">
        <v>226</v>
      </c>
      <c r="G272" s="123">
        <f>VLOOKUP(L272,buses!$A$3:$C$19,2,false)</f>
        <v>6</v>
      </c>
      <c r="H272" s="120" t="str">
        <f>VLOOKUP(L272,buses!$A$3:$C$19,3,false)</f>
        <v>HIACE</v>
      </c>
      <c r="I272" s="107" t="s">
        <v>379</v>
      </c>
      <c r="J272" s="124"/>
      <c r="K272" s="109"/>
      <c r="L272" s="125" t="str">
        <f t="shared" si="1"/>
        <v>0033</v>
      </c>
      <c r="M272" s="103"/>
    </row>
    <row r="273">
      <c r="A273" s="119">
        <v>271.0</v>
      </c>
      <c r="B273" s="120" t="s">
        <v>559</v>
      </c>
      <c r="C273" s="121" t="str">
        <f>vlookup(D273,partners!$C$3:$O$16,13,FALSE)</f>
        <v>003</v>
      </c>
      <c r="D273" s="120" t="s">
        <v>77</v>
      </c>
      <c r="E273" s="122">
        <f>vlookup($F273,vehicles!$C$3:$G$26,5,FALSE)</f>
        <v>3</v>
      </c>
      <c r="F273" s="120" t="s">
        <v>226</v>
      </c>
      <c r="G273" s="123">
        <f>VLOOKUP(L273,buses!$A$3:$C$19,2,false)</f>
        <v>6</v>
      </c>
      <c r="H273" s="120" t="str">
        <f>VLOOKUP(L273,buses!$A$3:$C$19,3,false)</f>
        <v>HIACE</v>
      </c>
      <c r="I273" s="107" t="s">
        <v>379</v>
      </c>
      <c r="J273" s="124"/>
      <c r="K273" s="109"/>
      <c r="L273" s="125" t="str">
        <f t="shared" si="1"/>
        <v>0033</v>
      </c>
      <c r="M273" s="103"/>
    </row>
    <row r="274">
      <c r="A274" s="119">
        <v>272.0</v>
      </c>
      <c r="B274" s="120" t="s">
        <v>560</v>
      </c>
      <c r="C274" s="121" t="str">
        <f>vlookup(D274,partners!$C$3:$O$16,13,FALSE)</f>
        <v>003</v>
      </c>
      <c r="D274" s="120" t="s">
        <v>77</v>
      </c>
      <c r="E274" s="122">
        <f>vlookup($F274,vehicles!$C$3:$G$26,5,FALSE)</f>
        <v>3</v>
      </c>
      <c r="F274" s="120" t="s">
        <v>226</v>
      </c>
      <c r="G274" s="123">
        <f>VLOOKUP(L274,buses!$A$3:$C$19,2,false)</f>
        <v>6</v>
      </c>
      <c r="H274" s="120" t="str">
        <f>VLOOKUP(L274,buses!$A$3:$C$19,3,false)</f>
        <v>HIACE</v>
      </c>
      <c r="I274" s="107" t="s">
        <v>379</v>
      </c>
      <c r="J274" s="124"/>
      <c r="K274" s="109"/>
      <c r="L274" s="125" t="str">
        <f t="shared" si="1"/>
        <v>0033</v>
      </c>
      <c r="M274" s="103"/>
    </row>
    <row r="275">
      <c r="A275" s="119">
        <v>273.0</v>
      </c>
      <c r="B275" s="120" t="s">
        <v>560</v>
      </c>
      <c r="C275" s="121" t="str">
        <f>vlookup(D275,partners!$C$3:$O$16,13,FALSE)</f>
        <v>003</v>
      </c>
      <c r="D275" s="120" t="s">
        <v>77</v>
      </c>
      <c r="E275" s="122">
        <f>vlookup($F275,vehicles!$C$3:$G$26,5,FALSE)</f>
        <v>3</v>
      </c>
      <c r="F275" s="120" t="s">
        <v>226</v>
      </c>
      <c r="G275" s="123">
        <f>VLOOKUP(L275,buses!$A$3:$C$19,2,false)</f>
        <v>6</v>
      </c>
      <c r="H275" s="120" t="str">
        <f>VLOOKUP(L275,buses!$A$3:$C$19,3,false)</f>
        <v>HIACE</v>
      </c>
      <c r="I275" s="107" t="s">
        <v>379</v>
      </c>
      <c r="J275" s="124"/>
      <c r="K275" s="109"/>
      <c r="L275" s="125" t="str">
        <f t="shared" si="1"/>
        <v>0033</v>
      </c>
      <c r="M275" s="103"/>
    </row>
    <row r="276">
      <c r="A276" s="119">
        <v>274.0</v>
      </c>
      <c r="B276" s="120" t="s">
        <v>561</v>
      </c>
      <c r="C276" s="121" t="str">
        <f>vlookup(D276,partners!$C$3:$O$16,13,FALSE)</f>
        <v>003</v>
      </c>
      <c r="D276" s="120" t="s">
        <v>77</v>
      </c>
      <c r="E276" s="122">
        <f>vlookup($F276,vehicles!$C$3:$G$26,5,FALSE)</f>
        <v>3</v>
      </c>
      <c r="F276" s="120" t="s">
        <v>226</v>
      </c>
      <c r="G276" s="123">
        <f>VLOOKUP(L276,buses!$A$3:$C$19,2,false)</f>
        <v>6</v>
      </c>
      <c r="H276" s="120" t="str">
        <f>VLOOKUP(L276,buses!$A$3:$C$19,3,false)</f>
        <v>HIACE</v>
      </c>
      <c r="I276" s="107" t="s">
        <v>379</v>
      </c>
      <c r="J276" s="124"/>
      <c r="K276" s="109"/>
      <c r="L276" s="125" t="str">
        <f t="shared" si="1"/>
        <v>0033</v>
      </c>
      <c r="M276" s="103"/>
    </row>
    <row r="277">
      <c r="A277" s="119">
        <v>275.0</v>
      </c>
      <c r="B277" s="120" t="s">
        <v>561</v>
      </c>
      <c r="C277" s="121" t="str">
        <f>vlookup(D277,partners!$C$3:$O$16,13,FALSE)</f>
        <v>003</v>
      </c>
      <c r="D277" s="120" t="s">
        <v>77</v>
      </c>
      <c r="E277" s="122">
        <f>vlookup($F277,vehicles!$C$3:$G$26,5,FALSE)</f>
        <v>3</v>
      </c>
      <c r="F277" s="120" t="s">
        <v>226</v>
      </c>
      <c r="G277" s="123">
        <f>VLOOKUP(L277,buses!$A$3:$C$19,2,false)</f>
        <v>6</v>
      </c>
      <c r="H277" s="120" t="str">
        <f>VLOOKUP(L277,buses!$A$3:$C$19,3,false)</f>
        <v>HIACE</v>
      </c>
      <c r="I277" s="107" t="s">
        <v>379</v>
      </c>
      <c r="J277" s="124"/>
      <c r="K277" s="109"/>
      <c r="L277" s="125" t="str">
        <f t="shared" si="1"/>
        <v>0033</v>
      </c>
      <c r="M277" s="103"/>
    </row>
    <row r="278">
      <c r="A278" s="133">
        <v>276.0</v>
      </c>
      <c r="B278" s="120" t="s">
        <v>562</v>
      </c>
      <c r="C278" s="121" t="str">
        <f>vlookup(D278,partners!$C$3:$O$16,13,FALSE)</f>
        <v>003</v>
      </c>
      <c r="D278" s="120" t="s">
        <v>77</v>
      </c>
      <c r="E278" s="122">
        <f>vlookup($F278,vehicles!$C$3:$G$26,5,FALSE)</f>
        <v>3</v>
      </c>
      <c r="F278" s="120" t="s">
        <v>226</v>
      </c>
      <c r="G278" s="123">
        <f>VLOOKUP(L278,buses!$A$3:$C$19,2,false)</f>
        <v>6</v>
      </c>
      <c r="H278" s="120" t="str">
        <f>VLOOKUP(L278,buses!$A$3:$C$19,3,false)</f>
        <v>HIACE</v>
      </c>
      <c r="I278" s="120" t="s">
        <v>379</v>
      </c>
      <c r="J278" s="124"/>
      <c r="K278" s="109"/>
      <c r="L278" s="125" t="str">
        <f t="shared" si="1"/>
        <v>0033</v>
      </c>
      <c r="M278" s="103"/>
    </row>
    <row r="279">
      <c r="A279" s="133">
        <v>277.0</v>
      </c>
      <c r="B279" s="120" t="s">
        <v>562</v>
      </c>
      <c r="C279" s="121" t="str">
        <f>vlookup(D279,partners!$C$3:$O$16,13,FALSE)</f>
        <v>003</v>
      </c>
      <c r="D279" s="120" t="s">
        <v>77</v>
      </c>
      <c r="E279" s="122">
        <f>vlookup($F279,vehicles!$C$3:$G$26,5,FALSE)</f>
        <v>3</v>
      </c>
      <c r="F279" s="120" t="s">
        <v>226</v>
      </c>
      <c r="G279" s="123">
        <f>VLOOKUP(L279,buses!$A$3:$C$19,2,false)</f>
        <v>6</v>
      </c>
      <c r="H279" s="120" t="str">
        <f>VLOOKUP(L279,buses!$A$3:$C$19,3,false)</f>
        <v>HIACE</v>
      </c>
      <c r="I279" s="120" t="s">
        <v>379</v>
      </c>
      <c r="J279" s="124"/>
      <c r="K279" s="109"/>
      <c r="L279" s="125" t="str">
        <f t="shared" si="1"/>
        <v>0033</v>
      </c>
      <c r="M279" s="103"/>
    </row>
    <row r="280">
      <c r="A280" s="133">
        <v>278.0</v>
      </c>
      <c r="B280" s="120" t="s">
        <v>562</v>
      </c>
      <c r="C280" s="121" t="str">
        <f>vlookup(D280,partners!$C$3:$O$16,13,FALSE)</f>
        <v>003</v>
      </c>
      <c r="D280" s="120" t="s">
        <v>77</v>
      </c>
      <c r="E280" s="122">
        <f>vlookup($F280,vehicles!$C$3:$G$26,5,FALSE)</f>
        <v>3</v>
      </c>
      <c r="F280" s="120" t="s">
        <v>226</v>
      </c>
      <c r="G280" s="123">
        <f>VLOOKUP(L280,buses!$A$3:$C$19,2,false)</f>
        <v>6</v>
      </c>
      <c r="H280" s="120" t="str">
        <f>VLOOKUP(L280,buses!$A$3:$C$19,3,false)</f>
        <v>HIACE</v>
      </c>
      <c r="I280" s="120" t="s">
        <v>379</v>
      </c>
      <c r="J280" s="124"/>
      <c r="K280" s="109"/>
      <c r="L280" s="125" t="str">
        <f t="shared" si="1"/>
        <v>0033</v>
      </c>
      <c r="M280" s="103"/>
    </row>
    <row r="281">
      <c r="A281" s="133">
        <v>279.0</v>
      </c>
      <c r="B281" s="120" t="s">
        <v>562</v>
      </c>
      <c r="C281" s="121" t="str">
        <f>vlookup(D281,partners!$C$3:$O$16,13,FALSE)</f>
        <v>003</v>
      </c>
      <c r="D281" s="120" t="s">
        <v>77</v>
      </c>
      <c r="E281" s="122">
        <f>vlookup($F281,vehicles!$C$3:$G$26,5,FALSE)</f>
        <v>3</v>
      </c>
      <c r="F281" s="120" t="s">
        <v>226</v>
      </c>
      <c r="G281" s="123">
        <f>VLOOKUP(L281,buses!$A$3:$C$19,2,false)</f>
        <v>6</v>
      </c>
      <c r="H281" s="120" t="str">
        <f>VLOOKUP(L281,buses!$A$3:$C$19,3,false)</f>
        <v>HIACE</v>
      </c>
      <c r="I281" s="120" t="s">
        <v>379</v>
      </c>
      <c r="J281" s="124"/>
      <c r="K281" s="109"/>
      <c r="L281" s="125" t="str">
        <f t="shared" si="1"/>
        <v>0033</v>
      </c>
      <c r="M281" s="103"/>
    </row>
    <row r="282">
      <c r="A282" s="133">
        <v>280.0</v>
      </c>
      <c r="B282" s="120" t="s">
        <v>563</v>
      </c>
      <c r="C282" s="121" t="str">
        <f>vlookup(D282,partners!$C$3:$O$16,13,FALSE)</f>
        <v>003</v>
      </c>
      <c r="D282" s="120" t="s">
        <v>77</v>
      </c>
      <c r="E282" s="122">
        <f>vlookup($F282,vehicles!$C$3:$G$26,5,FALSE)</f>
        <v>3</v>
      </c>
      <c r="F282" s="120" t="s">
        <v>226</v>
      </c>
      <c r="G282" s="123">
        <f>VLOOKUP(L282,buses!$A$3:$C$19,2,false)</f>
        <v>6</v>
      </c>
      <c r="H282" s="120" t="str">
        <f>VLOOKUP(L282,buses!$A$3:$C$19,3,false)</f>
        <v>HIACE</v>
      </c>
      <c r="I282" s="120" t="s">
        <v>379</v>
      </c>
      <c r="J282" s="124"/>
      <c r="K282" s="109"/>
      <c r="L282" s="125" t="str">
        <f t="shared" si="1"/>
        <v>0033</v>
      </c>
      <c r="M282" s="103"/>
    </row>
    <row r="283">
      <c r="A283" s="133">
        <v>281.0</v>
      </c>
      <c r="B283" s="120" t="s">
        <v>564</v>
      </c>
      <c r="C283" s="121" t="str">
        <f>vlookup(D283,partners!$C$3:$O$16,13,FALSE)</f>
        <v>003</v>
      </c>
      <c r="D283" s="120" t="s">
        <v>77</v>
      </c>
      <c r="E283" s="122">
        <f>vlookup($F283,vehicles!$C$3:$G$26,5,FALSE)</f>
        <v>3</v>
      </c>
      <c r="F283" s="120" t="s">
        <v>226</v>
      </c>
      <c r="G283" s="123">
        <f>VLOOKUP(L283,buses!$A$3:$C$19,2,false)</f>
        <v>6</v>
      </c>
      <c r="H283" s="120" t="str">
        <f>VLOOKUP(L283,buses!$A$3:$C$19,3,false)</f>
        <v>HIACE</v>
      </c>
      <c r="I283" s="120" t="s">
        <v>379</v>
      </c>
      <c r="J283" s="124"/>
      <c r="K283" s="109"/>
      <c r="L283" s="125" t="str">
        <f t="shared" si="1"/>
        <v>0033</v>
      </c>
      <c r="M283" s="103"/>
    </row>
    <row r="284">
      <c r="A284" s="133">
        <v>282.0</v>
      </c>
      <c r="B284" s="120" t="s">
        <v>564</v>
      </c>
      <c r="C284" s="121" t="str">
        <f>vlookup(D284,partners!$C$3:$O$16,13,FALSE)</f>
        <v>003</v>
      </c>
      <c r="D284" s="120" t="s">
        <v>77</v>
      </c>
      <c r="E284" s="122">
        <f>vlookup($F284,vehicles!$C$3:$G$26,5,FALSE)</f>
        <v>3</v>
      </c>
      <c r="F284" s="120" t="s">
        <v>226</v>
      </c>
      <c r="G284" s="123">
        <f>VLOOKUP(L284,buses!$A$3:$C$19,2,false)</f>
        <v>6</v>
      </c>
      <c r="H284" s="120" t="str">
        <f>VLOOKUP(L284,buses!$A$3:$C$19,3,false)</f>
        <v>HIACE</v>
      </c>
      <c r="I284" s="120" t="s">
        <v>379</v>
      </c>
      <c r="J284" s="124"/>
      <c r="K284" s="109"/>
      <c r="L284" s="125" t="str">
        <f t="shared" si="1"/>
        <v>0033</v>
      </c>
      <c r="M284" s="103"/>
    </row>
    <row r="285">
      <c r="A285" s="119">
        <v>283.0</v>
      </c>
      <c r="B285" s="120" t="s">
        <v>565</v>
      </c>
      <c r="C285" s="121" t="str">
        <f>vlookup(D285,partners!$C$3:$O$16,13,FALSE)</f>
        <v>003</v>
      </c>
      <c r="D285" s="120" t="s">
        <v>77</v>
      </c>
      <c r="E285" s="122">
        <f>vlookup($F285,vehicles!$C$3:$G$26,5,FALSE)</f>
        <v>3</v>
      </c>
      <c r="F285" s="120" t="s">
        <v>226</v>
      </c>
      <c r="G285" s="123">
        <f>VLOOKUP(L285,buses!$A$3:$C$19,2,false)</f>
        <v>6</v>
      </c>
      <c r="H285" s="120" t="str">
        <f>VLOOKUP(L285,buses!$A$3:$C$19,3,false)</f>
        <v>HIACE</v>
      </c>
      <c r="I285" s="107" t="s">
        <v>379</v>
      </c>
      <c r="J285" s="124"/>
      <c r="K285" s="109"/>
      <c r="L285" s="125" t="str">
        <f t="shared" si="1"/>
        <v>0033</v>
      </c>
      <c r="M285" s="103"/>
    </row>
    <row r="286">
      <c r="A286" s="119">
        <v>284.0</v>
      </c>
      <c r="B286" s="120" t="s">
        <v>565</v>
      </c>
      <c r="C286" s="121" t="str">
        <f>vlookup(D286,partners!$C$3:$O$16,13,FALSE)</f>
        <v>003</v>
      </c>
      <c r="D286" s="120" t="s">
        <v>77</v>
      </c>
      <c r="E286" s="122">
        <f>vlookup($F286,vehicles!$C$3:$G$26,5,FALSE)</f>
        <v>3</v>
      </c>
      <c r="F286" s="120" t="s">
        <v>226</v>
      </c>
      <c r="G286" s="123">
        <f>VLOOKUP(L286,buses!$A$3:$C$19,2,false)</f>
        <v>6</v>
      </c>
      <c r="H286" s="120" t="str">
        <f>VLOOKUP(L286,buses!$A$3:$C$19,3,false)</f>
        <v>HIACE</v>
      </c>
      <c r="I286" s="107" t="s">
        <v>379</v>
      </c>
      <c r="J286" s="124"/>
      <c r="K286" s="109"/>
      <c r="L286" s="125" t="str">
        <f t="shared" si="1"/>
        <v>0033</v>
      </c>
      <c r="M286" s="103"/>
    </row>
    <row r="287">
      <c r="A287" s="119">
        <v>285.0</v>
      </c>
      <c r="B287" s="120" t="s">
        <v>566</v>
      </c>
      <c r="C287" s="121" t="str">
        <f>vlookup(D287,partners!$C$3:$O$16,13,FALSE)</f>
        <v>003</v>
      </c>
      <c r="D287" s="120" t="s">
        <v>77</v>
      </c>
      <c r="E287" s="122">
        <f>vlookup($F287,vehicles!$C$3:$G$26,5,FALSE)</f>
        <v>3</v>
      </c>
      <c r="F287" s="120" t="s">
        <v>226</v>
      </c>
      <c r="G287" s="123">
        <f>VLOOKUP(L287,buses!$A$3:$C$19,2,false)</f>
        <v>6</v>
      </c>
      <c r="H287" s="120" t="str">
        <f>VLOOKUP(L287,buses!$A$3:$C$19,3,false)</f>
        <v>HIACE</v>
      </c>
      <c r="I287" s="107" t="s">
        <v>379</v>
      </c>
      <c r="J287" s="124"/>
      <c r="K287" s="109"/>
      <c r="L287" s="125" t="str">
        <f t="shared" si="1"/>
        <v>0033</v>
      </c>
      <c r="M287" s="103"/>
    </row>
    <row r="288">
      <c r="A288" s="119">
        <v>286.0</v>
      </c>
      <c r="B288" s="120" t="s">
        <v>566</v>
      </c>
      <c r="C288" s="121" t="str">
        <f>vlookup(D288,partners!$C$3:$O$16,13,FALSE)</f>
        <v>003</v>
      </c>
      <c r="D288" s="120" t="s">
        <v>77</v>
      </c>
      <c r="E288" s="122">
        <f>vlookup($F288,vehicles!$C$3:$G$26,5,FALSE)</f>
        <v>3</v>
      </c>
      <c r="F288" s="120" t="s">
        <v>226</v>
      </c>
      <c r="G288" s="123">
        <f>VLOOKUP(L288,buses!$A$3:$C$19,2,false)</f>
        <v>6</v>
      </c>
      <c r="H288" s="120" t="str">
        <f>VLOOKUP(L288,buses!$A$3:$C$19,3,false)</f>
        <v>HIACE</v>
      </c>
      <c r="I288" s="107" t="s">
        <v>379</v>
      </c>
      <c r="J288" s="124"/>
      <c r="K288" s="109"/>
      <c r="L288" s="125" t="str">
        <f t="shared" si="1"/>
        <v>0033</v>
      </c>
      <c r="M288" s="103"/>
    </row>
    <row r="289">
      <c r="A289" s="119">
        <v>287.0</v>
      </c>
      <c r="B289" s="120" t="s">
        <v>567</v>
      </c>
      <c r="C289" s="121" t="str">
        <f>vlookup(D289,partners!$C$3:$O$16,13,FALSE)</f>
        <v>003</v>
      </c>
      <c r="D289" s="120" t="s">
        <v>77</v>
      </c>
      <c r="E289" s="122">
        <f>vlookup($F289,vehicles!$C$3:$G$26,5,FALSE)</f>
        <v>3</v>
      </c>
      <c r="F289" s="120" t="s">
        <v>226</v>
      </c>
      <c r="G289" s="123">
        <f>VLOOKUP(L289,buses!$A$3:$C$19,2,false)</f>
        <v>6</v>
      </c>
      <c r="H289" s="120" t="str">
        <f>VLOOKUP(L289,buses!$A$3:$C$19,3,false)</f>
        <v>HIACE</v>
      </c>
      <c r="I289" s="107" t="s">
        <v>379</v>
      </c>
      <c r="J289" s="124"/>
      <c r="K289" s="109"/>
      <c r="L289" s="125" t="str">
        <f t="shared" si="1"/>
        <v>0033</v>
      </c>
      <c r="M289" s="103"/>
    </row>
    <row r="290">
      <c r="A290" s="119">
        <v>288.0</v>
      </c>
      <c r="B290" s="120" t="s">
        <v>567</v>
      </c>
      <c r="C290" s="121" t="str">
        <f>vlookup(D290,partners!$C$3:$O$16,13,FALSE)</f>
        <v>003</v>
      </c>
      <c r="D290" s="120" t="s">
        <v>77</v>
      </c>
      <c r="E290" s="122">
        <f>vlookup($F290,vehicles!$C$3:$G$26,5,FALSE)</f>
        <v>3</v>
      </c>
      <c r="F290" s="120" t="s">
        <v>226</v>
      </c>
      <c r="G290" s="123">
        <f>VLOOKUP(L290,buses!$A$3:$C$19,2,false)</f>
        <v>6</v>
      </c>
      <c r="H290" s="120" t="str">
        <f>VLOOKUP(L290,buses!$A$3:$C$19,3,false)</f>
        <v>HIACE</v>
      </c>
      <c r="I290" s="107" t="s">
        <v>379</v>
      </c>
      <c r="J290" s="124"/>
      <c r="K290" s="109"/>
      <c r="L290" s="125" t="str">
        <f t="shared" si="1"/>
        <v>0033</v>
      </c>
      <c r="M290" s="103"/>
    </row>
    <row r="291">
      <c r="A291" s="119">
        <v>289.0</v>
      </c>
      <c r="B291" s="120" t="s">
        <v>568</v>
      </c>
      <c r="C291" s="121" t="str">
        <f>vlookup(D291,partners!$C$3:$O$16,13,FALSE)</f>
        <v>003</v>
      </c>
      <c r="D291" s="120" t="s">
        <v>77</v>
      </c>
      <c r="E291" s="122">
        <f>vlookup($F291,vehicles!$C$3:$G$26,5,FALSE)</f>
        <v>3</v>
      </c>
      <c r="F291" s="120" t="s">
        <v>226</v>
      </c>
      <c r="G291" s="123">
        <f>VLOOKUP(L291,buses!$A$3:$C$19,2,false)</f>
        <v>6</v>
      </c>
      <c r="H291" s="120" t="str">
        <f>VLOOKUP(L291,buses!$A$3:$C$19,3,false)</f>
        <v>HIACE</v>
      </c>
      <c r="I291" s="107" t="s">
        <v>379</v>
      </c>
      <c r="J291" s="124"/>
      <c r="K291" s="109"/>
      <c r="L291" s="125" t="str">
        <f t="shared" si="1"/>
        <v>0033</v>
      </c>
      <c r="M291" s="103"/>
    </row>
    <row r="292">
      <c r="A292" s="119">
        <v>290.0</v>
      </c>
      <c r="B292" s="120" t="s">
        <v>568</v>
      </c>
      <c r="C292" s="121" t="str">
        <f>vlookup(D292,partners!$C$3:$O$16,13,FALSE)</f>
        <v>003</v>
      </c>
      <c r="D292" s="120" t="s">
        <v>77</v>
      </c>
      <c r="E292" s="122">
        <f>vlookup($F292,vehicles!$C$3:$G$26,5,FALSE)</f>
        <v>3</v>
      </c>
      <c r="F292" s="120" t="s">
        <v>226</v>
      </c>
      <c r="G292" s="123">
        <f>VLOOKUP(L292,buses!$A$3:$C$19,2,false)</f>
        <v>6</v>
      </c>
      <c r="H292" s="120" t="str">
        <f>VLOOKUP(L292,buses!$A$3:$C$19,3,false)</f>
        <v>HIACE</v>
      </c>
      <c r="I292" s="107" t="s">
        <v>379</v>
      </c>
      <c r="J292" s="124"/>
      <c r="K292" s="109"/>
      <c r="L292" s="125" t="str">
        <f t="shared" si="1"/>
        <v>0033</v>
      </c>
      <c r="M292" s="103"/>
    </row>
    <row r="293">
      <c r="A293" s="119">
        <v>291.0</v>
      </c>
      <c r="B293" s="120" t="s">
        <v>568</v>
      </c>
      <c r="C293" s="121" t="str">
        <f>vlookup(D293,partners!$C$3:$O$16,13,FALSE)</f>
        <v>003</v>
      </c>
      <c r="D293" s="120" t="s">
        <v>77</v>
      </c>
      <c r="E293" s="122">
        <f>vlookup($F293,vehicles!$C$3:$G$26,5,FALSE)</f>
        <v>3</v>
      </c>
      <c r="F293" s="120" t="s">
        <v>226</v>
      </c>
      <c r="G293" s="123">
        <f>VLOOKUP(L293,buses!$A$3:$C$19,2,false)</f>
        <v>6</v>
      </c>
      <c r="H293" s="120" t="str">
        <f>VLOOKUP(L293,buses!$A$3:$C$19,3,false)</f>
        <v>HIACE</v>
      </c>
      <c r="I293" s="107" t="s">
        <v>379</v>
      </c>
      <c r="J293" s="124"/>
      <c r="K293" s="109"/>
      <c r="L293" s="125" t="str">
        <f t="shared" si="1"/>
        <v>0033</v>
      </c>
      <c r="M293" s="103"/>
    </row>
    <row r="294">
      <c r="A294" s="119">
        <v>292.0</v>
      </c>
      <c r="B294" s="120" t="s">
        <v>569</v>
      </c>
      <c r="C294" s="121" t="str">
        <f>vlookup(D294,partners!$C$3:$O$16,13,FALSE)</f>
        <v>003</v>
      </c>
      <c r="D294" s="120" t="s">
        <v>77</v>
      </c>
      <c r="E294" s="122">
        <f>vlookup($F294,vehicles!$C$3:$G$26,5,FALSE)</f>
        <v>3</v>
      </c>
      <c r="F294" s="120" t="s">
        <v>226</v>
      </c>
      <c r="G294" s="123">
        <f>VLOOKUP(L294,buses!$A$3:$C$19,2,false)</f>
        <v>6</v>
      </c>
      <c r="H294" s="120" t="str">
        <f>VLOOKUP(L294,buses!$A$3:$C$19,3,false)</f>
        <v>HIACE</v>
      </c>
      <c r="I294" s="107" t="s">
        <v>379</v>
      </c>
      <c r="J294" s="124"/>
      <c r="K294" s="109"/>
      <c r="L294" s="125" t="str">
        <f t="shared" si="1"/>
        <v>0033</v>
      </c>
      <c r="M294" s="103"/>
    </row>
    <row r="295">
      <c r="A295" s="119">
        <v>293.0</v>
      </c>
      <c r="B295" s="120" t="s">
        <v>569</v>
      </c>
      <c r="C295" s="121" t="str">
        <f>vlookup(D295,partners!$C$3:$O$16,13,FALSE)</f>
        <v>003</v>
      </c>
      <c r="D295" s="120" t="s">
        <v>77</v>
      </c>
      <c r="E295" s="122">
        <f>vlookup($F295,vehicles!$C$3:$G$26,5,FALSE)</f>
        <v>3</v>
      </c>
      <c r="F295" s="120" t="s">
        <v>226</v>
      </c>
      <c r="G295" s="123">
        <f>VLOOKUP(L295,buses!$A$3:$C$19,2,false)</f>
        <v>6</v>
      </c>
      <c r="H295" s="120" t="str">
        <f>VLOOKUP(L295,buses!$A$3:$C$19,3,false)</f>
        <v>HIACE</v>
      </c>
      <c r="I295" s="107" t="s">
        <v>379</v>
      </c>
      <c r="J295" s="124"/>
      <c r="K295" s="109"/>
      <c r="L295" s="125" t="str">
        <f t="shared" si="1"/>
        <v>0033</v>
      </c>
      <c r="M295" s="103"/>
    </row>
    <row r="296">
      <c r="A296" s="119">
        <v>294.0</v>
      </c>
      <c r="B296" s="120" t="s">
        <v>570</v>
      </c>
      <c r="C296" s="121" t="str">
        <f>vlookup(D296,partners!$C$3:$O$16,13,FALSE)</f>
        <v>003</v>
      </c>
      <c r="D296" s="120" t="s">
        <v>77</v>
      </c>
      <c r="E296" s="122">
        <f>vlookup($F296,vehicles!$C$3:$G$26,5,FALSE)</f>
        <v>3</v>
      </c>
      <c r="F296" s="120" t="s">
        <v>226</v>
      </c>
      <c r="G296" s="123">
        <f>VLOOKUP(L296,buses!$A$3:$C$19,2,false)</f>
        <v>6</v>
      </c>
      <c r="H296" s="120" t="str">
        <f>VLOOKUP(L296,buses!$A$3:$C$19,3,false)</f>
        <v>HIACE</v>
      </c>
      <c r="I296" s="107" t="s">
        <v>379</v>
      </c>
      <c r="J296" s="124"/>
      <c r="K296" s="109"/>
      <c r="L296" s="125" t="str">
        <f t="shared" si="1"/>
        <v>0033</v>
      </c>
      <c r="M296" s="103"/>
    </row>
    <row r="297">
      <c r="A297" s="119">
        <v>295.0</v>
      </c>
      <c r="B297" s="120" t="s">
        <v>570</v>
      </c>
      <c r="C297" s="121" t="str">
        <f>vlookup(D297,partners!$C$3:$O$16,13,FALSE)</f>
        <v>003</v>
      </c>
      <c r="D297" s="120" t="s">
        <v>77</v>
      </c>
      <c r="E297" s="122">
        <f>vlookup($F297,vehicles!$C$3:$G$26,5,FALSE)</f>
        <v>3</v>
      </c>
      <c r="F297" s="120" t="s">
        <v>226</v>
      </c>
      <c r="G297" s="123">
        <f>VLOOKUP(L297,buses!$A$3:$C$19,2,false)</f>
        <v>6</v>
      </c>
      <c r="H297" s="120" t="str">
        <f>VLOOKUP(L297,buses!$A$3:$C$19,3,false)</f>
        <v>HIACE</v>
      </c>
      <c r="I297" s="107" t="s">
        <v>379</v>
      </c>
      <c r="J297" s="124"/>
      <c r="K297" s="109"/>
      <c r="L297" s="125" t="str">
        <f t="shared" si="1"/>
        <v>0033</v>
      </c>
      <c r="M297" s="103"/>
    </row>
    <row r="298">
      <c r="A298" s="119">
        <v>296.0</v>
      </c>
      <c r="B298" s="120" t="s">
        <v>571</v>
      </c>
      <c r="C298" s="121" t="str">
        <f>vlookup(D298,partners!$C$3:$O$16,13,FALSE)</f>
        <v>003</v>
      </c>
      <c r="D298" s="120" t="s">
        <v>77</v>
      </c>
      <c r="E298" s="122">
        <f>vlookup($F298,vehicles!$C$3:$G$26,5,FALSE)</f>
        <v>3</v>
      </c>
      <c r="F298" s="120" t="s">
        <v>226</v>
      </c>
      <c r="G298" s="123">
        <f>VLOOKUP(L298,buses!$A$3:$C$19,2,false)</f>
        <v>6</v>
      </c>
      <c r="H298" s="120" t="str">
        <f>VLOOKUP(L298,buses!$A$3:$C$19,3,false)</f>
        <v>HIACE</v>
      </c>
      <c r="I298" s="107" t="s">
        <v>379</v>
      </c>
      <c r="J298" s="124"/>
      <c r="K298" s="109"/>
      <c r="L298" s="125" t="str">
        <f t="shared" si="1"/>
        <v>0033</v>
      </c>
      <c r="M298" s="103"/>
    </row>
    <row r="299">
      <c r="A299" s="119">
        <v>297.0</v>
      </c>
      <c r="B299" s="120" t="s">
        <v>571</v>
      </c>
      <c r="C299" s="121" t="str">
        <f>vlookup(D299,partners!$C$3:$O$16,13,FALSE)</f>
        <v>003</v>
      </c>
      <c r="D299" s="120" t="s">
        <v>77</v>
      </c>
      <c r="E299" s="122">
        <f>vlookup($F299,vehicles!$C$3:$G$26,5,FALSE)</f>
        <v>3</v>
      </c>
      <c r="F299" s="120" t="s">
        <v>226</v>
      </c>
      <c r="G299" s="123">
        <f>VLOOKUP(L299,buses!$A$3:$C$19,2,false)</f>
        <v>6</v>
      </c>
      <c r="H299" s="120" t="str">
        <f>VLOOKUP(L299,buses!$A$3:$C$19,3,false)</f>
        <v>HIACE</v>
      </c>
      <c r="I299" s="107" t="s">
        <v>379</v>
      </c>
      <c r="J299" s="124"/>
      <c r="K299" s="109"/>
      <c r="L299" s="125" t="str">
        <f t="shared" si="1"/>
        <v>0033</v>
      </c>
      <c r="M299" s="103"/>
    </row>
    <row r="300">
      <c r="A300" s="133">
        <v>298.0</v>
      </c>
      <c r="B300" s="120" t="s">
        <v>572</v>
      </c>
      <c r="C300" s="121" t="str">
        <f>vlookup(D300,partners!$C$3:$O$16,13,FALSE)</f>
        <v>003</v>
      </c>
      <c r="D300" s="120" t="s">
        <v>77</v>
      </c>
      <c r="E300" s="122">
        <f>vlookup($F300,vehicles!$C$3:$G$26,5,FALSE)</f>
        <v>3</v>
      </c>
      <c r="F300" s="120" t="s">
        <v>226</v>
      </c>
      <c r="G300" s="123">
        <f>VLOOKUP(L300,buses!$A$3:$C$19,2,false)</f>
        <v>6</v>
      </c>
      <c r="H300" s="120" t="str">
        <f>VLOOKUP(L300,buses!$A$3:$C$19,3,false)</f>
        <v>HIACE</v>
      </c>
      <c r="I300" s="120" t="s">
        <v>379</v>
      </c>
      <c r="J300" s="124"/>
      <c r="K300" s="109"/>
      <c r="L300" s="125" t="str">
        <f t="shared" si="1"/>
        <v>0033</v>
      </c>
      <c r="M300" s="103"/>
    </row>
    <row r="301">
      <c r="A301" s="119">
        <v>299.0</v>
      </c>
      <c r="B301" s="120" t="s">
        <v>572</v>
      </c>
      <c r="C301" s="121" t="str">
        <f>vlookup(D301,partners!$C$3:$O$16,13,FALSE)</f>
        <v>003</v>
      </c>
      <c r="D301" s="120" t="s">
        <v>77</v>
      </c>
      <c r="E301" s="122">
        <f>vlookup($F301,vehicles!$C$3:$G$26,5,FALSE)</f>
        <v>3</v>
      </c>
      <c r="F301" s="120" t="s">
        <v>226</v>
      </c>
      <c r="G301" s="123">
        <f>VLOOKUP(L301,buses!$A$3:$C$19,2,false)</f>
        <v>6</v>
      </c>
      <c r="H301" s="120" t="str">
        <f>VLOOKUP(L301,buses!$A$3:$C$19,3,false)</f>
        <v>HIACE</v>
      </c>
      <c r="I301" s="107" t="s">
        <v>379</v>
      </c>
      <c r="J301" s="124"/>
      <c r="K301" s="109"/>
      <c r="L301" s="125" t="str">
        <f t="shared" si="1"/>
        <v>0033</v>
      </c>
      <c r="M301" s="103"/>
    </row>
    <row r="302">
      <c r="A302" s="119">
        <v>300.0</v>
      </c>
      <c r="B302" s="120" t="s">
        <v>573</v>
      </c>
      <c r="C302" s="121" t="str">
        <f>vlookup(D302,partners!$C$3:$O$16,13,FALSE)</f>
        <v>003</v>
      </c>
      <c r="D302" s="120" t="s">
        <v>77</v>
      </c>
      <c r="E302" s="122">
        <f>vlookup($F302,vehicles!$C$3:$G$26,5,FALSE)</f>
        <v>3</v>
      </c>
      <c r="F302" s="120" t="s">
        <v>226</v>
      </c>
      <c r="G302" s="123">
        <f>VLOOKUP(L302,buses!$A$3:$C$19,2,false)</f>
        <v>6</v>
      </c>
      <c r="H302" s="120" t="str">
        <f>VLOOKUP(L302,buses!$A$3:$C$19,3,false)</f>
        <v>HIACE</v>
      </c>
      <c r="I302" s="107" t="s">
        <v>379</v>
      </c>
      <c r="J302" s="124"/>
      <c r="K302" s="109"/>
      <c r="L302" s="125" t="str">
        <f t="shared" si="1"/>
        <v>0033</v>
      </c>
      <c r="M302" s="103"/>
    </row>
    <row r="303">
      <c r="A303" s="119">
        <v>301.0</v>
      </c>
      <c r="B303" s="120" t="s">
        <v>574</v>
      </c>
      <c r="C303" s="121" t="str">
        <f>vlookup(D303,partners!$C$3:$O$16,13,FALSE)</f>
        <v>003</v>
      </c>
      <c r="D303" s="120" t="s">
        <v>77</v>
      </c>
      <c r="E303" s="122">
        <f>vlookup($F303,vehicles!$C$3:$G$26,5,FALSE)</f>
        <v>3</v>
      </c>
      <c r="F303" s="120" t="s">
        <v>226</v>
      </c>
      <c r="G303" s="123">
        <f>VLOOKUP(L303,buses!$A$3:$C$19,2,false)</f>
        <v>6</v>
      </c>
      <c r="H303" s="120" t="str">
        <f>VLOOKUP(L303,buses!$A$3:$C$19,3,false)</f>
        <v>HIACE</v>
      </c>
      <c r="I303" s="107" t="s">
        <v>379</v>
      </c>
      <c r="J303" s="124"/>
      <c r="K303" s="109"/>
      <c r="L303" s="125" t="str">
        <f t="shared" si="1"/>
        <v>0033</v>
      </c>
      <c r="M303" s="103"/>
    </row>
    <row r="304">
      <c r="A304" s="119">
        <v>302.0</v>
      </c>
      <c r="B304" s="120" t="s">
        <v>575</v>
      </c>
      <c r="C304" s="121" t="str">
        <f>vlookup(D304,partners!$C$3:$O$16,13,FALSE)</f>
        <v>003</v>
      </c>
      <c r="D304" s="120" t="s">
        <v>77</v>
      </c>
      <c r="E304" s="122">
        <f>vlookup($F304,vehicles!$C$3:$G$26,5,FALSE)</f>
        <v>3</v>
      </c>
      <c r="F304" s="120" t="s">
        <v>226</v>
      </c>
      <c r="G304" s="123">
        <f>VLOOKUP(L304,buses!$A$3:$C$19,2,false)</f>
        <v>6</v>
      </c>
      <c r="H304" s="120" t="str">
        <f>VLOOKUP(L304,buses!$A$3:$C$19,3,false)</f>
        <v>HIACE</v>
      </c>
      <c r="I304" s="107" t="s">
        <v>379</v>
      </c>
      <c r="J304" s="124"/>
      <c r="K304" s="109"/>
      <c r="L304" s="125" t="str">
        <f t="shared" si="1"/>
        <v>0033</v>
      </c>
      <c r="M304" s="103"/>
    </row>
    <row r="305">
      <c r="A305" s="119">
        <v>303.0</v>
      </c>
      <c r="B305" s="120" t="s">
        <v>576</v>
      </c>
      <c r="C305" s="121" t="str">
        <f>vlookup(D305,partners!$C$3:$O$16,13,FALSE)</f>
        <v>003</v>
      </c>
      <c r="D305" s="107" t="s">
        <v>77</v>
      </c>
      <c r="E305" s="122">
        <f>vlookup($F305,vehicles!$C$3:$G$26,5,FALSE)</f>
        <v>3</v>
      </c>
      <c r="F305" s="120" t="s">
        <v>226</v>
      </c>
      <c r="G305" s="123">
        <f>VLOOKUP(L305,buses!$A$3:$C$19,2,false)</f>
        <v>6</v>
      </c>
      <c r="H305" s="120" t="str">
        <f>VLOOKUP(L305,buses!$A$3:$C$19,3,false)</f>
        <v>HIACE</v>
      </c>
      <c r="I305" s="107" t="s">
        <v>379</v>
      </c>
      <c r="J305" s="124"/>
      <c r="K305" s="109"/>
      <c r="L305" s="125" t="str">
        <f t="shared" si="1"/>
        <v>0033</v>
      </c>
      <c r="M305" s="103"/>
    </row>
    <row r="306">
      <c r="A306" s="133">
        <v>304.0</v>
      </c>
      <c r="B306" s="120" t="s">
        <v>576</v>
      </c>
      <c r="C306" s="121" t="str">
        <f>vlookup(D306,partners!$C$3:$O$16,13,FALSE)</f>
        <v>003</v>
      </c>
      <c r="D306" s="120" t="s">
        <v>77</v>
      </c>
      <c r="E306" s="122">
        <f>vlookup($F306,vehicles!$C$3:$G$26,5,FALSE)</f>
        <v>3</v>
      </c>
      <c r="F306" s="120" t="s">
        <v>226</v>
      </c>
      <c r="G306" s="123">
        <f>VLOOKUP(L306,buses!$A$3:$C$19,2,false)</f>
        <v>6</v>
      </c>
      <c r="H306" s="120" t="str">
        <f>VLOOKUP(L306,buses!$A$3:$C$19,3,false)</f>
        <v>HIACE</v>
      </c>
      <c r="I306" s="120" t="s">
        <v>379</v>
      </c>
      <c r="J306" s="124"/>
      <c r="K306" s="109"/>
      <c r="L306" s="125" t="str">
        <f t="shared" si="1"/>
        <v>0033</v>
      </c>
      <c r="M306" s="103"/>
    </row>
    <row r="307">
      <c r="A307" s="133">
        <v>305.0</v>
      </c>
      <c r="B307" s="120" t="s">
        <v>577</v>
      </c>
      <c r="C307" s="121" t="str">
        <f>vlookup(D307,partners!$C$3:$O$16,13,FALSE)</f>
        <v>003</v>
      </c>
      <c r="D307" s="120" t="s">
        <v>77</v>
      </c>
      <c r="E307" s="122">
        <f>vlookup($F307,vehicles!$C$3:$G$26,5,FALSE)</f>
        <v>3</v>
      </c>
      <c r="F307" s="120" t="s">
        <v>226</v>
      </c>
      <c r="G307" s="123">
        <f>VLOOKUP(L307,buses!$A$3:$C$19,2,false)</f>
        <v>6</v>
      </c>
      <c r="H307" s="120" t="str">
        <f>VLOOKUP(L307,buses!$A$3:$C$19,3,false)</f>
        <v>HIACE</v>
      </c>
      <c r="I307" s="120" t="s">
        <v>379</v>
      </c>
      <c r="J307" s="124"/>
      <c r="K307" s="109"/>
      <c r="L307" s="125" t="str">
        <f t="shared" si="1"/>
        <v>0033</v>
      </c>
      <c r="M307" s="103"/>
    </row>
    <row r="308">
      <c r="A308" s="133">
        <v>306.0</v>
      </c>
      <c r="B308" s="120" t="s">
        <v>577</v>
      </c>
      <c r="C308" s="121" t="str">
        <f>vlookup(D308,partners!$C$3:$O$16,13,FALSE)</f>
        <v>003</v>
      </c>
      <c r="D308" s="120" t="s">
        <v>77</v>
      </c>
      <c r="E308" s="122">
        <f>vlookup($F308,vehicles!$C$3:$G$26,5,FALSE)</f>
        <v>3</v>
      </c>
      <c r="F308" s="120" t="s">
        <v>226</v>
      </c>
      <c r="G308" s="123">
        <f>VLOOKUP(L308,buses!$A$3:$C$19,2,false)</f>
        <v>6</v>
      </c>
      <c r="H308" s="120" t="str">
        <f>VLOOKUP(L308,buses!$A$3:$C$19,3,false)</f>
        <v>HIACE</v>
      </c>
      <c r="I308" s="120" t="s">
        <v>379</v>
      </c>
      <c r="J308" s="124"/>
      <c r="K308" s="109"/>
      <c r="L308" s="125" t="str">
        <f t="shared" si="1"/>
        <v>0033</v>
      </c>
      <c r="M308" s="103"/>
    </row>
    <row r="309">
      <c r="A309" s="133">
        <v>307.0</v>
      </c>
      <c r="B309" s="120" t="s">
        <v>578</v>
      </c>
      <c r="C309" s="121" t="str">
        <f>vlookup(D309,partners!$C$3:$O$16,13,FALSE)</f>
        <v>003</v>
      </c>
      <c r="D309" s="120" t="s">
        <v>77</v>
      </c>
      <c r="E309" s="122">
        <f>vlookup($F309,vehicles!$C$3:$G$26,5,FALSE)</f>
        <v>3</v>
      </c>
      <c r="F309" s="120" t="s">
        <v>226</v>
      </c>
      <c r="G309" s="123">
        <f>VLOOKUP(L309,buses!$A$3:$C$19,2,false)</f>
        <v>6</v>
      </c>
      <c r="H309" s="120" t="str">
        <f>VLOOKUP(L309,buses!$A$3:$C$19,3,false)</f>
        <v>HIACE</v>
      </c>
      <c r="I309" s="120" t="s">
        <v>379</v>
      </c>
      <c r="J309" s="124"/>
      <c r="K309" s="109"/>
      <c r="L309" s="125" t="str">
        <f t="shared" si="1"/>
        <v>0033</v>
      </c>
      <c r="M309" s="103"/>
    </row>
    <row r="310">
      <c r="A310" s="133">
        <v>308.0</v>
      </c>
      <c r="B310" s="120" t="s">
        <v>578</v>
      </c>
      <c r="C310" s="121" t="str">
        <f>vlookup(D310,partners!$C$3:$O$16,13,FALSE)</f>
        <v>003</v>
      </c>
      <c r="D310" s="120" t="s">
        <v>77</v>
      </c>
      <c r="E310" s="122">
        <f>vlookup($F310,vehicles!$C$3:$G$26,5,FALSE)</f>
        <v>3</v>
      </c>
      <c r="F310" s="120" t="s">
        <v>226</v>
      </c>
      <c r="G310" s="123">
        <f>VLOOKUP(L310,buses!$A$3:$C$19,2,false)</f>
        <v>6</v>
      </c>
      <c r="H310" s="120" t="str">
        <f>VLOOKUP(L310,buses!$A$3:$C$19,3,false)</f>
        <v>HIACE</v>
      </c>
      <c r="I310" s="120" t="s">
        <v>379</v>
      </c>
      <c r="J310" s="124"/>
      <c r="K310" s="109"/>
      <c r="L310" s="125" t="str">
        <f t="shared" si="1"/>
        <v>0033</v>
      </c>
      <c r="M310" s="103"/>
    </row>
    <row r="311">
      <c r="A311" s="133">
        <v>309.0</v>
      </c>
      <c r="B311" s="120" t="s">
        <v>579</v>
      </c>
      <c r="C311" s="121" t="str">
        <f>vlookup(D311,partners!$C$3:$O$16,13,FALSE)</f>
        <v>003</v>
      </c>
      <c r="D311" s="120" t="s">
        <v>77</v>
      </c>
      <c r="E311" s="122">
        <f>vlookup($F311,vehicles!$C$3:$G$26,5,FALSE)</f>
        <v>3</v>
      </c>
      <c r="F311" s="120" t="s">
        <v>226</v>
      </c>
      <c r="G311" s="123">
        <f>VLOOKUP(L311,buses!$A$3:$C$19,2,false)</f>
        <v>6</v>
      </c>
      <c r="H311" s="120" t="str">
        <f>VLOOKUP(L311,buses!$A$3:$C$19,3,false)</f>
        <v>HIACE</v>
      </c>
      <c r="I311" s="120" t="s">
        <v>379</v>
      </c>
      <c r="J311" s="124"/>
      <c r="K311" s="109"/>
      <c r="L311" s="125" t="str">
        <f t="shared" si="1"/>
        <v>0033</v>
      </c>
      <c r="M311" s="103"/>
    </row>
    <row r="312">
      <c r="A312" s="133">
        <v>310.0</v>
      </c>
      <c r="B312" s="120" t="s">
        <v>579</v>
      </c>
      <c r="C312" s="121" t="str">
        <f>vlookup(D312,partners!$C$3:$O$16,13,FALSE)</f>
        <v>003</v>
      </c>
      <c r="D312" s="120" t="s">
        <v>77</v>
      </c>
      <c r="E312" s="122">
        <f>vlookup($F312,vehicles!$C$3:$G$26,5,FALSE)</f>
        <v>3</v>
      </c>
      <c r="F312" s="120" t="s">
        <v>226</v>
      </c>
      <c r="G312" s="123">
        <f>VLOOKUP(L312,buses!$A$3:$C$19,2,false)</f>
        <v>6</v>
      </c>
      <c r="H312" s="120" t="str">
        <f>VLOOKUP(L312,buses!$A$3:$C$19,3,false)</f>
        <v>HIACE</v>
      </c>
      <c r="I312" s="120" t="s">
        <v>379</v>
      </c>
      <c r="J312" s="124"/>
      <c r="K312" s="109"/>
      <c r="L312" s="125" t="str">
        <f t="shared" si="1"/>
        <v>0033</v>
      </c>
      <c r="M312" s="103"/>
    </row>
    <row r="313">
      <c r="A313" s="119">
        <v>311.0</v>
      </c>
      <c r="B313" s="120" t="s">
        <v>580</v>
      </c>
      <c r="C313" s="121" t="str">
        <f>vlookup(D313,partners!$C$3:$O$16,13,FALSE)</f>
        <v>004</v>
      </c>
      <c r="D313" s="120" t="s">
        <v>85</v>
      </c>
      <c r="E313" s="122">
        <f>vlookup($F313,vehicles!$C$3:$G$26,5,FALSE)</f>
        <v>12</v>
      </c>
      <c r="F313" s="120" t="s">
        <v>258</v>
      </c>
      <c r="G313" s="123">
        <f>VLOOKUP(L313,buses!$A$3:$C$19,2,false)</f>
        <v>12</v>
      </c>
      <c r="H313" s="120" t="str">
        <f>VLOOKUP(L313,buses!$A$3:$C$19,3,false)</f>
        <v>JET (Jet Mover)</v>
      </c>
      <c r="I313" s="120" t="s">
        <v>379</v>
      </c>
      <c r="J313" s="124"/>
      <c r="K313" s="109"/>
      <c r="L313" s="125" t="str">
        <f t="shared" si="1"/>
        <v>00412</v>
      </c>
      <c r="M313" s="103"/>
    </row>
    <row r="314">
      <c r="A314" s="119">
        <v>312.0</v>
      </c>
      <c r="B314" s="120" t="s">
        <v>581</v>
      </c>
      <c r="C314" s="121" t="str">
        <f>vlookup(D314,partners!$C$3:$O$16,13,FALSE)</f>
        <v>004</v>
      </c>
      <c r="D314" s="120" t="s">
        <v>85</v>
      </c>
      <c r="E314" s="122">
        <f>vlookup($F314,vehicles!$C$3:$G$26,5,FALSE)</f>
        <v>4</v>
      </c>
      <c r="F314" s="134" t="s">
        <v>264</v>
      </c>
      <c r="G314" s="123">
        <f>VLOOKUP(L314,buses!$A$3:$C$19,2,false)</f>
        <v>8</v>
      </c>
      <c r="H314" s="120" t="str">
        <f>VLOOKUP(L314,buses!$A$3:$C$19,3,false)</f>
        <v>HIACE</v>
      </c>
      <c r="I314" s="120" t="s">
        <v>379</v>
      </c>
      <c r="J314" s="124"/>
      <c r="K314" s="109"/>
      <c r="L314" s="125" t="str">
        <f t="shared" si="1"/>
        <v>0044</v>
      </c>
      <c r="M314" s="103"/>
    </row>
    <row r="315">
      <c r="A315" s="119">
        <v>313.0</v>
      </c>
      <c r="B315" s="120" t="s">
        <v>582</v>
      </c>
      <c r="C315" s="121" t="str">
        <f>vlookup(D315,partners!$C$3:$O$16,13,FALSE)</f>
        <v>004</v>
      </c>
      <c r="D315" s="120" t="s">
        <v>85</v>
      </c>
      <c r="E315" s="122">
        <f>vlookup($F315,vehicles!$C$3:$G$26,5,FALSE)</f>
        <v>12</v>
      </c>
      <c r="F315" s="120" t="s">
        <v>258</v>
      </c>
      <c r="G315" s="123">
        <f>VLOOKUP(L315,buses!$A$3:$C$19,2,false)</f>
        <v>12</v>
      </c>
      <c r="H315" s="120" t="str">
        <f>VLOOKUP(L315,buses!$A$3:$C$19,3,false)</f>
        <v>JET (Jet Mover)</v>
      </c>
      <c r="I315" s="120" t="s">
        <v>379</v>
      </c>
      <c r="J315" s="124"/>
      <c r="K315" s="109"/>
      <c r="L315" s="125" t="str">
        <f t="shared" si="1"/>
        <v>00412</v>
      </c>
      <c r="M315" s="103"/>
    </row>
    <row r="316">
      <c r="A316" s="119">
        <v>314.0</v>
      </c>
      <c r="B316" s="120" t="s">
        <v>515</v>
      </c>
      <c r="C316" s="121" t="str">
        <f>vlookup(D316,partners!$C$3:$O$16,13,FALSE)</f>
        <v>004</v>
      </c>
      <c r="D316" s="120" t="s">
        <v>85</v>
      </c>
      <c r="E316" s="122">
        <f>vlookup($F316,vehicles!$C$3:$G$26,5,FALSE)</f>
        <v>6</v>
      </c>
      <c r="F316" s="134" t="s">
        <v>583</v>
      </c>
      <c r="G316" s="123">
        <f>VLOOKUP(L316,buses!$A$3:$C$19,2,false)</f>
        <v>14</v>
      </c>
      <c r="H316" s="120" t="str">
        <f>VLOOKUP(L316,buses!$A$3:$C$19,3,false)</f>
        <v>HIACE X</v>
      </c>
      <c r="I316" s="120" t="s">
        <v>379</v>
      </c>
      <c r="J316" s="124"/>
      <c r="K316" s="109"/>
      <c r="L316" s="125" t="str">
        <f t="shared" si="1"/>
        <v>0046</v>
      </c>
      <c r="M316" s="103"/>
    </row>
    <row r="317">
      <c r="A317" s="119">
        <v>315.0</v>
      </c>
      <c r="B317" s="120" t="s">
        <v>584</v>
      </c>
      <c r="C317" s="121" t="str">
        <f>vlookup(D317,partners!$C$3:$O$16,13,FALSE)</f>
        <v>004</v>
      </c>
      <c r="D317" s="120" t="s">
        <v>85</v>
      </c>
      <c r="E317" s="122">
        <f>vlookup($F317,vehicles!$C$3:$G$26,5,FALSE)</f>
        <v>6</v>
      </c>
      <c r="F317" s="134" t="s">
        <v>583</v>
      </c>
      <c r="G317" s="123">
        <f>VLOOKUP(L317,buses!$A$3:$C$19,2,false)</f>
        <v>14</v>
      </c>
      <c r="H317" s="120" t="str">
        <f>VLOOKUP(L317,buses!$A$3:$C$19,3,false)</f>
        <v>HIACE X</v>
      </c>
      <c r="I317" s="120" t="s">
        <v>379</v>
      </c>
      <c r="J317" s="124"/>
      <c r="K317" s="109"/>
      <c r="L317" s="125" t="str">
        <f t="shared" si="1"/>
        <v>0046</v>
      </c>
      <c r="M317" s="103"/>
    </row>
    <row r="318">
      <c r="A318" s="119">
        <v>316.0</v>
      </c>
      <c r="B318" s="120" t="s">
        <v>585</v>
      </c>
      <c r="C318" s="121" t="str">
        <f>vlookup(D318,partners!$C$3:$O$16,13,FALSE)</f>
        <v>004</v>
      </c>
      <c r="D318" s="120" t="s">
        <v>85</v>
      </c>
      <c r="E318" s="122">
        <f>vlookup($F318,vehicles!$C$3:$G$26,5,FALSE)</f>
        <v>6</v>
      </c>
      <c r="F318" s="134" t="s">
        <v>583</v>
      </c>
      <c r="G318" s="123">
        <f>VLOOKUP(L318,buses!$A$3:$C$19,2,false)</f>
        <v>14</v>
      </c>
      <c r="H318" s="120" t="str">
        <f>VLOOKUP(L318,buses!$A$3:$C$19,3,false)</f>
        <v>HIACE X</v>
      </c>
      <c r="I318" s="120" t="s">
        <v>379</v>
      </c>
      <c r="J318" s="124"/>
      <c r="K318" s="109"/>
      <c r="L318" s="125" t="str">
        <f t="shared" si="1"/>
        <v>0046</v>
      </c>
      <c r="M318" s="103"/>
    </row>
    <row r="319">
      <c r="A319" s="119">
        <v>317.0</v>
      </c>
      <c r="B319" s="120" t="s">
        <v>586</v>
      </c>
      <c r="C319" s="121" t="str">
        <f>vlookup(D319,partners!$C$3:$O$16,13,FALSE)</f>
        <v>004</v>
      </c>
      <c r="D319" s="120" t="s">
        <v>85</v>
      </c>
      <c r="E319" s="122">
        <f>vlookup($F319,vehicles!$C$3:$G$26,5,FALSE)</f>
        <v>6</v>
      </c>
      <c r="F319" s="134" t="s">
        <v>583</v>
      </c>
      <c r="G319" s="123">
        <f>VLOOKUP(L319,buses!$A$3:$C$19,2,false)</f>
        <v>14</v>
      </c>
      <c r="H319" s="120" t="str">
        <f>VLOOKUP(L319,buses!$A$3:$C$19,3,false)</f>
        <v>HIACE X</v>
      </c>
      <c r="I319" s="120" t="s">
        <v>379</v>
      </c>
      <c r="J319" s="124"/>
      <c r="K319" s="109"/>
      <c r="L319" s="125" t="str">
        <f t="shared" si="1"/>
        <v>0046</v>
      </c>
      <c r="M319" s="103"/>
    </row>
    <row r="320">
      <c r="A320" s="119">
        <v>318.0</v>
      </c>
      <c r="B320" s="120" t="s">
        <v>587</v>
      </c>
      <c r="C320" s="121" t="str">
        <f>vlookup(D320,partners!$C$3:$O$16,13,FALSE)</f>
        <v>004</v>
      </c>
      <c r="D320" s="120" t="s">
        <v>85</v>
      </c>
      <c r="E320" s="122">
        <f>vlookup($F320,vehicles!$C$3:$G$26,5,FALSE)</f>
        <v>12</v>
      </c>
      <c r="F320" s="120" t="s">
        <v>258</v>
      </c>
      <c r="G320" s="123">
        <f>VLOOKUP(L320,buses!$A$3:$C$19,2,false)</f>
        <v>12</v>
      </c>
      <c r="H320" s="120" t="str">
        <f>VLOOKUP(L320,buses!$A$3:$C$19,3,false)</f>
        <v>JET (Jet Mover)</v>
      </c>
      <c r="I320" s="120" t="s">
        <v>379</v>
      </c>
      <c r="J320" s="124"/>
      <c r="K320" s="109"/>
      <c r="L320" s="125" t="str">
        <f t="shared" si="1"/>
        <v>00412</v>
      </c>
      <c r="M320" s="103"/>
    </row>
    <row r="321">
      <c r="A321" s="119">
        <v>319.0</v>
      </c>
      <c r="B321" s="120" t="s">
        <v>588</v>
      </c>
      <c r="C321" s="121" t="str">
        <f>vlookup(D321,partners!$C$3:$O$16,13,FALSE)</f>
        <v>004</v>
      </c>
      <c r="D321" s="120" t="s">
        <v>85</v>
      </c>
      <c r="E321" s="122">
        <f>vlookup($F321,vehicles!$C$3:$G$26,5,FALSE)</f>
        <v>6</v>
      </c>
      <c r="F321" s="134" t="s">
        <v>583</v>
      </c>
      <c r="G321" s="123">
        <f>VLOOKUP(L321,buses!$A$3:$C$19,2,false)</f>
        <v>14</v>
      </c>
      <c r="H321" s="120" t="str">
        <f>VLOOKUP(L321,buses!$A$3:$C$19,3,false)</f>
        <v>HIACE X</v>
      </c>
      <c r="I321" s="120" t="s">
        <v>379</v>
      </c>
      <c r="J321" s="124"/>
      <c r="K321" s="109"/>
      <c r="L321" s="125" t="str">
        <f t="shared" si="1"/>
        <v>0046</v>
      </c>
      <c r="M321" s="103"/>
    </row>
    <row r="322">
      <c r="A322" s="119">
        <v>320.0</v>
      </c>
      <c r="B322" s="120" t="s">
        <v>589</v>
      </c>
      <c r="C322" s="121" t="str">
        <f>vlookup(D322,partners!$C$3:$O$16,13,FALSE)</f>
        <v>004</v>
      </c>
      <c r="D322" s="120" t="s">
        <v>85</v>
      </c>
      <c r="E322" s="122">
        <f>vlookup($F322,vehicles!$C$3:$G$26,5,FALSE)</f>
        <v>12</v>
      </c>
      <c r="F322" s="120" t="s">
        <v>258</v>
      </c>
      <c r="G322" s="123">
        <f>VLOOKUP(L322,buses!$A$3:$C$19,2,false)</f>
        <v>12</v>
      </c>
      <c r="H322" s="120" t="str">
        <f>VLOOKUP(L322,buses!$A$3:$C$19,3,false)</f>
        <v>JET (Jet Mover)</v>
      </c>
      <c r="I322" s="120" t="s">
        <v>379</v>
      </c>
      <c r="J322" s="124"/>
      <c r="K322" s="109"/>
      <c r="L322" s="125" t="str">
        <f t="shared" si="1"/>
        <v>00412</v>
      </c>
      <c r="M322" s="103"/>
    </row>
    <row r="323">
      <c r="A323" s="119">
        <v>321.0</v>
      </c>
      <c r="B323" s="120" t="s">
        <v>590</v>
      </c>
      <c r="C323" s="121" t="str">
        <f>vlookup(D323,partners!$C$3:$O$16,13,FALSE)</f>
        <v>004</v>
      </c>
      <c r="D323" s="120" t="s">
        <v>85</v>
      </c>
      <c r="E323" s="122">
        <f>vlookup($F323,vehicles!$C$3:$G$26,5,FALSE)</f>
        <v>18</v>
      </c>
      <c r="F323" s="120" t="s">
        <v>272</v>
      </c>
      <c r="G323" s="123">
        <f>VLOOKUP(L323,buses!$A$3:$C$19,2,false)</f>
        <v>13</v>
      </c>
      <c r="H323" s="120" t="str">
        <f>VLOOKUP(L323,buses!$A$3:$C$19,3,false)</f>
        <v>SIENNA</v>
      </c>
      <c r="I323" s="120" t="s">
        <v>379</v>
      </c>
      <c r="J323" s="124"/>
      <c r="K323" s="109"/>
      <c r="L323" s="125" t="str">
        <f t="shared" si="1"/>
        <v>00418</v>
      </c>
      <c r="M323" s="103"/>
    </row>
    <row r="324">
      <c r="A324" s="119">
        <v>322.0</v>
      </c>
      <c r="B324" s="120" t="s">
        <v>590</v>
      </c>
      <c r="C324" s="121" t="str">
        <f>vlookup(D324,partners!$C$3:$O$16,13,FALSE)</f>
        <v>004</v>
      </c>
      <c r="D324" s="120" t="s">
        <v>85</v>
      </c>
      <c r="E324" s="122">
        <f>vlookup($F324,vehicles!$C$3:$G$26,5,FALSE)</f>
        <v>12</v>
      </c>
      <c r="F324" s="127" t="s">
        <v>258</v>
      </c>
      <c r="G324" s="123">
        <f>VLOOKUP(L324,buses!$A$3:$C$19,2,false)</f>
        <v>12</v>
      </c>
      <c r="H324" s="120" t="str">
        <f>VLOOKUP(L324,buses!$A$3:$C$19,3,false)</f>
        <v>JET (Jet Mover)</v>
      </c>
      <c r="I324" s="120" t="s">
        <v>379</v>
      </c>
      <c r="J324" s="124"/>
      <c r="K324" s="109"/>
      <c r="L324" s="125" t="str">
        <f t="shared" si="1"/>
        <v>00412</v>
      </c>
      <c r="M324" s="103"/>
    </row>
    <row r="325">
      <c r="A325" s="119">
        <v>323.0</v>
      </c>
      <c r="B325" s="120" t="s">
        <v>591</v>
      </c>
      <c r="C325" s="121" t="str">
        <f>vlookup(D325,partners!$C$3:$O$16,13,FALSE)</f>
        <v>004</v>
      </c>
      <c r="D325" s="120" t="s">
        <v>85</v>
      </c>
      <c r="E325" s="122">
        <f>vlookup($F325,vehicles!$C$3:$G$26,5,FALSE)</f>
        <v>4</v>
      </c>
      <c r="F325" s="134" t="s">
        <v>264</v>
      </c>
      <c r="G325" s="123">
        <f>VLOOKUP(L325,buses!$A$3:$C$19,2,false)</f>
        <v>8</v>
      </c>
      <c r="H325" s="120" t="str">
        <f>VLOOKUP(L325,buses!$A$3:$C$19,3,false)</f>
        <v>HIACE</v>
      </c>
      <c r="I325" s="120" t="s">
        <v>379</v>
      </c>
      <c r="J325" s="124"/>
      <c r="K325" s="109"/>
      <c r="L325" s="125" t="str">
        <f t="shared" si="1"/>
        <v>0044</v>
      </c>
      <c r="M325" s="103"/>
    </row>
    <row r="326">
      <c r="A326" s="119">
        <v>324.0</v>
      </c>
      <c r="B326" s="120" t="s">
        <v>592</v>
      </c>
      <c r="C326" s="121" t="str">
        <f>vlookup(D326,partners!$C$3:$O$16,13,FALSE)</f>
        <v>004</v>
      </c>
      <c r="D326" s="120" t="s">
        <v>85</v>
      </c>
      <c r="E326" s="122">
        <f>vlookup($F326,vehicles!$C$3:$G$26,5,FALSE)</f>
        <v>12</v>
      </c>
      <c r="F326" s="120" t="s">
        <v>258</v>
      </c>
      <c r="G326" s="123">
        <f>VLOOKUP(L326,buses!$A$3:$C$19,2,false)</f>
        <v>12</v>
      </c>
      <c r="H326" s="120" t="str">
        <f>VLOOKUP(L326,buses!$A$3:$C$19,3,false)</f>
        <v>JET (Jet Mover)</v>
      </c>
      <c r="I326" s="120" t="s">
        <v>379</v>
      </c>
      <c r="J326" s="124"/>
      <c r="K326" s="109"/>
      <c r="L326" s="125" t="str">
        <f t="shared" si="1"/>
        <v>00412</v>
      </c>
      <c r="M326" s="103"/>
    </row>
    <row r="327">
      <c r="A327" s="119">
        <v>325.0</v>
      </c>
      <c r="B327" s="120" t="s">
        <v>593</v>
      </c>
      <c r="C327" s="121" t="str">
        <f>vlookup(D327,partners!$C$3:$O$16,13,FALSE)</f>
        <v>004</v>
      </c>
      <c r="D327" s="120" t="s">
        <v>85</v>
      </c>
      <c r="E327" s="122">
        <f>vlookup($F327,vehicles!$C$3:$G$26,5,FALSE)</f>
        <v>12</v>
      </c>
      <c r="F327" s="120" t="s">
        <v>258</v>
      </c>
      <c r="G327" s="123">
        <f>VLOOKUP(L327,buses!$A$3:$C$19,2,false)</f>
        <v>12</v>
      </c>
      <c r="H327" s="120" t="str">
        <f>VLOOKUP(L327,buses!$A$3:$C$19,3,false)</f>
        <v>JET (Jet Mover)</v>
      </c>
      <c r="I327" s="120" t="s">
        <v>379</v>
      </c>
      <c r="J327" s="124"/>
      <c r="K327" s="109"/>
      <c r="L327" s="125" t="str">
        <f t="shared" si="1"/>
        <v>00412</v>
      </c>
      <c r="M327" s="103"/>
    </row>
    <row r="328">
      <c r="A328" s="119">
        <v>326.0</v>
      </c>
      <c r="B328" s="120" t="s">
        <v>593</v>
      </c>
      <c r="C328" s="121" t="str">
        <f>vlookup(D328,partners!$C$3:$O$16,13,FALSE)</f>
        <v>004</v>
      </c>
      <c r="D328" s="120" t="s">
        <v>85</v>
      </c>
      <c r="E328" s="122">
        <f>vlookup($F328,vehicles!$C$3:$G$26,5,FALSE)</f>
        <v>4</v>
      </c>
      <c r="F328" s="134" t="s">
        <v>264</v>
      </c>
      <c r="G328" s="123">
        <f>VLOOKUP(L328,buses!$A$3:$C$19,2,false)</f>
        <v>8</v>
      </c>
      <c r="H328" s="120" t="str">
        <f>VLOOKUP(L328,buses!$A$3:$C$19,3,false)</f>
        <v>HIACE</v>
      </c>
      <c r="I328" s="120" t="s">
        <v>379</v>
      </c>
      <c r="J328" s="124"/>
      <c r="K328" s="109"/>
      <c r="L328" s="125" t="str">
        <f t="shared" si="1"/>
        <v>0044</v>
      </c>
      <c r="M328" s="103"/>
    </row>
    <row r="329">
      <c r="A329" s="119">
        <v>327.0</v>
      </c>
      <c r="B329" s="120" t="s">
        <v>594</v>
      </c>
      <c r="C329" s="121" t="str">
        <f>vlookup(D329,partners!$C$3:$O$16,13,FALSE)</f>
        <v>004</v>
      </c>
      <c r="D329" s="120" t="s">
        <v>85</v>
      </c>
      <c r="E329" s="122">
        <f>vlookup($F329,vehicles!$C$3:$G$26,5,FALSE)</f>
        <v>12</v>
      </c>
      <c r="F329" s="120" t="s">
        <v>258</v>
      </c>
      <c r="G329" s="123">
        <f>VLOOKUP(L329,buses!$A$3:$C$19,2,false)</f>
        <v>12</v>
      </c>
      <c r="H329" s="120" t="str">
        <f>VLOOKUP(L329,buses!$A$3:$C$19,3,false)</f>
        <v>JET (Jet Mover)</v>
      </c>
      <c r="I329" s="120" t="s">
        <v>379</v>
      </c>
      <c r="J329" s="124"/>
      <c r="K329" s="109"/>
      <c r="L329" s="125" t="str">
        <f t="shared" si="1"/>
        <v>00412</v>
      </c>
      <c r="M329" s="103"/>
    </row>
    <row r="330">
      <c r="A330" s="119">
        <v>328.0</v>
      </c>
      <c r="B330" s="120" t="s">
        <v>594</v>
      </c>
      <c r="C330" s="121" t="str">
        <f>vlookup(D330,partners!$C$3:$O$16,13,FALSE)</f>
        <v>004</v>
      </c>
      <c r="D330" s="120" t="s">
        <v>85</v>
      </c>
      <c r="E330" s="122">
        <f>vlookup($F330,vehicles!$C$3:$G$26,5,FALSE)</f>
        <v>12</v>
      </c>
      <c r="F330" s="120" t="s">
        <v>258</v>
      </c>
      <c r="G330" s="123">
        <f>VLOOKUP(L330,buses!$A$3:$C$19,2,false)</f>
        <v>12</v>
      </c>
      <c r="H330" s="120" t="str">
        <f>VLOOKUP(L330,buses!$A$3:$C$19,3,false)</f>
        <v>JET (Jet Mover)</v>
      </c>
      <c r="I330" s="120" t="s">
        <v>379</v>
      </c>
      <c r="J330" s="124"/>
      <c r="K330" s="109"/>
      <c r="L330" s="125" t="str">
        <f t="shared" si="1"/>
        <v>00412</v>
      </c>
      <c r="M330" s="103"/>
    </row>
    <row r="331">
      <c r="A331" s="119">
        <v>329.0</v>
      </c>
      <c r="B331" s="120" t="s">
        <v>594</v>
      </c>
      <c r="C331" s="121" t="str">
        <f>vlookup(D331,partners!$C$3:$O$16,13,FALSE)</f>
        <v>004</v>
      </c>
      <c r="D331" s="120" t="s">
        <v>85</v>
      </c>
      <c r="E331" s="122">
        <f>vlookup($F331,vehicles!$C$3:$G$26,5,FALSE)</f>
        <v>1</v>
      </c>
      <c r="F331" s="127" t="s">
        <v>595</v>
      </c>
      <c r="G331" s="123">
        <f>VLOOKUP(L331,buses!$A$3:$C$19,2,false)</f>
        <v>9</v>
      </c>
      <c r="H331" s="120" t="str">
        <f>VLOOKUP(L331,buses!$A$3:$C$19,3,false)</f>
        <v>BENZ</v>
      </c>
      <c r="I331" s="120" t="s">
        <v>379</v>
      </c>
      <c r="J331" s="124"/>
      <c r="K331" s="109"/>
      <c r="L331" s="125" t="str">
        <f t="shared" si="1"/>
        <v>0041</v>
      </c>
      <c r="M331" s="103"/>
    </row>
    <row r="332">
      <c r="A332" s="119">
        <v>330.0</v>
      </c>
      <c r="B332" s="120" t="s">
        <v>594</v>
      </c>
      <c r="C332" s="121" t="str">
        <f>vlookup(D332,partners!$C$3:$O$16,13,FALSE)</f>
        <v>004</v>
      </c>
      <c r="D332" s="120" t="s">
        <v>85</v>
      </c>
      <c r="E332" s="122">
        <f>vlookup($F332,vehicles!$C$3:$G$26,5,FALSE)</f>
        <v>1</v>
      </c>
      <c r="F332" s="127" t="s">
        <v>595</v>
      </c>
      <c r="G332" s="123">
        <f>VLOOKUP(L332,buses!$A$3:$C$19,2,false)</f>
        <v>9</v>
      </c>
      <c r="H332" s="120" t="str">
        <f>VLOOKUP(L332,buses!$A$3:$C$19,3,false)</f>
        <v>BENZ</v>
      </c>
      <c r="I332" s="120" t="s">
        <v>379</v>
      </c>
      <c r="J332" s="124"/>
      <c r="K332" s="109"/>
      <c r="L332" s="125" t="str">
        <f t="shared" si="1"/>
        <v>0041</v>
      </c>
      <c r="M332" s="103"/>
    </row>
    <row r="333">
      <c r="A333" s="119">
        <v>331.0</v>
      </c>
      <c r="B333" s="120" t="s">
        <v>594</v>
      </c>
      <c r="C333" s="121" t="str">
        <f>vlookup(D333,partners!$C$3:$O$16,13,FALSE)</f>
        <v>004</v>
      </c>
      <c r="D333" s="120" t="s">
        <v>85</v>
      </c>
      <c r="E333" s="122">
        <f>vlookup($F333,vehicles!$C$3:$G$26,5,FALSE)</f>
        <v>4</v>
      </c>
      <c r="F333" s="134" t="s">
        <v>264</v>
      </c>
      <c r="G333" s="123">
        <f>VLOOKUP(L333,buses!$A$3:$C$19,2,false)</f>
        <v>8</v>
      </c>
      <c r="H333" s="120" t="str">
        <f>VLOOKUP(L333,buses!$A$3:$C$19,3,false)</f>
        <v>HIACE</v>
      </c>
      <c r="I333" s="120" t="s">
        <v>379</v>
      </c>
      <c r="J333" s="124"/>
      <c r="K333" s="109"/>
      <c r="L333" s="125" t="str">
        <f t="shared" si="1"/>
        <v>0044</v>
      </c>
      <c r="M333" s="103"/>
    </row>
    <row r="334">
      <c r="A334" s="119">
        <v>332.0</v>
      </c>
      <c r="B334" s="120" t="s">
        <v>594</v>
      </c>
      <c r="C334" s="121" t="str">
        <f>vlookup(D334,partners!$C$3:$O$16,13,FALSE)</f>
        <v>004</v>
      </c>
      <c r="D334" s="120" t="s">
        <v>85</v>
      </c>
      <c r="E334" s="122">
        <f>vlookup($F334,vehicles!$C$3:$G$26,5,FALSE)</f>
        <v>4</v>
      </c>
      <c r="F334" s="134" t="s">
        <v>264</v>
      </c>
      <c r="G334" s="123">
        <f>VLOOKUP(L334,buses!$A$3:$C$19,2,false)</f>
        <v>8</v>
      </c>
      <c r="H334" s="120" t="str">
        <f>VLOOKUP(L334,buses!$A$3:$C$19,3,false)</f>
        <v>HIACE</v>
      </c>
      <c r="I334" s="120" t="s">
        <v>379</v>
      </c>
      <c r="J334" s="124"/>
      <c r="K334" s="109"/>
      <c r="L334" s="125" t="str">
        <f t="shared" si="1"/>
        <v>0044</v>
      </c>
      <c r="M334" s="103"/>
    </row>
    <row r="335">
      <c r="A335" s="119">
        <v>333.0</v>
      </c>
      <c r="B335" s="120" t="s">
        <v>596</v>
      </c>
      <c r="C335" s="121" t="str">
        <f>vlookup(D335,partners!$C$3:$O$16,13,FALSE)</f>
        <v>004</v>
      </c>
      <c r="D335" s="120" t="s">
        <v>85</v>
      </c>
      <c r="E335" s="122">
        <f>vlookup($F335,vehicles!$C$3:$G$26,5,FALSE)</f>
        <v>12</v>
      </c>
      <c r="F335" s="120" t="s">
        <v>258</v>
      </c>
      <c r="G335" s="123">
        <f>VLOOKUP(L335,buses!$A$3:$C$19,2,false)</f>
        <v>12</v>
      </c>
      <c r="H335" s="120" t="str">
        <f>VLOOKUP(L335,buses!$A$3:$C$19,3,false)</f>
        <v>JET (Jet Mover)</v>
      </c>
      <c r="I335" s="120" t="s">
        <v>379</v>
      </c>
      <c r="J335" s="124"/>
      <c r="K335" s="109"/>
      <c r="L335" s="125" t="str">
        <f t="shared" si="1"/>
        <v>00412</v>
      </c>
      <c r="M335" s="103"/>
    </row>
    <row r="336">
      <c r="A336" s="119">
        <v>334.0</v>
      </c>
      <c r="B336" s="120" t="s">
        <v>597</v>
      </c>
      <c r="C336" s="121" t="str">
        <f>vlookup(D336,partners!$C$3:$O$16,13,FALSE)</f>
        <v>004</v>
      </c>
      <c r="D336" s="120" t="s">
        <v>85</v>
      </c>
      <c r="E336" s="122">
        <f>vlookup($F336,vehicles!$C$3:$G$26,5,FALSE)</f>
        <v>12</v>
      </c>
      <c r="F336" s="120" t="s">
        <v>258</v>
      </c>
      <c r="G336" s="123">
        <f>VLOOKUP(L336,buses!$A$3:$C$19,2,false)</f>
        <v>12</v>
      </c>
      <c r="H336" s="120" t="str">
        <f>VLOOKUP(L336,buses!$A$3:$C$19,3,false)</f>
        <v>JET (Jet Mover)</v>
      </c>
      <c r="I336" s="120" t="s">
        <v>379</v>
      </c>
      <c r="J336" s="124"/>
      <c r="K336" s="109"/>
      <c r="L336" s="125" t="str">
        <f t="shared" si="1"/>
        <v>00412</v>
      </c>
      <c r="M336" s="103"/>
    </row>
    <row r="337">
      <c r="A337" s="119">
        <v>335.0</v>
      </c>
      <c r="B337" s="120" t="s">
        <v>597</v>
      </c>
      <c r="C337" s="121" t="str">
        <f>vlookup(D337,partners!$C$3:$O$16,13,FALSE)</f>
        <v>004</v>
      </c>
      <c r="D337" s="120" t="s">
        <v>85</v>
      </c>
      <c r="E337" s="122">
        <f>vlookup($F337,vehicles!$C$3:$G$26,5,FALSE)</f>
        <v>12</v>
      </c>
      <c r="F337" s="120" t="s">
        <v>258</v>
      </c>
      <c r="G337" s="123">
        <f>VLOOKUP(L337,buses!$A$3:$C$19,2,false)</f>
        <v>12</v>
      </c>
      <c r="H337" s="120" t="str">
        <f>VLOOKUP(L337,buses!$A$3:$C$19,3,false)</f>
        <v>JET (Jet Mover)</v>
      </c>
      <c r="I337" s="120" t="s">
        <v>379</v>
      </c>
      <c r="J337" s="124"/>
      <c r="K337" s="109"/>
      <c r="L337" s="125" t="str">
        <f t="shared" si="1"/>
        <v>00412</v>
      </c>
      <c r="M337" s="103"/>
    </row>
    <row r="338">
      <c r="A338" s="119">
        <v>336.0</v>
      </c>
      <c r="B338" s="120" t="s">
        <v>597</v>
      </c>
      <c r="C338" s="121" t="str">
        <f>vlookup(D338,partners!$C$3:$O$16,13,FALSE)</f>
        <v>004</v>
      </c>
      <c r="D338" s="120" t="s">
        <v>85</v>
      </c>
      <c r="E338" s="122">
        <f>vlookup($F338,vehicles!$C$3:$G$26,5,FALSE)</f>
        <v>12</v>
      </c>
      <c r="F338" s="120" t="s">
        <v>258</v>
      </c>
      <c r="G338" s="123">
        <f>VLOOKUP(L338,buses!$A$3:$C$19,2,false)</f>
        <v>12</v>
      </c>
      <c r="H338" s="120" t="str">
        <f>VLOOKUP(L338,buses!$A$3:$C$19,3,false)</f>
        <v>JET (Jet Mover)</v>
      </c>
      <c r="I338" s="120" t="s">
        <v>379</v>
      </c>
      <c r="J338" s="124"/>
      <c r="K338" s="109"/>
      <c r="L338" s="125" t="str">
        <f t="shared" si="1"/>
        <v>00412</v>
      </c>
      <c r="M338" s="103"/>
    </row>
    <row r="339">
      <c r="A339" s="119">
        <v>337.0</v>
      </c>
      <c r="B339" s="120" t="s">
        <v>598</v>
      </c>
      <c r="C339" s="121" t="str">
        <f>vlookup(D339,partners!$C$3:$O$16,13,FALSE)</f>
        <v>004</v>
      </c>
      <c r="D339" s="120" t="s">
        <v>85</v>
      </c>
      <c r="E339" s="122">
        <f>vlookup($F339,vehicles!$C$3:$G$26,5,FALSE)</f>
        <v>18</v>
      </c>
      <c r="F339" s="120" t="s">
        <v>272</v>
      </c>
      <c r="G339" s="123">
        <f>VLOOKUP(L339,buses!$A$3:$C$19,2,false)</f>
        <v>13</v>
      </c>
      <c r="H339" s="120" t="str">
        <f>VLOOKUP(L339,buses!$A$3:$C$19,3,false)</f>
        <v>SIENNA</v>
      </c>
      <c r="I339" s="120" t="s">
        <v>379</v>
      </c>
      <c r="J339" s="124"/>
      <c r="K339" s="109"/>
      <c r="L339" s="125" t="str">
        <f t="shared" si="1"/>
        <v>00418</v>
      </c>
      <c r="M339" s="103"/>
    </row>
    <row r="340">
      <c r="A340" s="119">
        <v>338.0</v>
      </c>
      <c r="B340" s="120" t="s">
        <v>598</v>
      </c>
      <c r="C340" s="121" t="str">
        <f>vlookup(D340,partners!$C$3:$O$16,13,FALSE)</f>
        <v>004</v>
      </c>
      <c r="D340" s="120" t="s">
        <v>85</v>
      </c>
      <c r="E340" s="122">
        <f>vlookup($F340,vehicles!$C$3:$G$26,5,FALSE)</f>
        <v>12</v>
      </c>
      <c r="F340" s="127" t="s">
        <v>258</v>
      </c>
      <c r="G340" s="123">
        <f>VLOOKUP(L340,buses!$A$3:$C$19,2,false)</f>
        <v>12</v>
      </c>
      <c r="H340" s="120" t="str">
        <f>VLOOKUP(L340,buses!$A$3:$C$19,3,false)</f>
        <v>JET (Jet Mover)</v>
      </c>
      <c r="I340" s="120" t="s">
        <v>379</v>
      </c>
      <c r="J340" s="124"/>
      <c r="K340" s="109"/>
      <c r="L340" s="125" t="str">
        <f t="shared" si="1"/>
        <v>00412</v>
      </c>
      <c r="M340" s="103"/>
    </row>
    <row r="341">
      <c r="A341" s="119">
        <v>339.0</v>
      </c>
      <c r="B341" s="120" t="s">
        <v>599</v>
      </c>
      <c r="C341" s="121" t="str">
        <f>vlookup(D341,partners!$C$3:$O$16,13,FALSE)</f>
        <v>004</v>
      </c>
      <c r="D341" s="120" t="s">
        <v>85</v>
      </c>
      <c r="E341" s="122">
        <f>vlookup($F341,vehicles!$C$3:$G$26,5,FALSE)</f>
        <v>12</v>
      </c>
      <c r="F341" s="120" t="s">
        <v>258</v>
      </c>
      <c r="G341" s="123">
        <f>VLOOKUP(L341,buses!$A$3:$C$19,2,false)</f>
        <v>12</v>
      </c>
      <c r="H341" s="120" t="str">
        <f>VLOOKUP(L341,buses!$A$3:$C$19,3,false)</f>
        <v>JET (Jet Mover)</v>
      </c>
      <c r="I341" s="120" t="s">
        <v>379</v>
      </c>
      <c r="J341" s="124"/>
      <c r="K341" s="109"/>
      <c r="L341" s="125" t="str">
        <f t="shared" si="1"/>
        <v>00412</v>
      </c>
      <c r="M341" s="103"/>
    </row>
    <row r="342">
      <c r="A342" s="119">
        <v>340.0</v>
      </c>
      <c r="B342" s="120" t="s">
        <v>599</v>
      </c>
      <c r="C342" s="121" t="str">
        <f>vlookup(D342,partners!$C$3:$O$16,13,FALSE)</f>
        <v>004</v>
      </c>
      <c r="D342" s="120" t="s">
        <v>85</v>
      </c>
      <c r="E342" s="122">
        <f>vlookup($F342,vehicles!$C$3:$G$26,5,FALSE)</f>
        <v>12</v>
      </c>
      <c r="F342" s="120" t="s">
        <v>258</v>
      </c>
      <c r="G342" s="123">
        <f>VLOOKUP(L342,buses!$A$3:$C$19,2,false)</f>
        <v>12</v>
      </c>
      <c r="H342" s="120" t="str">
        <f>VLOOKUP(L342,buses!$A$3:$C$19,3,false)</f>
        <v>JET (Jet Mover)</v>
      </c>
      <c r="I342" s="120" t="s">
        <v>379</v>
      </c>
      <c r="J342" s="124"/>
      <c r="K342" s="109"/>
      <c r="L342" s="125" t="str">
        <f t="shared" si="1"/>
        <v>00412</v>
      </c>
      <c r="M342" s="103"/>
    </row>
    <row r="343">
      <c r="A343" s="119">
        <v>341.0</v>
      </c>
      <c r="B343" s="120" t="s">
        <v>599</v>
      </c>
      <c r="C343" s="121" t="str">
        <f>vlookup(D343,partners!$C$3:$O$16,13,FALSE)</f>
        <v>004</v>
      </c>
      <c r="D343" s="120" t="s">
        <v>85</v>
      </c>
      <c r="E343" s="122">
        <f>vlookup($F343,vehicles!$C$3:$G$26,5,FALSE)</f>
        <v>18</v>
      </c>
      <c r="F343" s="120" t="s">
        <v>272</v>
      </c>
      <c r="G343" s="123">
        <f>VLOOKUP(L343,buses!$A$3:$C$19,2,false)</f>
        <v>13</v>
      </c>
      <c r="H343" s="120" t="str">
        <f>VLOOKUP(L343,buses!$A$3:$C$19,3,false)</f>
        <v>SIENNA</v>
      </c>
      <c r="I343" s="120" t="s">
        <v>379</v>
      </c>
      <c r="J343" s="124"/>
      <c r="K343" s="109"/>
      <c r="L343" s="125" t="str">
        <f t="shared" si="1"/>
        <v>00418</v>
      </c>
      <c r="M343" s="103"/>
    </row>
    <row r="344">
      <c r="A344" s="119">
        <v>342.0</v>
      </c>
      <c r="B344" s="120" t="s">
        <v>599</v>
      </c>
      <c r="C344" s="121" t="str">
        <f>vlookup(D344,partners!$C$3:$O$16,13,FALSE)</f>
        <v>004</v>
      </c>
      <c r="D344" s="120" t="s">
        <v>85</v>
      </c>
      <c r="E344" s="122">
        <f>vlookup($F344,vehicles!$C$3:$G$26,5,FALSE)</f>
        <v>4</v>
      </c>
      <c r="F344" s="127" t="s">
        <v>264</v>
      </c>
      <c r="G344" s="123">
        <f>VLOOKUP(L344,buses!$A$3:$C$19,2,false)</f>
        <v>8</v>
      </c>
      <c r="H344" s="120" t="str">
        <f>VLOOKUP(L344,buses!$A$3:$C$19,3,false)</f>
        <v>HIACE</v>
      </c>
      <c r="I344" s="120" t="s">
        <v>379</v>
      </c>
      <c r="J344" s="124"/>
      <c r="K344" s="109"/>
      <c r="L344" s="125" t="str">
        <f t="shared" si="1"/>
        <v>0044</v>
      </c>
      <c r="M344" s="103"/>
    </row>
    <row r="345">
      <c r="A345" s="119">
        <v>343.0</v>
      </c>
      <c r="B345" s="120" t="s">
        <v>600</v>
      </c>
      <c r="C345" s="121" t="str">
        <f>vlookup(D345,partners!$C$3:$O$16,13,FALSE)</f>
        <v>004</v>
      </c>
      <c r="D345" s="120" t="s">
        <v>85</v>
      </c>
      <c r="E345" s="122">
        <f>vlookup($F345,vehicles!$C$3:$G$26,5,FALSE)</f>
        <v>18</v>
      </c>
      <c r="F345" s="120" t="s">
        <v>272</v>
      </c>
      <c r="G345" s="123">
        <f>VLOOKUP(L345,buses!$A$3:$C$19,2,false)</f>
        <v>13</v>
      </c>
      <c r="H345" s="120" t="str">
        <f>VLOOKUP(L345,buses!$A$3:$C$19,3,false)</f>
        <v>SIENNA</v>
      </c>
      <c r="I345" s="120" t="s">
        <v>379</v>
      </c>
      <c r="J345" s="124"/>
      <c r="K345" s="109"/>
      <c r="L345" s="125" t="str">
        <f t="shared" si="1"/>
        <v>00418</v>
      </c>
      <c r="M345" s="103"/>
    </row>
    <row r="346">
      <c r="A346" s="119">
        <v>344.0</v>
      </c>
      <c r="B346" s="120" t="s">
        <v>600</v>
      </c>
      <c r="C346" s="121" t="str">
        <f>vlookup(D346,partners!$C$3:$O$16,13,FALSE)</f>
        <v>004</v>
      </c>
      <c r="D346" s="120" t="s">
        <v>85</v>
      </c>
      <c r="E346" s="122">
        <f>vlookup($F346,vehicles!$C$3:$G$26,5,FALSE)</f>
        <v>12</v>
      </c>
      <c r="F346" s="120" t="s">
        <v>258</v>
      </c>
      <c r="G346" s="123">
        <f>VLOOKUP(L346,buses!$A$3:$C$19,2,false)</f>
        <v>12</v>
      </c>
      <c r="H346" s="120" t="str">
        <f>VLOOKUP(L346,buses!$A$3:$C$19,3,false)</f>
        <v>JET (Jet Mover)</v>
      </c>
      <c r="I346" s="120" t="s">
        <v>379</v>
      </c>
      <c r="J346" s="124"/>
      <c r="K346" s="109"/>
      <c r="L346" s="125" t="str">
        <f t="shared" si="1"/>
        <v>00412</v>
      </c>
      <c r="M346" s="103"/>
    </row>
    <row r="347">
      <c r="A347" s="119">
        <v>345.0</v>
      </c>
      <c r="B347" s="120" t="s">
        <v>601</v>
      </c>
      <c r="C347" s="121" t="str">
        <f>vlookup(D347,partners!$C$3:$O$16,13,FALSE)</f>
        <v>004</v>
      </c>
      <c r="D347" s="120" t="s">
        <v>85</v>
      </c>
      <c r="E347" s="122">
        <f>vlookup($F347,vehicles!$C$3:$G$26,5,FALSE)</f>
        <v>12</v>
      </c>
      <c r="F347" s="120" t="s">
        <v>258</v>
      </c>
      <c r="G347" s="123">
        <f>VLOOKUP(L347,buses!$A$3:$C$19,2,false)</f>
        <v>12</v>
      </c>
      <c r="H347" s="120" t="str">
        <f>VLOOKUP(L347,buses!$A$3:$C$19,3,false)</f>
        <v>JET (Jet Mover)</v>
      </c>
      <c r="I347" s="120" t="s">
        <v>379</v>
      </c>
      <c r="J347" s="124"/>
      <c r="K347" s="109"/>
      <c r="L347" s="125" t="str">
        <f t="shared" si="1"/>
        <v>00412</v>
      </c>
      <c r="M347" s="103"/>
    </row>
    <row r="348">
      <c r="A348" s="119">
        <v>346.0</v>
      </c>
      <c r="B348" s="120" t="s">
        <v>601</v>
      </c>
      <c r="C348" s="121" t="str">
        <f>vlookup(D348,partners!$C$3:$O$16,13,FALSE)</f>
        <v>004</v>
      </c>
      <c r="D348" s="120" t="s">
        <v>85</v>
      </c>
      <c r="E348" s="122">
        <f>vlookup($F348,vehicles!$C$3:$G$26,5,FALSE)</f>
        <v>18</v>
      </c>
      <c r="F348" s="127" t="s">
        <v>272</v>
      </c>
      <c r="G348" s="123">
        <f>VLOOKUP(L348,buses!$A$3:$C$19,2,false)</f>
        <v>13</v>
      </c>
      <c r="H348" s="120" t="str">
        <f>VLOOKUP(L348,buses!$A$3:$C$19,3,false)</f>
        <v>SIENNA</v>
      </c>
      <c r="I348" s="120" t="s">
        <v>379</v>
      </c>
      <c r="J348" s="124"/>
      <c r="K348" s="109"/>
      <c r="L348" s="125" t="str">
        <f t="shared" si="1"/>
        <v>00418</v>
      </c>
      <c r="M348" s="103"/>
    </row>
    <row r="349">
      <c r="A349" s="119">
        <v>347.0</v>
      </c>
      <c r="B349" s="120" t="s">
        <v>602</v>
      </c>
      <c r="C349" s="121" t="str">
        <f>vlookup(D349,partners!$C$3:$O$16,13,FALSE)</f>
        <v>004</v>
      </c>
      <c r="D349" s="120" t="s">
        <v>85</v>
      </c>
      <c r="E349" s="122">
        <f>vlookup($F349,vehicles!$C$3:$G$26,5,FALSE)</f>
        <v>12</v>
      </c>
      <c r="F349" s="120" t="s">
        <v>258</v>
      </c>
      <c r="G349" s="123">
        <f>VLOOKUP(L349,buses!$A$3:$C$19,2,false)</f>
        <v>12</v>
      </c>
      <c r="H349" s="120" t="str">
        <f>VLOOKUP(L349,buses!$A$3:$C$19,3,false)</f>
        <v>JET (Jet Mover)</v>
      </c>
      <c r="I349" s="120" t="s">
        <v>379</v>
      </c>
      <c r="J349" s="124"/>
      <c r="K349" s="109"/>
      <c r="L349" s="125" t="str">
        <f t="shared" si="1"/>
        <v>00412</v>
      </c>
      <c r="M349" s="103"/>
    </row>
    <row r="350">
      <c r="A350" s="119">
        <v>348.0</v>
      </c>
      <c r="B350" s="120" t="s">
        <v>603</v>
      </c>
      <c r="C350" s="121" t="str">
        <f>vlookup(D350,partners!$C$3:$O$16,13,FALSE)</f>
        <v>004</v>
      </c>
      <c r="D350" s="120" t="s">
        <v>85</v>
      </c>
      <c r="E350" s="122">
        <f>vlookup($F350,vehicles!$C$3:$G$26,5,FALSE)</f>
        <v>12</v>
      </c>
      <c r="F350" s="120" t="s">
        <v>258</v>
      </c>
      <c r="G350" s="123">
        <f>VLOOKUP(L350,buses!$A$3:$C$19,2,false)</f>
        <v>12</v>
      </c>
      <c r="H350" s="120" t="str">
        <f>VLOOKUP(L350,buses!$A$3:$C$19,3,false)</f>
        <v>JET (Jet Mover)</v>
      </c>
      <c r="I350" s="120" t="s">
        <v>379</v>
      </c>
      <c r="J350" s="124"/>
      <c r="K350" s="109"/>
      <c r="L350" s="125" t="str">
        <f t="shared" si="1"/>
        <v>00412</v>
      </c>
      <c r="M350" s="103"/>
    </row>
    <row r="351">
      <c r="A351" s="119">
        <v>349.0</v>
      </c>
      <c r="B351" s="120" t="s">
        <v>603</v>
      </c>
      <c r="C351" s="121" t="str">
        <f>vlookup(D351,partners!$C$3:$O$16,13,FALSE)</f>
        <v>004</v>
      </c>
      <c r="D351" s="120" t="s">
        <v>85</v>
      </c>
      <c r="E351" s="122">
        <f>vlookup($F351,vehicles!$C$3:$G$26,5,FALSE)</f>
        <v>12</v>
      </c>
      <c r="F351" s="120" t="s">
        <v>258</v>
      </c>
      <c r="G351" s="123">
        <f>VLOOKUP(L351,buses!$A$3:$C$19,2,false)</f>
        <v>12</v>
      </c>
      <c r="H351" s="120" t="str">
        <f>VLOOKUP(L351,buses!$A$3:$C$19,3,false)</f>
        <v>JET (Jet Mover)</v>
      </c>
      <c r="I351" s="120" t="s">
        <v>379</v>
      </c>
      <c r="J351" s="124"/>
      <c r="K351" s="109"/>
      <c r="L351" s="125" t="str">
        <f t="shared" si="1"/>
        <v>00412</v>
      </c>
      <c r="M351" s="103"/>
    </row>
    <row r="352">
      <c r="A352" s="119">
        <v>350.0</v>
      </c>
      <c r="B352" s="120" t="s">
        <v>603</v>
      </c>
      <c r="C352" s="121" t="str">
        <f>vlookup(D352,partners!$C$3:$O$16,13,FALSE)</f>
        <v>004</v>
      </c>
      <c r="D352" s="120" t="s">
        <v>85</v>
      </c>
      <c r="E352" s="122">
        <f>vlookup($F352,vehicles!$C$3:$G$26,5,FALSE)</f>
        <v>18</v>
      </c>
      <c r="F352" s="120" t="s">
        <v>272</v>
      </c>
      <c r="G352" s="123">
        <f>VLOOKUP(L352,buses!$A$3:$C$19,2,false)</f>
        <v>13</v>
      </c>
      <c r="H352" s="120" t="str">
        <f>VLOOKUP(L352,buses!$A$3:$C$19,3,false)</f>
        <v>SIENNA</v>
      </c>
      <c r="I352" s="120" t="s">
        <v>379</v>
      </c>
      <c r="J352" s="124"/>
      <c r="K352" s="109"/>
      <c r="L352" s="125" t="str">
        <f t="shared" si="1"/>
        <v>00418</v>
      </c>
      <c r="M352" s="103"/>
    </row>
    <row r="353">
      <c r="A353" s="119">
        <v>351.0</v>
      </c>
      <c r="B353" s="120" t="s">
        <v>604</v>
      </c>
      <c r="C353" s="121" t="str">
        <f>vlookup(D353,partners!$C$3:$O$16,13,FALSE)</f>
        <v>004</v>
      </c>
      <c r="D353" s="120" t="s">
        <v>85</v>
      </c>
      <c r="E353" s="122">
        <f>vlookup($F353,vehicles!$C$3:$G$26,5,FALSE)</f>
        <v>12</v>
      </c>
      <c r="F353" s="120" t="s">
        <v>258</v>
      </c>
      <c r="G353" s="123">
        <f>VLOOKUP(L353,buses!$A$3:$C$19,2,false)</f>
        <v>12</v>
      </c>
      <c r="H353" s="120" t="str">
        <f>VLOOKUP(L353,buses!$A$3:$C$19,3,false)</f>
        <v>JET (Jet Mover)</v>
      </c>
      <c r="I353" s="120" t="s">
        <v>379</v>
      </c>
      <c r="J353" s="124"/>
      <c r="K353" s="109"/>
      <c r="L353" s="125" t="str">
        <f t="shared" si="1"/>
        <v>00412</v>
      </c>
      <c r="M353" s="103"/>
    </row>
    <row r="354">
      <c r="A354" s="119">
        <v>352.0</v>
      </c>
      <c r="B354" s="120" t="s">
        <v>605</v>
      </c>
      <c r="C354" s="121" t="str">
        <f>vlookup(D354,partners!$C$3:$O$16,13,FALSE)</f>
        <v>004</v>
      </c>
      <c r="D354" s="120" t="s">
        <v>85</v>
      </c>
      <c r="E354" s="122">
        <f>vlookup($F354,vehicles!$C$3:$G$26,5,FALSE)</f>
        <v>4</v>
      </c>
      <c r="F354" s="127" t="s">
        <v>264</v>
      </c>
      <c r="G354" s="123">
        <f>VLOOKUP(L354,buses!$A$3:$C$19,2,false)</f>
        <v>8</v>
      </c>
      <c r="H354" s="120" t="str">
        <f>VLOOKUP(L354,buses!$A$3:$C$19,3,false)</f>
        <v>HIACE</v>
      </c>
      <c r="I354" s="120" t="s">
        <v>379</v>
      </c>
      <c r="J354" s="124"/>
      <c r="K354" s="109"/>
      <c r="L354" s="125" t="str">
        <f t="shared" si="1"/>
        <v>0044</v>
      </c>
      <c r="M354" s="103"/>
    </row>
    <row r="355">
      <c r="A355" s="119">
        <v>353.0</v>
      </c>
      <c r="B355" s="120" t="s">
        <v>606</v>
      </c>
      <c r="C355" s="121" t="str">
        <f>vlookup(D355,partners!$C$3:$O$16,13,FALSE)</f>
        <v>004</v>
      </c>
      <c r="D355" s="120" t="s">
        <v>85</v>
      </c>
      <c r="E355" s="122">
        <f>vlookup($F355,vehicles!$C$3:$G$26,5,FALSE)</f>
        <v>12</v>
      </c>
      <c r="F355" s="120" t="s">
        <v>258</v>
      </c>
      <c r="G355" s="123">
        <f>VLOOKUP(L355,buses!$A$3:$C$19,2,false)</f>
        <v>12</v>
      </c>
      <c r="H355" s="120" t="str">
        <f>VLOOKUP(L355,buses!$A$3:$C$19,3,false)</f>
        <v>JET (Jet Mover)</v>
      </c>
      <c r="I355" s="120" t="s">
        <v>379</v>
      </c>
      <c r="J355" s="124"/>
      <c r="K355" s="109"/>
      <c r="L355" s="125" t="str">
        <f t="shared" si="1"/>
        <v>00412</v>
      </c>
      <c r="M355" s="103"/>
    </row>
    <row r="356">
      <c r="A356" s="119">
        <v>354.0</v>
      </c>
      <c r="B356" s="120" t="s">
        <v>607</v>
      </c>
      <c r="C356" s="121" t="str">
        <f>vlookup(D356,partners!$C$3:$O$16,13,FALSE)</f>
        <v>004</v>
      </c>
      <c r="D356" s="120" t="s">
        <v>85</v>
      </c>
      <c r="E356" s="122">
        <f>vlookup($F356,vehicles!$C$3:$G$26,5,FALSE)</f>
        <v>4</v>
      </c>
      <c r="F356" s="127" t="s">
        <v>264</v>
      </c>
      <c r="G356" s="123">
        <f>VLOOKUP(L356,buses!$A$3:$C$19,2,false)</f>
        <v>8</v>
      </c>
      <c r="H356" s="120" t="str">
        <f>VLOOKUP(L356,buses!$A$3:$C$19,3,false)</f>
        <v>HIACE</v>
      </c>
      <c r="I356" s="120" t="s">
        <v>379</v>
      </c>
      <c r="J356" s="124"/>
      <c r="K356" s="109"/>
      <c r="L356" s="125" t="str">
        <f t="shared" si="1"/>
        <v>0044</v>
      </c>
      <c r="M356" s="103"/>
    </row>
    <row r="357">
      <c r="A357" s="119">
        <v>355.0</v>
      </c>
      <c r="B357" s="120" t="s">
        <v>608</v>
      </c>
      <c r="C357" s="121" t="str">
        <f>vlookup(D357,partners!$C$3:$O$16,13,FALSE)</f>
        <v>004</v>
      </c>
      <c r="D357" s="120" t="s">
        <v>85</v>
      </c>
      <c r="E357" s="122">
        <f>vlookup($F357,vehicles!$C$3:$G$26,5,FALSE)</f>
        <v>4</v>
      </c>
      <c r="F357" s="127" t="s">
        <v>264</v>
      </c>
      <c r="G357" s="123">
        <f>VLOOKUP(L357,buses!$A$3:$C$19,2,false)</f>
        <v>8</v>
      </c>
      <c r="H357" s="120" t="str">
        <f>VLOOKUP(L357,buses!$A$3:$C$19,3,false)</f>
        <v>HIACE</v>
      </c>
      <c r="I357" s="120" t="s">
        <v>379</v>
      </c>
      <c r="J357" s="124"/>
      <c r="K357" s="109"/>
      <c r="L357" s="125" t="str">
        <f t="shared" si="1"/>
        <v>0044</v>
      </c>
      <c r="M357" s="103"/>
    </row>
    <row r="358">
      <c r="A358" s="119">
        <v>356.0</v>
      </c>
      <c r="B358" s="120" t="s">
        <v>609</v>
      </c>
      <c r="C358" s="121" t="str">
        <f>vlookup(D358,partners!$C$3:$O$16,13,FALSE)</f>
        <v>004</v>
      </c>
      <c r="D358" s="120" t="s">
        <v>85</v>
      </c>
      <c r="E358" s="122">
        <f>vlookup($F358,vehicles!$C$3:$G$26,5,FALSE)</f>
        <v>4</v>
      </c>
      <c r="F358" s="127" t="s">
        <v>264</v>
      </c>
      <c r="G358" s="123">
        <f>VLOOKUP(L358,buses!$A$3:$C$19,2,false)</f>
        <v>8</v>
      </c>
      <c r="H358" s="120" t="str">
        <f>VLOOKUP(L358,buses!$A$3:$C$19,3,false)</f>
        <v>HIACE</v>
      </c>
      <c r="I358" s="120" t="s">
        <v>379</v>
      </c>
      <c r="J358" s="124"/>
      <c r="K358" s="109"/>
      <c r="L358" s="125" t="str">
        <f t="shared" si="1"/>
        <v>0044</v>
      </c>
      <c r="M358" s="103"/>
    </row>
    <row r="359">
      <c r="A359" s="119">
        <v>357.0</v>
      </c>
      <c r="B359" s="120" t="s">
        <v>609</v>
      </c>
      <c r="C359" s="121" t="str">
        <f>vlookup(D359,partners!$C$3:$O$16,13,FALSE)</f>
        <v>004</v>
      </c>
      <c r="D359" s="120" t="s">
        <v>85</v>
      </c>
      <c r="E359" s="122">
        <f>vlookup($F359,vehicles!$C$3:$G$26,5,FALSE)</f>
        <v>4</v>
      </c>
      <c r="F359" s="127" t="s">
        <v>264</v>
      </c>
      <c r="G359" s="123">
        <f>VLOOKUP(L359,buses!$A$3:$C$19,2,false)</f>
        <v>8</v>
      </c>
      <c r="H359" s="120" t="str">
        <f>VLOOKUP(L359,buses!$A$3:$C$19,3,false)</f>
        <v>HIACE</v>
      </c>
      <c r="I359" s="120" t="s">
        <v>379</v>
      </c>
      <c r="J359" s="124"/>
      <c r="K359" s="109"/>
      <c r="L359" s="125" t="str">
        <f t="shared" si="1"/>
        <v>0044</v>
      </c>
      <c r="M359" s="103"/>
    </row>
    <row r="360">
      <c r="A360" s="119">
        <v>358.0</v>
      </c>
      <c r="B360" s="120" t="s">
        <v>610</v>
      </c>
      <c r="C360" s="121" t="str">
        <f>vlookup(D360,partners!$C$3:$O$16,13,FALSE)</f>
        <v>004</v>
      </c>
      <c r="D360" s="120" t="s">
        <v>85</v>
      </c>
      <c r="E360" s="122">
        <f>vlookup($F360,vehicles!$C$3:$G$26,5,FALSE)</f>
        <v>4</v>
      </c>
      <c r="F360" s="127" t="s">
        <v>264</v>
      </c>
      <c r="G360" s="123">
        <f>VLOOKUP(L360,buses!$A$3:$C$19,2,false)</f>
        <v>8</v>
      </c>
      <c r="H360" s="120" t="str">
        <f>VLOOKUP(L360,buses!$A$3:$C$19,3,false)</f>
        <v>HIACE</v>
      </c>
      <c r="I360" s="120" t="s">
        <v>379</v>
      </c>
      <c r="J360" s="124"/>
      <c r="K360" s="109"/>
      <c r="L360" s="125" t="str">
        <f t="shared" si="1"/>
        <v>0044</v>
      </c>
      <c r="M360" s="103"/>
    </row>
    <row r="361">
      <c r="A361" s="119">
        <v>359.0</v>
      </c>
      <c r="B361" s="120" t="s">
        <v>611</v>
      </c>
      <c r="C361" s="121" t="str">
        <f>vlookup(D361,partners!$C$3:$O$16,13,FALSE)</f>
        <v>004</v>
      </c>
      <c r="D361" s="120" t="s">
        <v>85</v>
      </c>
      <c r="E361" s="122">
        <f>vlookup($F361,vehicles!$C$3:$G$26,5,FALSE)</f>
        <v>12</v>
      </c>
      <c r="F361" s="120" t="s">
        <v>258</v>
      </c>
      <c r="G361" s="123">
        <f>VLOOKUP(L361,buses!$A$3:$C$19,2,false)</f>
        <v>12</v>
      </c>
      <c r="H361" s="120" t="str">
        <f>VLOOKUP(L361,buses!$A$3:$C$19,3,false)</f>
        <v>JET (Jet Mover)</v>
      </c>
      <c r="I361" s="120" t="s">
        <v>379</v>
      </c>
      <c r="J361" s="124"/>
      <c r="K361" s="109"/>
      <c r="L361" s="125" t="str">
        <f t="shared" si="1"/>
        <v>00412</v>
      </c>
      <c r="M361" s="103"/>
    </row>
    <row r="362">
      <c r="A362" s="119">
        <v>360.0</v>
      </c>
      <c r="B362" s="120" t="s">
        <v>611</v>
      </c>
      <c r="C362" s="121" t="str">
        <f>vlookup(D362,partners!$C$3:$O$16,13,FALSE)</f>
        <v>004</v>
      </c>
      <c r="D362" s="120" t="s">
        <v>85</v>
      </c>
      <c r="E362" s="122">
        <f>vlookup($F362,vehicles!$C$3:$G$26,5,FALSE)</f>
        <v>12</v>
      </c>
      <c r="F362" s="127" t="s">
        <v>258</v>
      </c>
      <c r="G362" s="123">
        <f>VLOOKUP(L362,buses!$A$3:$C$19,2,false)</f>
        <v>12</v>
      </c>
      <c r="H362" s="120" t="str">
        <f>VLOOKUP(L362,buses!$A$3:$C$19,3,false)</f>
        <v>JET (Jet Mover)</v>
      </c>
      <c r="I362" s="120" t="s">
        <v>379</v>
      </c>
      <c r="J362" s="124"/>
      <c r="K362" s="109"/>
      <c r="L362" s="125" t="str">
        <f t="shared" si="1"/>
        <v>00412</v>
      </c>
      <c r="M362" s="103"/>
    </row>
    <row r="363">
      <c r="A363" s="119">
        <v>361.0</v>
      </c>
      <c r="B363" s="120" t="s">
        <v>612</v>
      </c>
      <c r="C363" s="121" t="str">
        <f>vlookup(D363,partners!$C$3:$O$16,13,FALSE)</f>
        <v>004</v>
      </c>
      <c r="D363" s="120" t="s">
        <v>85</v>
      </c>
      <c r="E363" s="122">
        <f>vlookup($F363,vehicles!$C$3:$G$26,5,FALSE)</f>
        <v>6</v>
      </c>
      <c r="F363" s="134" t="s">
        <v>583</v>
      </c>
      <c r="G363" s="123">
        <f>VLOOKUP(L363,buses!$A$3:$C$19,2,false)</f>
        <v>14</v>
      </c>
      <c r="H363" s="120" t="str">
        <f>VLOOKUP(L363,buses!$A$3:$C$19,3,false)</f>
        <v>HIACE X</v>
      </c>
      <c r="I363" s="120" t="s">
        <v>379</v>
      </c>
      <c r="J363" s="124"/>
      <c r="K363" s="109"/>
      <c r="L363" s="125" t="str">
        <f t="shared" si="1"/>
        <v>0046</v>
      </c>
      <c r="M363" s="103"/>
    </row>
    <row r="364">
      <c r="A364" s="119">
        <v>362.0</v>
      </c>
      <c r="B364" s="120" t="s">
        <v>613</v>
      </c>
      <c r="C364" s="121" t="str">
        <f>vlookup(D364,partners!$C$3:$O$16,13,FALSE)</f>
        <v>004</v>
      </c>
      <c r="D364" s="120" t="s">
        <v>85</v>
      </c>
      <c r="E364" s="122">
        <f>vlookup($F364,vehicles!$C$3:$G$26,5,FALSE)</f>
        <v>4</v>
      </c>
      <c r="F364" s="127" t="s">
        <v>264</v>
      </c>
      <c r="G364" s="123">
        <f>VLOOKUP(L364,buses!$A$3:$C$19,2,false)</f>
        <v>8</v>
      </c>
      <c r="H364" s="120" t="str">
        <f>VLOOKUP(L364,buses!$A$3:$C$19,3,false)</f>
        <v>HIACE</v>
      </c>
      <c r="I364" s="120" t="s">
        <v>379</v>
      </c>
      <c r="J364" s="124"/>
      <c r="K364" s="109"/>
      <c r="L364" s="125" t="str">
        <f t="shared" si="1"/>
        <v>0044</v>
      </c>
      <c r="M364" s="103"/>
    </row>
    <row r="365">
      <c r="A365" s="119">
        <v>363.0</v>
      </c>
      <c r="B365" s="120" t="s">
        <v>613</v>
      </c>
      <c r="C365" s="121" t="str">
        <f>vlookup(D365,partners!$C$3:$O$16,13,FALSE)</f>
        <v>004</v>
      </c>
      <c r="D365" s="120" t="s">
        <v>85</v>
      </c>
      <c r="E365" s="122">
        <f>vlookup($F365,vehicles!$C$3:$G$26,5,FALSE)</f>
        <v>4</v>
      </c>
      <c r="F365" s="127" t="s">
        <v>264</v>
      </c>
      <c r="G365" s="123">
        <f>VLOOKUP(L365,buses!$A$3:$C$19,2,false)</f>
        <v>8</v>
      </c>
      <c r="H365" s="120" t="str">
        <f>VLOOKUP(L365,buses!$A$3:$C$19,3,false)</f>
        <v>HIACE</v>
      </c>
      <c r="I365" s="120" t="s">
        <v>379</v>
      </c>
      <c r="J365" s="124"/>
      <c r="K365" s="109"/>
      <c r="L365" s="125" t="str">
        <f t="shared" si="1"/>
        <v>0044</v>
      </c>
      <c r="M365" s="103"/>
    </row>
    <row r="366">
      <c r="A366" s="119">
        <v>364.0</v>
      </c>
      <c r="B366" s="120" t="s">
        <v>614</v>
      </c>
      <c r="C366" s="121" t="str">
        <f>vlookup(D366,partners!$C$3:$O$16,13,FALSE)</f>
        <v>004</v>
      </c>
      <c r="D366" s="120" t="s">
        <v>85</v>
      </c>
      <c r="E366" s="122">
        <f>vlookup($F366,vehicles!$C$3:$G$26,5,FALSE)</f>
        <v>12</v>
      </c>
      <c r="F366" s="120" t="s">
        <v>258</v>
      </c>
      <c r="G366" s="123">
        <f>VLOOKUP(L366,buses!$A$3:$C$19,2,false)</f>
        <v>12</v>
      </c>
      <c r="H366" s="120" t="str">
        <f>VLOOKUP(L366,buses!$A$3:$C$19,3,false)</f>
        <v>JET (Jet Mover)</v>
      </c>
      <c r="I366" s="120" t="s">
        <v>379</v>
      </c>
      <c r="J366" s="124"/>
      <c r="K366" s="109"/>
      <c r="L366" s="125" t="str">
        <f t="shared" si="1"/>
        <v>00412</v>
      </c>
      <c r="M366" s="103"/>
    </row>
    <row r="367">
      <c r="A367" s="119">
        <v>365.0</v>
      </c>
      <c r="B367" s="120" t="s">
        <v>615</v>
      </c>
      <c r="C367" s="121" t="str">
        <f>vlookup(D367,partners!$C$3:$O$16,13,FALSE)</f>
        <v>004</v>
      </c>
      <c r="D367" s="120" t="s">
        <v>85</v>
      </c>
      <c r="E367" s="122">
        <f>vlookup($F367,vehicles!$C$3:$G$26,5,FALSE)</f>
        <v>4</v>
      </c>
      <c r="F367" s="127" t="s">
        <v>264</v>
      </c>
      <c r="G367" s="123">
        <f>VLOOKUP(L367,buses!$A$3:$C$19,2,false)</f>
        <v>8</v>
      </c>
      <c r="H367" s="120" t="str">
        <f>VLOOKUP(L367,buses!$A$3:$C$19,3,false)</f>
        <v>HIACE</v>
      </c>
      <c r="I367" s="120" t="s">
        <v>379</v>
      </c>
      <c r="J367" s="124"/>
      <c r="K367" s="109"/>
      <c r="L367" s="125" t="str">
        <f t="shared" si="1"/>
        <v>0044</v>
      </c>
      <c r="M367" s="103"/>
    </row>
    <row r="368">
      <c r="A368" s="119">
        <v>366.0</v>
      </c>
      <c r="B368" s="120" t="s">
        <v>616</v>
      </c>
      <c r="C368" s="121" t="str">
        <f>vlookup(D368,partners!$C$3:$O$16,13,FALSE)</f>
        <v>004</v>
      </c>
      <c r="D368" s="120" t="s">
        <v>85</v>
      </c>
      <c r="E368" s="122">
        <f>vlookup($F368,vehicles!$C$3:$G$26,5,FALSE)</f>
        <v>12</v>
      </c>
      <c r="F368" s="120" t="s">
        <v>258</v>
      </c>
      <c r="G368" s="123">
        <f>VLOOKUP(L368,buses!$A$3:$C$19,2,false)</f>
        <v>12</v>
      </c>
      <c r="H368" s="120" t="str">
        <f>VLOOKUP(L368,buses!$A$3:$C$19,3,false)</f>
        <v>JET (Jet Mover)</v>
      </c>
      <c r="I368" s="120" t="s">
        <v>379</v>
      </c>
      <c r="J368" s="124"/>
      <c r="K368" s="109"/>
      <c r="L368" s="125" t="str">
        <f t="shared" si="1"/>
        <v>00412</v>
      </c>
      <c r="M368" s="103"/>
    </row>
    <row r="369">
      <c r="A369" s="119">
        <v>367.0</v>
      </c>
      <c r="B369" s="120" t="s">
        <v>616</v>
      </c>
      <c r="C369" s="121" t="str">
        <f>vlookup(D369,partners!$C$3:$O$16,13,FALSE)</f>
        <v>004</v>
      </c>
      <c r="D369" s="120" t="s">
        <v>85</v>
      </c>
      <c r="E369" s="122">
        <f>vlookup($F369,vehicles!$C$3:$G$26,5,FALSE)</f>
        <v>18</v>
      </c>
      <c r="F369" s="120" t="s">
        <v>272</v>
      </c>
      <c r="G369" s="123">
        <f>VLOOKUP(L369,buses!$A$3:$C$19,2,false)</f>
        <v>13</v>
      </c>
      <c r="H369" s="120" t="str">
        <f>VLOOKUP(L369,buses!$A$3:$C$19,3,false)</f>
        <v>SIENNA</v>
      </c>
      <c r="I369" s="120" t="s">
        <v>379</v>
      </c>
      <c r="J369" s="124"/>
      <c r="K369" s="109"/>
      <c r="L369" s="125" t="str">
        <f t="shared" si="1"/>
        <v>00418</v>
      </c>
      <c r="M369" s="103"/>
    </row>
    <row r="370">
      <c r="A370" s="119">
        <v>368.0</v>
      </c>
      <c r="B370" s="120" t="s">
        <v>616</v>
      </c>
      <c r="C370" s="121" t="str">
        <f>vlookup(D370,partners!$C$3:$O$16,13,FALSE)</f>
        <v>004</v>
      </c>
      <c r="D370" s="120" t="s">
        <v>85</v>
      </c>
      <c r="E370" s="122">
        <f>vlookup($F370,vehicles!$C$3:$G$26,5,FALSE)</f>
        <v>4</v>
      </c>
      <c r="F370" s="127" t="s">
        <v>264</v>
      </c>
      <c r="G370" s="123">
        <f>VLOOKUP(L370,buses!$A$3:$C$19,2,false)</f>
        <v>8</v>
      </c>
      <c r="H370" s="120" t="str">
        <f>VLOOKUP(L370,buses!$A$3:$C$19,3,false)</f>
        <v>HIACE</v>
      </c>
      <c r="I370" s="120" t="s">
        <v>379</v>
      </c>
      <c r="J370" s="124"/>
      <c r="K370" s="109"/>
      <c r="L370" s="125" t="str">
        <f t="shared" si="1"/>
        <v>0044</v>
      </c>
      <c r="M370" s="103"/>
    </row>
    <row r="371">
      <c r="A371" s="119">
        <v>369.0</v>
      </c>
      <c r="B371" s="120" t="s">
        <v>616</v>
      </c>
      <c r="C371" s="121" t="str">
        <f>vlookup(D371,partners!$C$3:$O$16,13,FALSE)</f>
        <v>004</v>
      </c>
      <c r="D371" s="120" t="s">
        <v>85</v>
      </c>
      <c r="E371" s="122">
        <f>vlookup($F371,vehicles!$C$3:$G$26,5,FALSE)</f>
        <v>4</v>
      </c>
      <c r="F371" s="127" t="s">
        <v>264</v>
      </c>
      <c r="G371" s="123">
        <f>VLOOKUP(L371,buses!$A$3:$C$19,2,false)</f>
        <v>8</v>
      </c>
      <c r="H371" s="120" t="str">
        <f>VLOOKUP(L371,buses!$A$3:$C$19,3,false)</f>
        <v>HIACE</v>
      </c>
      <c r="I371" s="120" t="s">
        <v>379</v>
      </c>
      <c r="J371" s="124"/>
      <c r="K371" s="109"/>
      <c r="L371" s="125" t="str">
        <f t="shared" si="1"/>
        <v>0044</v>
      </c>
      <c r="M371" s="103"/>
    </row>
    <row r="372">
      <c r="A372" s="119">
        <v>370.0</v>
      </c>
      <c r="B372" s="120" t="s">
        <v>617</v>
      </c>
      <c r="C372" s="121" t="str">
        <f>vlookup(D372,partners!$C$3:$O$16,13,FALSE)</f>
        <v>004</v>
      </c>
      <c r="D372" s="120" t="s">
        <v>85</v>
      </c>
      <c r="E372" s="122">
        <f>vlookup($F372,vehicles!$C$3:$G$26,5,FALSE)</f>
        <v>12</v>
      </c>
      <c r="F372" s="120" t="s">
        <v>258</v>
      </c>
      <c r="G372" s="123">
        <f>VLOOKUP(L372,buses!$A$3:$C$19,2,false)</f>
        <v>12</v>
      </c>
      <c r="H372" s="120" t="str">
        <f>VLOOKUP(L372,buses!$A$3:$C$19,3,false)</f>
        <v>JET (Jet Mover)</v>
      </c>
      <c r="I372" s="120" t="s">
        <v>379</v>
      </c>
      <c r="J372" s="124"/>
      <c r="K372" s="109"/>
      <c r="L372" s="125" t="str">
        <f t="shared" si="1"/>
        <v>00412</v>
      </c>
      <c r="M372" s="103"/>
    </row>
    <row r="373">
      <c r="A373" s="119">
        <v>371.0</v>
      </c>
      <c r="B373" s="120" t="s">
        <v>618</v>
      </c>
      <c r="C373" s="121" t="str">
        <f>vlookup(D373,partners!$C$3:$O$16,13,FALSE)</f>
        <v>004</v>
      </c>
      <c r="D373" s="120" t="s">
        <v>85</v>
      </c>
      <c r="E373" s="122">
        <f>vlookup($F373,vehicles!$C$3:$G$26,5,FALSE)</f>
        <v>4</v>
      </c>
      <c r="F373" s="127" t="s">
        <v>264</v>
      </c>
      <c r="G373" s="123">
        <f>VLOOKUP(L373,buses!$A$3:$C$19,2,false)</f>
        <v>8</v>
      </c>
      <c r="H373" s="120" t="str">
        <f>VLOOKUP(L373,buses!$A$3:$C$19,3,false)</f>
        <v>HIACE</v>
      </c>
      <c r="I373" s="120" t="s">
        <v>379</v>
      </c>
      <c r="J373" s="124"/>
      <c r="K373" s="109"/>
      <c r="L373" s="125" t="str">
        <f t="shared" si="1"/>
        <v>0044</v>
      </c>
      <c r="M373" s="103"/>
    </row>
    <row r="374">
      <c r="A374" s="119">
        <v>372.0</v>
      </c>
      <c r="B374" s="120" t="s">
        <v>619</v>
      </c>
      <c r="C374" s="121" t="str">
        <f>vlookup(D374,partners!$C$3:$O$16,13,FALSE)</f>
        <v>004</v>
      </c>
      <c r="D374" s="120" t="s">
        <v>85</v>
      </c>
      <c r="E374" s="122">
        <f>vlookup($F374,vehicles!$C$3:$G$26,5,FALSE)</f>
        <v>1</v>
      </c>
      <c r="F374" s="127" t="s">
        <v>595</v>
      </c>
      <c r="G374" s="123">
        <f>VLOOKUP(L374,buses!$A$3:$C$19,2,false)</f>
        <v>9</v>
      </c>
      <c r="H374" s="120" t="str">
        <f>VLOOKUP(L374,buses!$A$3:$C$19,3,false)</f>
        <v>BENZ</v>
      </c>
      <c r="I374" s="120" t="s">
        <v>379</v>
      </c>
      <c r="J374" s="124"/>
      <c r="K374" s="109"/>
      <c r="L374" s="125" t="str">
        <f t="shared" si="1"/>
        <v>0041</v>
      </c>
      <c r="M374" s="103"/>
    </row>
    <row r="375">
      <c r="A375" s="119">
        <v>373.0</v>
      </c>
      <c r="B375" s="120" t="s">
        <v>619</v>
      </c>
      <c r="C375" s="121" t="str">
        <f>vlookup(D375,partners!$C$3:$O$16,13,FALSE)</f>
        <v>004</v>
      </c>
      <c r="D375" s="120" t="s">
        <v>85</v>
      </c>
      <c r="E375" s="122">
        <f>vlookup($F375,vehicles!$C$3:$G$26,5,FALSE)</f>
        <v>1</v>
      </c>
      <c r="F375" s="127" t="s">
        <v>595</v>
      </c>
      <c r="G375" s="123">
        <f>VLOOKUP(L375,buses!$A$3:$C$19,2,false)</f>
        <v>9</v>
      </c>
      <c r="H375" s="120" t="str">
        <f>VLOOKUP(L375,buses!$A$3:$C$19,3,false)</f>
        <v>BENZ</v>
      </c>
      <c r="I375" s="120" t="s">
        <v>379</v>
      </c>
      <c r="J375" s="124"/>
      <c r="K375" s="109"/>
      <c r="L375" s="125" t="str">
        <f t="shared" si="1"/>
        <v>0041</v>
      </c>
      <c r="M375" s="103"/>
    </row>
    <row r="376">
      <c r="A376" s="119">
        <v>374.0</v>
      </c>
      <c r="B376" s="120" t="s">
        <v>619</v>
      </c>
      <c r="C376" s="121" t="str">
        <f>vlookup(D376,partners!$C$3:$O$16,13,FALSE)</f>
        <v>004</v>
      </c>
      <c r="D376" s="120" t="s">
        <v>85</v>
      </c>
      <c r="E376" s="122">
        <f>vlookup($F376,vehicles!$C$3:$G$26,5,FALSE)</f>
        <v>1</v>
      </c>
      <c r="F376" s="127" t="s">
        <v>595</v>
      </c>
      <c r="G376" s="123">
        <f>VLOOKUP(L376,buses!$A$3:$C$19,2,false)</f>
        <v>9</v>
      </c>
      <c r="H376" s="120" t="str">
        <f>VLOOKUP(L376,buses!$A$3:$C$19,3,false)</f>
        <v>BENZ</v>
      </c>
      <c r="I376" s="120" t="s">
        <v>379</v>
      </c>
      <c r="J376" s="124"/>
      <c r="K376" s="109"/>
      <c r="L376" s="125" t="str">
        <f t="shared" si="1"/>
        <v>0041</v>
      </c>
      <c r="M376" s="103"/>
    </row>
    <row r="377">
      <c r="A377" s="119">
        <v>375.0</v>
      </c>
      <c r="B377" s="120" t="s">
        <v>619</v>
      </c>
      <c r="C377" s="121" t="str">
        <f>vlookup(D377,partners!$C$3:$O$16,13,FALSE)</f>
        <v>004</v>
      </c>
      <c r="D377" s="120" t="s">
        <v>85</v>
      </c>
      <c r="E377" s="122">
        <f>vlookup($F377,vehicles!$C$3:$G$26,5,FALSE)</f>
        <v>4</v>
      </c>
      <c r="F377" s="127" t="s">
        <v>264</v>
      </c>
      <c r="G377" s="123">
        <f>VLOOKUP(L377,buses!$A$3:$C$19,2,false)</f>
        <v>8</v>
      </c>
      <c r="H377" s="120" t="str">
        <f>VLOOKUP(L377,buses!$A$3:$C$19,3,false)</f>
        <v>HIACE</v>
      </c>
      <c r="I377" s="120" t="s">
        <v>379</v>
      </c>
      <c r="J377" s="124"/>
      <c r="K377" s="109"/>
      <c r="L377" s="125" t="str">
        <f t="shared" si="1"/>
        <v>0044</v>
      </c>
      <c r="M377" s="103"/>
    </row>
    <row r="378">
      <c r="A378" s="119">
        <v>376.0</v>
      </c>
      <c r="B378" s="120" t="s">
        <v>620</v>
      </c>
      <c r="C378" s="121" t="str">
        <f>vlookup(D378,partners!$C$3:$O$16,13,FALSE)</f>
        <v>004</v>
      </c>
      <c r="D378" s="120" t="s">
        <v>85</v>
      </c>
      <c r="E378" s="122">
        <f>vlookup($F378,vehicles!$C$3:$G$26,5,FALSE)</f>
        <v>12</v>
      </c>
      <c r="F378" s="120" t="s">
        <v>258</v>
      </c>
      <c r="G378" s="123">
        <f>VLOOKUP(L378,buses!$A$3:$C$19,2,false)</f>
        <v>12</v>
      </c>
      <c r="H378" s="120" t="str">
        <f>VLOOKUP(L378,buses!$A$3:$C$19,3,false)</f>
        <v>JET (Jet Mover)</v>
      </c>
      <c r="I378" s="120" t="s">
        <v>379</v>
      </c>
      <c r="J378" s="124"/>
      <c r="K378" s="109"/>
      <c r="L378" s="125" t="str">
        <f t="shared" si="1"/>
        <v>00412</v>
      </c>
      <c r="M378" s="103"/>
    </row>
    <row r="379">
      <c r="A379" s="119">
        <v>377.0</v>
      </c>
      <c r="B379" s="120" t="s">
        <v>620</v>
      </c>
      <c r="C379" s="121" t="str">
        <f>vlookup(D379,partners!$C$3:$O$16,13,FALSE)</f>
        <v>004</v>
      </c>
      <c r="D379" s="120" t="s">
        <v>85</v>
      </c>
      <c r="E379" s="122">
        <f>vlookup($F379,vehicles!$C$3:$G$26,5,FALSE)</f>
        <v>12</v>
      </c>
      <c r="F379" s="120" t="s">
        <v>258</v>
      </c>
      <c r="G379" s="123">
        <f>VLOOKUP(L379,buses!$A$3:$C$19,2,false)</f>
        <v>12</v>
      </c>
      <c r="H379" s="120" t="str">
        <f>VLOOKUP(L379,buses!$A$3:$C$19,3,false)</f>
        <v>JET (Jet Mover)</v>
      </c>
      <c r="I379" s="120" t="s">
        <v>379</v>
      </c>
      <c r="J379" s="124"/>
      <c r="K379" s="109"/>
      <c r="L379" s="125" t="str">
        <f t="shared" si="1"/>
        <v>00412</v>
      </c>
      <c r="M379" s="103"/>
    </row>
    <row r="380">
      <c r="A380" s="119">
        <v>378.0</v>
      </c>
      <c r="B380" s="120" t="s">
        <v>621</v>
      </c>
      <c r="C380" s="121" t="str">
        <f>vlookup(D380,partners!$C$3:$O$16,13,FALSE)</f>
        <v>004</v>
      </c>
      <c r="D380" s="120" t="s">
        <v>85</v>
      </c>
      <c r="E380" s="122">
        <f>vlookup($F380,vehicles!$C$3:$G$26,5,FALSE)</f>
        <v>4</v>
      </c>
      <c r="F380" s="127" t="s">
        <v>264</v>
      </c>
      <c r="G380" s="123">
        <f>VLOOKUP(L380,buses!$A$3:$C$19,2,false)</f>
        <v>8</v>
      </c>
      <c r="H380" s="120" t="str">
        <f>VLOOKUP(L380,buses!$A$3:$C$19,3,false)</f>
        <v>HIACE</v>
      </c>
      <c r="I380" s="120" t="s">
        <v>379</v>
      </c>
      <c r="J380" s="124"/>
      <c r="K380" s="109"/>
      <c r="L380" s="125" t="str">
        <f t="shared" si="1"/>
        <v>0044</v>
      </c>
      <c r="M380" s="103"/>
    </row>
    <row r="381">
      <c r="A381" s="119">
        <v>379.0</v>
      </c>
      <c r="B381" s="120" t="s">
        <v>621</v>
      </c>
      <c r="C381" s="121" t="str">
        <f>vlookup(D381,partners!$C$3:$O$16,13,FALSE)</f>
        <v>004</v>
      </c>
      <c r="D381" s="120" t="s">
        <v>85</v>
      </c>
      <c r="E381" s="122">
        <f>vlookup($F381,vehicles!$C$3:$G$26,5,FALSE)</f>
        <v>4</v>
      </c>
      <c r="F381" s="127" t="s">
        <v>264</v>
      </c>
      <c r="G381" s="123">
        <f>VLOOKUP(L381,buses!$A$3:$C$19,2,false)</f>
        <v>8</v>
      </c>
      <c r="H381" s="120" t="str">
        <f>VLOOKUP(L381,buses!$A$3:$C$19,3,false)</f>
        <v>HIACE</v>
      </c>
      <c r="I381" s="120" t="s">
        <v>379</v>
      </c>
      <c r="J381" s="124"/>
      <c r="K381" s="109"/>
      <c r="L381" s="125" t="str">
        <f t="shared" si="1"/>
        <v>0044</v>
      </c>
      <c r="M381" s="103"/>
    </row>
    <row r="382">
      <c r="A382" s="119">
        <v>380.0</v>
      </c>
      <c r="B382" s="120" t="s">
        <v>621</v>
      </c>
      <c r="C382" s="121" t="str">
        <f>vlookup(D382,partners!$C$3:$O$16,13,FALSE)</f>
        <v>004</v>
      </c>
      <c r="D382" s="120" t="s">
        <v>85</v>
      </c>
      <c r="E382" s="122">
        <f>vlookup($F382,vehicles!$C$3:$G$26,5,FALSE)</f>
        <v>4</v>
      </c>
      <c r="F382" s="127" t="s">
        <v>264</v>
      </c>
      <c r="G382" s="123">
        <f>VLOOKUP(L382,buses!$A$3:$C$19,2,false)</f>
        <v>8</v>
      </c>
      <c r="H382" s="120" t="str">
        <f>VLOOKUP(L382,buses!$A$3:$C$19,3,false)</f>
        <v>HIACE</v>
      </c>
      <c r="I382" s="120" t="s">
        <v>379</v>
      </c>
      <c r="J382" s="124"/>
      <c r="K382" s="109"/>
      <c r="L382" s="125" t="str">
        <f t="shared" si="1"/>
        <v>0044</v>
      </c>
      <c r="M382" s="103"/>
    </row>
    <row r="383">
      <c r="A383" s="119">
        <v>381.0</v>
      </c>
      <c r="B383" s="120" t="s">
        <v>622</v>
      </c>
      <c r="C383" s="121" t="str">
        <f>vlookup(D383,partners!$C$3:$O$16,13,FALSE)</f>
        <v>004</v>
      </c>
      <c r="D383" s="120" t="s">
        <v>85</v>
      </c>
      <c r="E383" s="122">
        <f>vlookup($F383,vehicles!$C$3:$G$26,5,FALSE)</f>
        <v>4</v>
      </c>
      <c r="F383" s="127" t="s">
        <v>264</v>
      </c>
      <c r="G383" s="123">
        <f>VLOOKUP(L383,buses!$A$3:$C$19,2,false)</f>
        <v>8</v>
      </c>
      <c r="H383" s="120" t="str">
        <f>VLOOKUP(L383,buses!$A$3:$C$19,3,false)</f>
        <v>HIACE</v>
      </c>
      <c r="I383" s="120" t="s">
        <v>379</v>
      </c>
      <c r="J383" s="124"/>
      <c r="K383" s="109"/>
      <c r="L383" s="125" t="str">
        <f t="shared" si="1"/>
        <v>0044</v>
      </c>
      <c r="M383" s="103"/>
    </row>
    <row r="384">
      <c r="A384" s="119">
        <v>382.0</v>
      </c>
      <c r="B384" s="120" t="s">
        <v>623</v>
      </c>
      <c r="C384" s="121" t="str">
        <f>vlookup(D384,partners!$C$3:$O$16,13,FALSE)</f>
        <v>004</v>
      </c>
      <c r="D384" s="120" t="s">
        <v>85</v>
      </c>
      <c r="E384" s="122">
        <f>vlookup($F384,vehicles!$C$3:$G$26,5,FALSE)</f>
        <v>12</v>
      </c>
      <c r="F384" s="120" t="s">
        <v>258</v>
      </c>
      <c r="G384" s="123">
        <f>VLOOKUP(L384,buses!$A$3:$C$19,2,false)</f>
        <v>12</v>
      </c>
      <c r="H384" s="120" t="str">
        <f>VLOOKUP(L384,buses!$A$3:$C$19,3,false)</f>
        <v>JET (Jet Mover)</v>
      </c>
      <c r="I384" s="120" t="s">
        <v>379</v>
      </c>
      <c r="J384" s="124"/>
      <c r="K384" s="109"/>
      <c r="L384" s="125" t="str">
        <f t="shared" si="1"/>
        <v>00412</v>
      </c>
      <c r="M384" s="103"/>
    </row>
    <row r="385">
      <c r="A385" s="119">
        <v>383.0</v>
      </c>
      <c r="B385" s="120" t="s">
        <v>623</v>
      </c>
      <c r="C385" s="121" t="str">
        <f>vlookup(D385,partners!$C$3:$O$16,13,FALSE)</f>
        <v>004</v>
      </c>
      <c r="D385" s="120" t="s">
        <v>85</v>
      </c>
      <c r="E385" s="122">
        <f>vlookup($F385,vehicles!$C$3:$G$26,5,FALSE)</f>
        <v>12</v>
      </c>
      <c r="F385" s="120" t="s">
        <v>258</v>
      </c>
      <c r="G385" s="123">
        <f>VLOOKUP(L385,buses!$A$3:$C$19,2,false)</f>
        <v>12</v>
      </c>
      <c r="H385" s="120" t="str">
        <f>VLOOKUP(L385,buses!$A$3:$C$19,3,false)</f>
        <v>JET (Jet Mover)</v>
      </c>
      <c r="I385" s="120" t="s">
        <v>379</v>
      </c>
      <c r="J385" s="124"/>
      <c r="K385" s="109"/>
      <c r="L385" s="125" t="str">
        <f t="shared" si="1"/>
        <v>00412</v>
      </c>
      <c r="M385" s="103"/>
    </row>
    <row r="386">
      <c r="A386" s="119">
        <v>384.0</v>
      </c>
      <c r="B386" s="120" t="s">
        <v>623</v>
      </c>
      <c r="C386" s="121" t="str">
        <f>vlookup(D386,partners!$C$3:$O$16,13,FALSE)</f>
        <v>004</v>
      </c>
      <c r="D386" s="120" t="s">
        <v>85</v>
      </c>
      <c r="E386" s="122">
        <f>vlookup($F386,vehicles!$C$3:$G$26,5,FALSE)</f>
        <v>18</v>
      </c>
      <c r="F386" s="120" t="s">
        <v>272</v>
      </c>
      <c r="G386" s="123">
        <f>VLOOKUP(L386,buses!$A$3:$C$19,2,false)</f>
        <v>13</v>
      </c>
      <c r="H386" s="120" t="str">
        <f>VLOOKUP(L386,buses!$A$3:$C$19,3,false)</f>
        <v>SIENNA</v>
      </c>
      <c r="I386" s="120" t="s">
        <v>379</v>
      </c>
      <c r="J386" s="124"/>
      <c r="K386" s="109"/>
      <c r="L386" s="125" t="str">
        <f t="shared" si="1"/>
        <v>00418</v>
      </c>
      <c r="M386" s="103"/>
    </row>
    <row r="387">
      <c r="A387" s="119">
        <v>385.0</v>
      </c>
      <c r="B387" s="120" t="s">
        <v>623</v>
      </c>
      <c r="C387" s="121" t="str">
        <f>vlookup(D387,partners!$C$3:$O$16,13,FALSE)</f>
        <v>004</v>
      </c>
      <c r="D387" s="120" t="s">
        <v>85</v>
      </c>
      <c r="E387" s="122">
        <f>vlookup($F387,vehicles!$C$3:$G$26,5,FALSE)</f>
        <v>4</v>
      </c>
      <c r="F387" s="127" t="s">
        <v>264</v>
      </c>
      <c r="G387" s="123">
        <f>VLOOKUP(L387,buses!$A$3:$C$19,2,false)</f>
        <v>8</v>
      </c>
      <c r="H387" s="120" t="str">
        <f>VLOOKUP(L387,buses!$A$3:$C$19,3,false)</f>
        <v>HIACE</v>
      </c>
      <c r="I387" s="120" t="s">
        <v>379</v>
      </c>
      <c r="J387" s="124"/>
      <c r="K387" s="109"/>
      <c r="L387" s="125" t="str">
        <f t="shared" si="1"/>
        <v>0044</v>
      </c>
      <c r="M387" s="103"/>
    </row>
    <row r="388">
      <c r="A388" s="119">
        <v>386.0</v>
      </c>
      <c r="B388" s="120" t="s">
        <v>624</v>
      </c>
      <c r="C388" s="121" t="str">
        <f>vlookup(D388,partners!$C$3:$O$16,13,FALSE)</f>
        <v>004</v>
      </c>
      <c r="D388" s="120" t="s">
        <v>85</v>
      </c>
      <c r="E388" s="122">
        <f>vlookup($F388,vehicles!$C$3:$G$26,5,FALSE)</f>
        <v>12</v>
      </c>
      <c r="F388" s="120" t="s">
        <v>258</v>
      </c>
      <c r="G388" s="123">
        <f>VLOOKUP(L388,buses!$A$3:$C$19,2,false)</f>
        <v>12</v>
      </c>
      <c r="H388" s="120" t="str">
        <f>VLOOKUP(L388,buses!$A$3:$C$19,3,false)</f>
        <v>JET (Jet Mover)</v>
      </c>
      <c r="I388" s="120" t="s">
        <v>379</v>
      </c>
      <c r="J388" s="124"/>
      <c r="K388" s="109"/>
      <c r="L388" s="125" t="str">
        <f t="shared" si="1"/>
        <v>00412</v>
      </c>
      <c r="M388" s="103"/>
    </row>
    <row r="389">
      <c r="A389" s="119">
        <v>387.0</v>
      </c>
      <c r="B389" s="120" t="s">
        <v>624</v>
      </c>
      <c r="C389" s="121" t="str">
        <f>vlookup(D389,partners!$C$3:$O$16,13,FALSE)</f>
        <v>004</v>
      </c>
      <c r="D389" s="120" t="s">
        <v>85</v>
      </c>
      <c r="E389" s="122">
        <f>vlookup($F389,vehicles!$C$3:$G$26,5,FALSE)</f>
        <v>12</v>
      </c>
      <c r="F389" s="120" t="s">
        <v>258</v>
      </c>
      <c r="G389" s="123">
        <f>VLOOKUP(L389,buses!$A$3:$C$19,2,false)</f>
        <v>12</v>
      </c>
      <c r="H389" s="120" t="str">
        <f>VLOOKUP(L389,buses!$A$3:$C$19,3,false)</f>
        <v>JET (Jet Mover)</v>
      </c>
      <c r="I389" s="120" t="s">
        <v>379</v>
      </c>
      <c r="J389" s="124"/>
      <c r="K389" s="109"/>
      <c r="L389" s="125" t="str">
        <f t="shared" si="1"/>
        <v>00412</v>
      </c>
      <c r="M389" s="103"/>
    </row>
    <row r="390">
      <c r="A390" s="119">
        <v>388.0</v>
      </c>
      <c r="B390" s="120" t="s">
        <v>624</v>
      </c>
      <c r="C390" s="121" t="str">
        <f>vlookup(D390,partners!$C$3:$O$16,13,FALSE)</f>
        <v>004</v>
      </c>
      <c r="D390" s="120" t="s">
        <v>85</v>
      </c>
      <c r="E390" s="122">
        <f>vlookup($F390,vehicles!$C$3:$G$26,5,FALSE)</f>
        <v>12</v>
      </c>
      <c r="F390" s="120" t="s">
        <v>258</v>
      </c>
      <c r="G390" s="123">
        <f>VLOOKUP(L390,buses!$A$3:$C$19,2,false)</f>
        <v>12</v>
      </c>
      <c r="H390" s="120" t="str">
        <f>VLOOKUP(L390,buses!$A$3:$C$19,3,false)</f>
        <v>JET (Jet Mover)</v>
      </c>
      <c r="I390" s="120" t="s">
        <v>379</v>
      </c>
      <c r="J390" s="124"/>
      <c r="K390" s="109"/>
      <c r="L390" s="125" t="str">
        <f t="shared" si="1"/>
        <v>00412</v>
      </c>
      <c r="M390" s="103"/>
    </row>
    <row r="391">
      <c r="A391" s="119">
        <v>389.0</v>
      </c>
      <c r="B391" s="120" t="s">
        <v>624</v>
      </c>
      <c r="C391" s="121" t="str">
        <f>vlookup(D391,partners!$C$3:$O$16,13,FALSE)</f>
        <v>004</v>
      </c>
      <c r="D391" s="120" t="s">
        <v>85</v>
      </c>
      <c r="E391" s="122">
        <f>vlookup($F391,vehicles!$C$3:$G$26,5,FALSE)</f>
        <v>4</v>
      </c>
      <c r="F391" s="127" t="s">
        <v>264</v>
      </c>
      <c r="G391" s="123">
        <f>VLOOKUP(L391,buses!$A$3:$C$19,2,false)</f>
        <v>8</v>
      </c>
      <c r="H391" s="120" t="str">
        <f>VLOOKUP(L391,buses!$A$3:$C$19,3,false)</f>
        <v>HIACE</v>
      </c>
      <c r="I391" s="120" t="s">
        <v>379</v>
      </c>
      <c r="J391" s="124"/>
      <c r="K391" s="109"/>
      <c r="L391" s="125" t="str">
        <f t="shared" si="1"/>
        <v>0044</v>
      </c>
      <c r="M391" s="103"/>
    </row>
    <row r="392">
      <c r="A392" s="119">
        <v>390.0</v>
      </c>
      <c r="B392" s="120" t="s">
        <v>624</v>
      </c>
      <c r="C392" s="121" t="str">
        <f>vlookup(D392,partners!$C$3:$O$16,13,FALSE)</f>
        <v>004</v>
      </c>
      <c r="D392" s="120" t="s">
        <v>85</v>
      </c>
      <c r="E392" s="122">
        <f>vlookup($F392,vehicles!$C$3:$G$26,5,FALSE)</f>
        <v>4</v>
      </c>
      <c r="F392" s="127" t="s">
        <v>264</v>
      </c>
      <c r="G392" s="123">
        <f>VLOOKUP(L392,buses!$A$3:$C$19,2,false)</f>
        <v>8</v>
      </c>
      <c r="H392" s="120" t="str">
        <f>VLOOKUP(L392,buses!$A$3:$C$19,3,false)</f>
        <v>HIACE</v>
      </c>
      <c r="I392" s="120" t="s">
        <v>379</v>
      </c>
      <c r="J392" s="124"/>
      <c r="K392" s="109"/>
      <c r="L392" s="125" t="str">
        <f t="shared" si="1"/>
        <v>0044</v>
      </c>
      <c r="M392" s="103"/>
    </row>
    <row r="393">
      <c r="A393" s="119">
        <v>391.0</v>
      </c>
      <c r="B393" s="120" t="s">
        <v>624</v>
      </c>
      <c r="C393" s="121" t="str">
        <f>vlookup(D393,partners!$C$3:$O$16,13,FALSE)</f>
        <v>004</v>
      </c>
      <c r="D393" s="120" t="s">
        <v>85</v>
      </c>
      <c r="E393" s="122">
        <f>vlookup($F393,vehicles!$C$3:$G$26,5,FALSE)</f>
        <v>4</v>
      </c>
      <c r="F393" s="127" t="s">
        <v>264</v>
      </c>
      <c r="G393" s="123">
        <f>VLOOKUP(L393,buses!$A$3:$C$19,2,false)</f>
        <v>8</v>
      </c>
      <c r="H393" s="120" t="str">
        <f>VLOOKUP(L393,buses!$A$3:$C$19,3,false)</f>
        <v>HIACE</v>
      </c>
      <c r="I393" s="120" t="s">
        <v>379</v>
      </c>
      <c r="J393" s="124"/>
      <c r="K393" s="109"/>
      <c r="L393" s="125" t="str">
        <f t="shared" si="1"/>
        <v>0044</v>
      </c>
      <c r="M393" s="103"/>
    </row>
    <row r="394">
      <c r="A394" s="119">
        <v>392.0</v>
      </c>
      <c r="B394" s="120" t="s">
        <v>624</v>
      </c>
      <c r="C394" s="121" t="str">
        <f>vlookup(D394,partners!$C$3:$O$16,13,FALSE)</f>
        <v>004</v>
      </c>
      <c r="D394" s="120" t="s">
        <v>85</v>
      </c>
      <c r="E394" s="122">
        <f>vlookup($F394,vehicles!$C$3:$G$26,5,FALSE)</f>
        <v>4</v>
      </c>
      <c r="F394" s="127" t="s">
        <v>264</v>
      </c>
      <c r="G394" s="123">
        <f>VLOOKUP(L394,buses!$A$3:$C$19,2,false)</f>
        <v>8</v>
      </c>
      <c r="H394" s="120" t="str">
        <f>VLOOKUP(L394,buses!$A$3:$C$19,3,false)</f>
        <v>HIACE</v>
      </c>
      <c r="I394" s="120" t="s">
        <v>379</v>
      </c>
      <c r="J394" s="124"/>
      <c r="K394" s="109"/>
      <c r="L394" s="125" t="str">
        <f t="shared" si="1"/>
        <v>0044</v>
      </c>
      <c r="M394" s="103"/>
    </row>
    <row r="395">
      <c r="A395" s="119">
        <v>393.0</v>
      </c>
      <c r="B395" s="120" t="s">
        <v>625</v>
      </c>
      <c r="C395" s="121" t="str">
        <f>vlookup(D395,partners!$C$3:$O$16,13,FALSE)</f>
        <v>004</v>
      </c>
      <c r="D395" s="120" t="s">
        <v>85</v>
      </c>
      <c r="E395" s="122">
        <f>vlookup($F395,vehicles!$C$3:$G$26,5,FALSE)</f>
        <v>6</v>
      </c>
      <c r="F395" s="134" t="s">
        <v>583</v>
      </c>
      <c r="G395" s="123">
        <f>VLOOKUP(L395,buses!$A$3:$C$19,2,false)</f>
        <v>14</v>
      </c>
      <c r="H395" s="120" t="str">
        <f>VLOOKUP(L395,buses!$A$3:$C$19,3,false)</f>
        <v>HIACE X</v>
      </c>
      <c r="I395" s="120" t="s">
        <v>379</v>
      </c>
      <c r="J395" s="124"/>
      <c r="K395" s="109"/>
      <c r="L395" s="125" t="str">
        <f t="shared" si="1"/>
        <v>0046</v>
      </c>
      <c r="M395" s="103"/>
    </row>
    <row r="396">
      <c r="A396" s="119">
        <v>394.0</v>
      </c>
      <c r="B396" s="120" t="s">
        <v>626</v>
      </c>
      <c r="C396" s="121" t="str">
        <f>vlookup(D396,partners!$C$3:$O$16,13,FALSE)</f>
        <v>004</v>
      </c>
      <c r="D396" s="120" t="s">
        <v>85</v>
      </c>
      <c r="E396" s="122">
        <f>vlookup($F396,vehicles!$C$3:$G$26,5,FALSE)</f>
        <v>12</v>
      </c>
      <c r="F396" s="120" t="s">
        <v>258</v>
      </c>
      <c r="G396" s="123">
        <f>VLOOKUP(L396,buses!$A$3:$C$19,2,false)</f>
        <v>12</v>
      </c>
      <c r="H396" s="120" t="str">
        <f>VLOOKUP(L396,buses!$A$3:$C$19,3,false)</f>
        <v>JET (Jet Mover)</v>
      </c>
      <c r="I396" s="120" t="s">
        <v>379</v>
      </c>
      <c r="J396" s="124"/>
      <c r="K396" s="109"/>
      <c r="L396" s="125" t="str">
        <f t="shared" si="1"/>
        <v>00412</v>
      </c>
      <c r="M396" s="103"/>
    </row>
    <row r="397">
      <c r="A397" s="119">
        <v>395.0</v>
      </c>
      <c r="B397" s="120" t="s">
        <v>627</v>
      </c>
      <c r="C397" s="121" t="str">
        <f>vlookup(D397,partners!$C$3:$O$16,13,FALSE)</f>
        <v>004</v>
      </c>
      <c r="D397" s="120" t="s">
        <v>85</v>
      </c>
      <c r="E397" s="122">
        <f>vlookup($F397,vehicles!$C$3:$G$26,5,FALSE)</f>
        <v>4</v>
      </c>
      <c r="F397" s="127" t="s">
        <v>264</v>
      </c>
      <c r="G397" s="123">
        <f>VLOOKUP(L397,buses!$A$3:$C$19,2,false)</f>
        <v>8</v>
      </c>
      <c r="H397" s="120" t="str">
        <f>VLOOKUP(L397,buses!$A$3:$C$19,3,false)</f>
        <v>HIACE</v>
      </c>
      <c r="I397" s="120" t="s">
        <v>379</v>
      </c>
      <c r="J397" s="124"/>
      <c r="K397" s="109"/>
      <c r="L397" s="125" t="str">
        <f t="shared" si="1"/>
        <v>0044</v>
      </c>
      <c r="M397" s="103"/>
    </row>
    <row r="398">
      <c r="A398" s="119">
        <v>396.0</v>
      </c>
      <c r="B398" s="120" t="s">
        <v>628</v>
      </c>
      <c r="C398" s="121" t="str">
        <f>vlookup(D398,partners!$C$3:$O$16,13,FALSE)</f>
        <v>004</v>
      </c>
      <c r="D398" s="120" t="s">
        <v>85</v>
      </c>
      <c r="E398" s="122">
        <f>vlookup($F398,vehicles!$C$3:$G$26,5,FALSE)</f>
        <v>12</v>
      </c>
      <c r="F398" s="120" t="s">
        <v>258</v>
      </c>
      <c r="G398" s="123">
        <f>VLOOKUP(L398,buses!$A$3:$C$19,2,false)</f>
        <v>12</v>
      </c>
      <c r="H398" s="120" t="str">
        <f>VLOOKUP(L398,buses!$A$3:$C$19,3,false)</f>
        <v>JET (Jet Mover)</v>
      </c>
      <c r="I398" s="120" t="s">
        <v>379</v>
      </c>
      <c r="J398" s="124"/>
      <c r="K398" s="109"/>
      <c r="L398" s="125" t="str">
        <f t="shared" si="1"/>
        <v>00412</v>
      </c>
      <c r="M398" s="103"/>
    </row>
    <row r="399">
      <c r="A399" s="119">
        <v>397.0</v>
      </c>
      <c r="B399" s="120" t="s">
        <v>629</v>
      </c>
      <c r="C399" s="121" t="str">
        <f>vlookup(D399,partners!$C$3:$O$16,13,FALSE)</f>
        <v>004</v>
      </c>
      <c r="D399" s="120" t="s">
        <v>85</v>
      </c>
      <c r="E399" s="122">
        <f>vlookup($F399,vehicles!$C$3:$G$26,5,FALSE)</f>
        <v>12</v>
      </c>
      <c r="F399" s="120" t="s">
        <v>258</v>
      </c>
      <c r="G399" s="123">
        <f>VLOOKUP(L399,buses!$A$3:$C$19,2,false)</f>
        <v>12</v>
      </c>
      <c r="H399" s="120" t="str">
        <f>VLOOKUP(L399,buses!$A$3:$C$19,3,false)</f>
        <v>JET (Jet Mover)</v>
      </c>
      <c r="I399" s="120" t="s">
        <v>379</v>
      </c>
      <c r="J399" s="124"/>
      <c r="K399" s="109"/>
      <c r="L399" s="125" t="str">
        <f t="shared" si="1"/>
        <v>00412</v>
      </c>
      <c r="M399" s="103"/>
    </row>
    <row r="400">
      <c r="A400" s="119">
        <v>398.0</v>
      </c>
      <c r="B400" s="120" t="s">
        <v>630</v>
      </c>
      <c r="C400" s="121" t="str">
        <f>vlookup(D400,partners!$C$3:$O$16,13,FALSE)</f>
        <v>004</v>
      </c>
      <c r="D400" s="120" t="s">
        <v>85</v>
      </c>
      <c r="E400" s="122">
        <f>vlookup($F400,vehicles!$C$3:$G$26,5,FALSE)</f>
        <v>4</v>
      </c>
      <c r="F400" s="127" t="s">
        <v>264</v>
      </c>
      <c r="G400" s="123">
        <f>VLOOKUP(L400,buses!$A$3:$C$19,2,false)</f>
        <v>8</v>
      </c>
      <c r="H400" s="120" t="str">
        <f>VLOOKUP(L400,buses!$A$3:$C$19,3,false)</f>
        <v>HIACE</v>
      </c>
      <c r="I400" s="120" t="s">
        <v>379</v>
      </c>
      <c r="J400" s="124"/>
      <c r="K400" s="109"/>
      <c r="L400" s="125" t="str">
        <f t="shared" si="1"/>
        <v>0044</v>
      </c>
      <c r="M400" s="103"/>
    </row>
    <row r="401">
      <c r="A401" s="119">
        <v>399.0</v>
      </c>
      <c r="B401" s="120" t="s">
        <v>630</v>
      </c>
      <c r="C401" s="121" t="str">
        <f>vlookup(D401,partners!$C$3:$O$16,13,FALSE)</f>
        <v>004</v>
      </c>
      <c r="D401" s="120" t="s">
        <v>85</v>
      </c>
      <c r="E401" s="122">
        <f>vlookup($F401,vehicles!$C$3:$G$26,5,FALSE)</f>
        <v>4</v>
      </c>
      <c r="F401" s="127" t="s">
        <v>264</v>
      </c>
      <c r="G401" s="123">
        <f>VLOOKUP(L401,buses!$A$3:$C$19,2,false)</f>
        <v>8</v>
      </c>
      <c r="H401" s="120" t="str">
        <f>VLOOKUP(L401,buses!$A$3:$C$19,3,false)</f>
        <v>HIACE</v>
      </c>
      <c r="I401" s="120" t="s">
        <v>379</v>
      </c>
      <c r="J401" s="124"/>
      <c r="K401" s="109"/>
      <c r="L401" s="125" t="str">
        <f t="shared" si="1"/>
        <v>0044</v>
      </c>
      <c r="M401" s="103"/>
    </row>
    <row r="402">
      <c r="A402" s="119">
        <v>400.0</v>
      </c>
      <c r="B402" s="120" t="s">
        <v>402</v>
      </c>
      <c r="C402" s="121" t="str">
        <f>vlookup(D402,partners!$C$3:$O$16,13,FALSE)</f>
        <v>004</v>
      </c>
      <c r="D402" s="120" t="s">
        <v>85</v>
      </c>
      <c r="E402" s="122">
        <f>vlookup($F402,vehicles!$C$3:$G$26,5,FALSE)</f>
        <v>12</v>
      </c>
      <c r="F402" s="120" t="s">
        <v>258</v>
      </c>
      <c r="G402" s="123">
        <f>VLOOKUP(L402,buses!$A$3:$C$19,2,false)</f>
        <v>12</v>
      </c>
      <c r="H402" s="120" t="str">
        <f>VLOOKUP(L402,buses!$A$3:$C$19,3,false)</f>
        <v>JET (Jet Mover)</v>
      </c>
      <c r="I402" s="120" t="s">
        <v>379</v>
      </c>
      <c r="J402" s="124"/>
      <c r="K402" s="109"/>
      <c r="L402" s="125" t="str">
        <f t="shared" si="1"/>
        <v>00412</v>
      </c>
      <c r="M402" s="103"/>
    </row>
    <row r="403">
      <c r="A403" s="119">
        <v>401.0</v>
      </c>
      <c r="B403" s="120" t="s">
        <v>631</v>
      </c>
      <c r="C403" s="121" t="str">
        <f>vlookup(D403,partners!$C$3:$O$16,13,FALSE)</f>
        <v>004</v>
      </c>
      <c r="D403" s="120" t="s">
        <v>85</v>
      </c>
      <c r="E403" s="122">
        <f>vlookup($F403,vehicles!$C$3:$G$26,5,FALSE)</f>
        <v>12</v>
      </c>
      <c r="F403" s="120" t="s">
        <v>258</v>
      </c>
      <c r="G403" s="123">
        <f>VLOOKUP(L403,buses!$A$3:$C$19,2,false)</f>
        <v>12</v>
      </c>
      <c r="H403" s="120" t="str">
        <f>VLOOKUP(L403,buses!$A$3:$C$19,3,false)</f>
        <v>JET (Jet Mover)</v>
      </c>
      <c r="I403" s="120" t="s">
        <v>379</v>
      </c>
      <c r="J403" s="124"/>
      <c r="K403" s="109"/>
      <c r="L403" s="125" t="str">
        <f t="shared" si="1"/>
        <v>00412</v>
      </c>
      <c r="M403" s="103"/>
    </row>
    <row r="404">
      <c r="A404" s="119">
        <v>402.0</v>
      </c>
      <c r="B404" s="120" t="s">
        <v>631</v>
      </c>
      <c r="C404" s="121" t="str">
        <f>vlookup(D404,partners!$C$3:$O$16,13,FALSE)</f>
        <v>004</v>
      </c>
      <c r="D404" s="120" t="s">
        <v>85</v>
      </c>
      <c r="E404" s="122">
        <f>vlookup($F404,vehicles!$C$3:$G$26,5,FALSE)</f>
        <v>18</v>
      </c>
      <c r="F404" s="120" t="s">
        <v>272</v>
      </c>
      <c r="G404" s="123">
        <f>VLOOKUP(L404,buses!$A$3:$C$19,2,false)</f>
        <v>13</v>
      </c>
      <c r="H404" s="120" t="str">
        <f>VLOOKUP(L404,buses!$A$3:$C$19,3,false)</f>
        <v>SIENNA</v>
      </c>
      <c r="I404" s="120" t="s">
        <v>379</v>
      </c>
      <c r="J404" s="124"/>
      <c r="K404" s="109"/>
      <c r="L404" s="125" t="str">
        <f t="shared" si="1"/>
        <v>00418</v>
      </c>
      <c r="M404" s="103"/>
    </row>
    <row r="405">
      <c r="A405" s="119">
        <v>403.0</v>
      </c>
      <c r="B405" s="120" t="s">
        <v>631</v>
      </c>
      <c r="C405" s="121" t="str">
        <f>vlookup(D405,partners!$C$3:$O$16,13,FALSE)</f>
        <v>004</v>
      </c>
      <c r="D405" s="120" t="s">
        <v>85</v>
      </c>
      <c r="E405" s="122">
        <f>vlookup($F405,vehicles!$C$3:$G$26,5,FALSE)</f>
        <v>4</v>
      </c>
      <c r="F405" s="127" t="s">
        <v>264</v>
      </c>
      <c r="G405" s="123">
        <f>VLOOKUP(L405,buses!$A$3:$C$19,2,false)</f>
        <v>8</v>
      </c>
      <c r="H405" s="120" t="str">
        <f>VLOOKUP(L405,buses!$A$3:$C$19,3,false)</f>
        <v>HIACE</v>
      </c>
      <c r="I405" s="120" t="s">
        <v>379</v>
      </c>
      <c r="J405" s="124"/>
      <c r="K405" s="109"/>
      <c r="L405" s="125" t="str">
        <f t="shared" si="1"/>
        <v>0044</v>
      </c>
      <c r="M405" s="103"/>
    </row>
    <row r="406">
      <c r="A406" s="119">
        <v>404.0</v>
      </c>
      <c r="B406" s="120" t="s">
        <v>632</v>
      </c>
      <c r="C406" s="121" t="str">
        <f>vlookup(D406,partners!$C$3:$O$16,13,FALSE)</f>
        <v>004</v>
      </c>
      <c r="D406" s="120" t="s">
        <v>85</v>
      </c>
      <c r="E406" s="122">
        <f>vlookup($F406,vehicles!$C$3:$G$26,5,FALSE)</f>
        <v>12</v>
      </c>
      <c r="F406" s="120" t="s">
        <v>258</v>
      </c>
      <c r="G406" s="123">
        <f>VLOOKUP(L406,buses!$A$3:$C$19,2,false)</f>
        <v>12</v>
      </c>
      <c r="H406" s="120" t="str">
        <f>VLOOKUP(L406,buses!$A$3:$C$19,3,false)</f>
        <v>JET (Jet Mover)</v>
      </c>
      <c r="I406" s="120" t="s">
        <v>379</v>
      </c>
      <c r="J406" s="124"/>
      <c r="K406" s="109"/>
      <c r="L406" s="125" t="str">
        <f t="shared" si="1"/>
        <v>00412</v>
      </c>
      <c r="M406" s="103"/>
    </row>
    <row r="407">
      <c r="A407" s="119">
        <v>405.0</v>
      </c>
      <c r="B407" s="120" t="s">
        <v>632</v>
      </c>
      <c r="C407" s="121" t="str">
        <f>vlookup(D407,partners!$C$3:$O$16,13,FALSE)</f>
        <v>004</v>
      </c>
      <c r="D407" s="120" t="s">
        <v>85</v>
      </c>
      <c r="E407" s="122">
        <f>vlookup($F407,vehicles!$C$3:$G$26,5,FALSE)</f>
        <v>4</v>
      </c>
      <c r="F407" s="127" t="s">
        <v>264</v>
      </c>
      <c r="G407" s="123">
        <f>VLOOKUP(L407,buses!$A$3:$C$19,2,false)</f>
        <v>8</v>
      </c>
      <c r="H407" s="120" t="str">
        <f>VLOOKUP(L407,buses!$A$3:$C$19,3,false)</f>
        <v>HIACE</v>
      </c>
      <c r="I407" s="120" t="s">
        <v>379</v>
      </c>
      <c r="J407" s="124"/>
      <c r="K407" s="109"/>
      <c r="L407" s="125" t="str">
        <f t="shared" si="1"/>
        <v>0044</v>
      </c>
      <c r="M407" s="103"/>
    </row>
    <row r="408">
      <c r="A408" s="119">
        <v>406.0</v>
      </c>
      <c r="B408" s="120" t="s">
        <v>633</v>
      </c>
      <c r="C408" s="121" t="str">
        <f>vlookup(D408,partners!$C$3:$O$16,13,FALSE)</f>
        <v>004</v>
      </c>
      <c r="D408" s="120" t="s">
        <v>85</v>
      </c>
      <c r="E408" s="122">
        <f>vlookup($F408,vehicles!$C$3:$G$26,5,FALSE)</f>
        <v>6</v>
      </c>
      <c r="F408" s="134" t="s">
        <v>583</v>
      </c>
      <c r="G408" s="123">
        <f>VLOOKUP(L408,buses!$A$3:$C$19,2,false)</f>
        <v>14</v>
      </c>
      <c r="H408" s="120" t="str">
        <f>VLOOKUP(L408,buses!$A$3:$C$19,3,false)</f>
        <v>HIACE X</v>
      </c>
      <c r="I408" s="120" t="s">
        <v>379</v>
      </c>
      <c r="J408" s="124"/>
      <c r="K408" s="109"/>
      <c r="L408" s="125" t="str">
        <f t="shared" si="1"/>
        <v>0046</v>
      </c>
      <c r="M408" s="103"/>
    </row>
    <row r="409">
      <c r="A409" s="119">
        <v>407.0</v>
      </c>
      <c r="B409" s="120" t="s">
        <v>633</v>
      </c>
      <c r="C409" s="121" t="str">
        <f>vlookup(D409,partners!$C$3:$O$16,13,FALSE)</f>
        <v>004</v>
      </c>
      <c r="D409" s="120" t="s">
        <v>85</v>
      </c>
      <c r="E409" s="122">
        <f>vlookup($F409,vehicles!$C$3:$G$26,5,FALSE)</f>
        <v>4</v>
      </c>
      <c r="F409" s="127" t="s">
        <v>264</v>
      </c>
      <c r="G409" s="123">
        <f>VLOOKUP(L409,buses!$A$3:$C$19,2,false)</f>
        <v>8</v>
      </c>
      <c r="H409" s="120" t="str">
        <f>VLOOKUP(L409,buses!$A$3:$C$19,3,false)</f>
        <v>HIACE</v>
      </c>
      <c r="I409" s="120" t="s">
        <v>379</v>
      </c>
      <c r="J409" s="124"/>
      <c r="K409" s="109"/>
      <c r="L409" s="125" t="str">
        <f t="shared" si="1"/>
        <v>0044</v>
      </c>
      <c r="M409" s="103"/>
    </row>
    <row r="410">
      <c r="A410" s="119">
        <v>408.0</v>
      </c>
      <c r="B410" s="120" t="s">
        <v>633</v>
      </c>
      <c r="C410" s="121" t="str">
        <f>vlookup(D410,partners!$C$3:$O$16,13,FALSE)</f>
        <v>004</v>
      </c>
      <c r="D410" s="120" t="s">
        <v>85</v>
      </c>
      <c r="E410" s="122">
        <f>vlookup($F410,vehicles!$C$3:$G$26,5,FALSE)</f>
        <v>4</v>
      </c>
      <c r="F410" s="127" t="s">
        <v>264</v>
      </c>
      <c r="G410" s="123">
        <f>VLOOKUP(L410,buses!$A$3:$C$19,2,false)</f>
        <v>8</v>
      </c>
      <c r="H410" s="120" t="str">
        <f>VLOOKUP(L410,buses!$A$3:$C$19,3,false)</f>
        <v>HIACE</v>
      </c>
      <c r="I410" s="120" t="s">
        <v>379</v>
      </c>
      <c r="J410" s="124"/>
      <c r="K410" s="109"/>
      <c r="L410" s="125" t="str">
        <f t="shared" si="1"/>
        <v>0044</v>
      </c>
      <c r="M410" s="103"/>
    </row>
    <row r="411">
      <c r="A411" s="119">
        <v>409.0</v>
      </c>
      <c r="B411" s="120" t="s">
        <v>634</v>
      </c>
      <c r="C411" s="121" t="str">
        <f>vlookup(D411,partners!$C$3:$O$16,13,FALSE)</f>
        <v>004</v>
      </c>
      <c r="D411" s="120" t="s">
        <v>85</v>
      </c>
      <c r="E411" s="122">
        <f>vlookup($F411,vehicles!$C$3:$G$26,5,FALSE)</f>
        <v>4</v>
      </c>
      <c r="F411" s="127" t="s">
        <v>264</v>
      </c>
      <c r="G411" s="123">
        <f>VLOOKUP(L411,buses!$A$3:$C$19,2,false)</f>
        <v>8</v>
      </c>
      <c r="H411" s="120" t="str">
        <f>VLOOKUP(L411,buses!$A$3:$C$19,3,false)</f>
        <v>HIACE</v>
      </c>
      <c r="I411" s="120" t="s">
        <v>379</v>
      </c>
      <c r="J411" s="124"/>
      <c r="K411" s="109"/>
      <c r="L411" s="125" t="str">
        <f t="shared" si="1"/>
        <v>0044</v>
      </c>
      <c r="M411" s="103"/>
    </row>
    <row r="412">
      <c r="A412" s="119">
        <v>410.0</v>
      </c>
      <c r="B412" s="120" t="s">
        <v>634</v>
      </c>
      <c r="C412" s="121" t="str">
        <f>vlookup(D412,partners!$C$3:$O$16,13,FALSE)</f>
        <v>004</v>
      </c>
      <c r="D412" s="120" t="s">
        <v>85</v>
      </c>
      <c r="E412" s="122">
        <f>vlookup($F412,vehicles!$C$3:$G$26,5,FALSE)</f>
        <v>4</v>
      </c>
      <c r="F412" s="127" t="s">
        <v>264</v>
      </c>
      <c r="G412" s="123">
        <f>VLOOKUP(L412,buses!$A$3:$C$19,2,false)</f>
        <v>8</v>
      </c>
      <c r="H412" s="120" t="str">
        <f>VLOOKUP(L412,buses!$A$3:$C$19,3,false)</f>
        <v>HIACE</v>
      </c>
      <c r="I412" s="120" t="s">
        <v>379</v>
      </c>
      <c r="J412" s="124"/>
      <c r="K412" s="109"/>
      <c r="L412" s="125" t="str">
        <f t="shared" si="1"/>
        <v>0044</v>
      </c>
      <c r="M412" s="103"/>
    </row>
    <row r="413">
      <c r="A413" s="119">
        <v>411.0</v>
      </c>
      <c r="B413" s="120" t="s">
        <v>635</v>
      </c>
      <c r="C413" s="121" t="str">
        <f>vlookup(D413,partners!$C$3:$O$16,13,FALSE)</f>
        <v>004</v>
      </c>
      <c r="D413" s="120" t="s">
        <v>85</v>
      </c>
      <c r="E413" s="122">
        <f>vlookup($F413,vehicles!$C$3:$G$26,5,FALSE)</f>
        <v>4</v>
      </c>
      <c r="F413" s="127" t="s">
        <v>264</v>
      </c>
      <c r="G413" s="123">
        <f>VLOOKUP(L413,buses!$A$3:$C$19,2,false)</f>
        <v>8</v>
      </c>
      <c r="H413" s="120" t="str">
        <f>VLOOKUP(L413,buses!$A$3:$C$19,3,false)</f>
        <v>HIACE</v>
      </c>
      <c r="I413" s="120" t="s">
        <v>379</v>
      </c>
      <c r="J413" s="124"/>
      <c r="K413" s="109"/>
      <c r="L413" s="125" t="str">
        <f t="shared" si="1"/>
        <v>0044</v>
      </c>
      <c r="M413" s="103"/>
    </row>
    <row r="414">
      <c r="A414" s="119">
        <v>412.0</v>
      </c>
      <c r="B414" s="120" t="s">
        <v>635</v>
      </c>
      <c r="C414" s="121" t="str">
        <f>vlookup(D414,partners!$C$3:$O$16,13,FALSE)</f>
        <v>004</v>
      </c>
      <c r="D414" s="120" t="s">
        <v>85</v>
      </c>
      <c r="E414" s="122">
        <f>vlookup($F414,vehicles!$C$3:$G$26,5,FALSE)</f>
        <v>4</v>
      </c>
      <c r="F414" s="127" t="s">
        <v>264</v>
      </c>
      <c r="G414" s="123">
        <f>VLOOKUP(L414,buses!$A$3:$C$19,2,false)</f>
        <v>8</v>
      </c>
      <c r="H414" s="120" t="str">
        <f>VLOOKUP(L414,buses!$A$3:$C$19,3,false)</f>
        <v>HIACE</v>
      </c>
      <c r="I414" s="120" t="s">
        <v>379</v>
      </c>
      <c r="J414" s="124"/>
      <c r="K414" s="109"/>
      <c r="L414" s="125" t="str">
        <f t="shared" si="1"/>
        <v>0044</v>
      </c>
      <c r="M414" s="103"/>
    </row>
    <row r="415">
      <c r="A415" s="119">
        <v>413.0</v>
      </c>
      <c r="B415" s="120" t="s">
        <v>636</v>
      </c>
      <c r="C415" s="121" t="str">
        <f>vlookup(D415,partners!$C$3:$O$16,13,FALSE)</f>
        <v>004</v>
      </c>
      <c r="D415" s="120" t="s">
        <v>85</v>
      </c>
      <c r="E415" s="122">
        <f>vlookup($F415,vehicles!$C$3:$G$26,5,FALSE)</f>
        <v>6</v>
      </c>
      <c r="F415" s="134" t="s">
        <v>583</v>
      </c>
      <c r="G415" s="123">
        <f>VLOOKUP(L415,buses!$A$3:$C$19,2,false)</f>
        <v>14</v>
      </c>
      <c r="H415" s="120" t="str">
        <f>VLOOKUP(L415,buses!$A$3:$C$19,3,false)</f>
        <v>HIACE X</v>
      </c>
      <c r="I415" s="120" t="s">
        <v>379</v>
      </c>
      <c r="J415" s="124"/>
      <c r="K415" s="109"/>
      <c r="L415" s="125" t="str">
        <f t="shared" si="1"/>
        <v>0046</v>
      </c>
      <c r="M415" s="103"/>
    </row>
    <row r="416">
      <c r="A416" s="119">
        <v>414.0</v>
      </c>
      <c r="B416" s="120" t="s">
        <v>637</v>
      </c>
      <c r="C416" s="121" t="str">
        <f>vlookup(D416,partners!$C$3:$O$16,13,FALSE)</f>
        <v>004</v>
      </c>
      <c r="D416" s="120" t="s">
        <v>85</v>
      </c>
      <c r="E416" s="122">
        <f>vlookup($F416,vehicles!$C$3:$G$26,5,FALSE)</f>
        <v>4</v>
      </c>
      <c r="F416" s="127" t="s">
        <v>264</v>
      </c>
      <c r="G416" s="123">
        <f>VLOOKUP(L416,buses!$A$3:$C$19,2,false)</f>
        <v>8</v>
      </c>
      <c r="H416" s="120" t="str">
        <f>VLOOKUP(L416,buses!$A$3:$C$19,3,false)</f>
        <v>HIACE</v>
      </c>
      <c r="I416" s="120" t="s">
        <v>379</v>
      </c>
      <c r="J416" s="124"/>
      <c r="K416" s="109"/>
      <c r="L416" s="125" t="str">
        <f t="shared" si="1"/>
        <v>0044</v>
      </c>
      <c r="M416" s="103"/>
    </row>
    <row r="417">
      <c r="A417" s="119">
        <v>415.0</v>
      </c>
      <c r="B417" s="120" t="s">
        <v>638</v>
      </c>
      <c r="C417" s="121" t="str">
        <f>vlookup(D417,partners!$C$3:$O$16,13,FALSE)</f>
        <v>004</v>
      </c>
      <c r="D417" s="120" t="s">
        <v>85</v>
      </c>
      <c r="E417" s="122">
        <f>vlookup($F417,vehicles!$C$3:$G$26,5,FALSE)</f>
        <v>12</v>
      </c>
      <c r="F417" s="120" t="s">
        <v>258</v>
      </c>
      <c r="G417" s="123">
        <f>VLOOKUP(L417,buses!$A$3:$C$19,2,false)</f>
        <v>12</v>
      </c>
      <c r="H417" s="120" t="str">
        <f>VLOOKUP(L417,buses!$A$3:$C$19,3,false)</f>
        <v>JET (Jet Mover)</v>
      </c>
      <c r="I417" s="120" t="s">
        <v>379</v>
      </c>
      <c r="J417" s="124"/>
      <c r="K417" s="109"/>
      <c r="L417" s="125" t="str">
        <f t="shared" si="1"/>
        <v>00412</v>
      </c>
      <c r="M417" s="103"/>
    </row>
    <row r="418">
      <c r="A418" s="119">
        <v>416.0</v>
      </c>
      <c r="B418" s="120" t="s">
        <v>638</v>
      </c>
      <c r="C418" s="121" t="str">
        <f>vlookup(D418,partners!$C$3:$O$16,13,FALSE)</f>
        <v>004</v>
      </c>
      <c r="D418" s="120" t="s">
        <v>85</v>
      </c>
      <c r="E418" s="122">
        <f>vlookup($F418,vehicles!$C$3:$G$26,5,FALSE)</f>
        <v>4</v>
      </c>
      <c r="F418" s="127" t="s">
        <v>264</v>
      </c>
      <c r="G418" s="123">
        <f>VLOOKUP(L418,buses!$A$3:$C$19,2,false)</f>
        <v>8</v>
      </c>
      <c r="H418" s="120" t="str">
        <f>VLOOKUP(L418,buses!$A$3:$C$19,3,false)</f>
        <v>HIACE</v>
      </c>
      <c r="I418" s="120" t="s">
        <v>379</v>
      </c>
      <c r="J418" s="124"/>
      <c r="K418" s="109"/>
      <c r="L418" s="125" t="str">
        <f t="shared" si="1"/>
        <v>0044</v>
      </c>
      <c r="M418" s="103"/>
    </row>
    <row r="419">
      <c r="A419" s="119">
        <v>417.0</v>
      </c>
      <c r="B419" s="120" t="s">
        <v>639</v>
      </c>
      <c r="C419" s="121" t="str">
        <f>vlookup(D419,partners!$C$3:$O$16,13,FALSE)</f>
        <v>004</v>
      </c>
      <c r="D419" s="120" t="s">
        <v>85</v>
      </c>
      <c r="E419" s="122">
        <f>vlookup($F419,vehicles!$C$3:$G$26,5,FALSE)</f>
        <v>4</v>
      </c>
      <c r="F419" s="127" t="s">
        <v>264</v>
      </c>
      <c r="G419" s="123">
        <f>VLOOKUP(L419,buses!$A$3:$C$19,2,false)</f>
        <v>8</v>
      </c>
      <c r="H419" s="120" t="str">
        <f>VLOOKUP(L419,buses!$A$3:$C$19,3,false)</f>
        <v>HIACE</v>
      </c>
      <c r="I419" s="120" t="s">
        <v>379</v>
      </c>
      <c r="J419" s="124"/>
      <c r="K419" s="109"/>
      <c r="L419" s="125" t="str">
        <f t="shared" si="1"/>
        <v>0044</v>
      </c>
      <c r="M419" s="103"/>
    </row>
    <row r="420">
      <c r="A420" s="119">
        <v>418.0</v>
      </c>
      <c r="B420" s="120" t="s">
        <v>640</v>
      </c>
      <c r="C420" s="121" t="str">
        <f>vlookup(D420,partners!$C$3:$O$16,13,FALSE)</f>
        <v>004</v>
      </c>
      <c r="D420" s="120" t="s">
        <v>85</v>
      </c>
      <c r="E420" s="122">
        <f>vlookup($F420,vehicles!$C$3:$G$26,5,FALSE)</f>
        <v>4</v>
      </c>
      <c r="F420" s="127" t="s">
        <v>264</v>
      </c>
      <c r="G420" s="123">
        <f>VLOOKUP(L420,buses!$A$3:$C$19,2,false)</f>
        <v>8</v>
      </c>
      <c r="H420" s="120" t="str">
        <f>VLOOKUP(L420,buses!$A$3:$C$19,3,false)</f>
        <v>HIACE</v>
      </c>
      <c r="I420" s="120" t="s">
        <v>379</v>
      </c>
      <c r="J420" s="124"/>
      <c r="K420" s="109"/>
      <c r="L420" s="125" t="str">
        <f t="shared" si="1"/>
        <v>0044</v>
      </c>
      <c r="M420" s="103"/>
    </row>
    <row r="421">
      <c r="A421" s="119">
        <v>419.0</v>
      </c>
      <c r="B421" s="120" t="s">
        <v>641</v>
      </c>
      <c r="C421" s="121" t="str">
        <f>vlookup(D421,partners!$C$3:$O$16,13,FALSE)</f>
        <v>004</v>
      </c>
      <c r="D421" s="120" t="s">
        <v>85</v>
      </c>
      <c r="E421" s="122">
        <f>vlookup($F421,vehicles!$C$3:$G$26,5,FALSE)</f>
        <v>12</v>
      </c>
      <c r="F421" s="120" t="s">
        <v>258</v>
      </c>
      <c r="G421" s="123">
        <f>VLOOKUP(L421,buses!$A$3:$C$19,2,false)</f>
        <v>12</v>
      </c>
      <c r="H421" s="120" t="str">
        <f>VLOOKUP(L421,buses!$A$3:$C$19,3,false)</f>
        <v>JET (Jet Mover)</v>
      </c>
      <c r="I421" s="120" t="s">
        <v>379</v>
      </c>
      <c r="J421" s="124"/>
      <c r="K421" s="109"/>
      <c r="L421" s="125" t="str">
        <f t="shared" si="1"/>
        <v>00412</v>
      </c>
      <c r="M421" s="103"/>
    </row>
    <row r="422">
      <c r="A422" s="119">
        <v>420.0</v>
      </c>
      <c r="B422" s="120" t="s">
        <v>641</v>
      </c>
      <c r="C422" s="121" t="str">
        <f>vlookup(D422,partners!$C$3:$O$16,13,FALSE)</f>
        <v>004</v>
      </c>
      <c r="D422" s="120" t="s">
        <v>85</v>
      </c>
      <c r="E422" s="122">
        <f>vlookup($F422,vehicles!$C$3:$G$26,5,FALSE)</f>
        <v>4</v>
      </c>
      <c r="F422" s="127" t="s">
        <v>264</v>
      </c>
      <c r="G422" s="123">
        <f>VLOOKUP(L422,buses!$A$3:$C$19,2,false)</f>
        <v>8</v>
      </c>
      <c r="H422" s="120" t="str">
        <f>VLOOKUP(L422,buses!$A$3:$C$19,3,false)</f>
        <v>HIACE</v>
      </c>
      <c r="I422" s="120" t="s">
        <v>379</v>
      </c>
      <c r="J422" s="124"/>
      <c r="K422" s="109"/>
      <c r="L422" s="125" t="str">
        <f t="shared" si="1"/>
        <v>0044</v>
      </c>
      <c r="M422" s="103"/>
    </row>
    <row r="423">
      <c r="A423" s="119">
        <v>421.0</v>
      </c>
      <c r="B423" s="120" t="s">
        <v>641</v>
      </c>
      <c r="C423" s="121" t="str">
        <f>vlookup(D423,partners!$C$3:$O$16,13,FALSE)</f>
        <v>004</v>
      </c>
      <c r="D423" s="120" t="s">
        <v>85</v>
      </c>
      <c r="E423" s="122">
        <f>vlookup($F423,vehicles!$C$3:$G$26,5,FALSE)</f>
        <v>4</v>
      </c>
      <c r="F423" s="127" t="s">
        <v>264</v>
      </c>
      <c r="G423" s="123">
        <f>VLOOKUP(L423,buses!$A$3:$C$19,2,false)</f>
        <v>8</v>
      </c>
      <c r="H423" s="120" t="str">
        <f>VLOOKUP(L423,buses!$A$3:$C$19,3,false)</f>
        <v>HIACE</v>
      </c>
      <c r="I423" s="120" t="s">
        <v>379</v>
      </c>
      <c r="J423" s="124"/>
      <c r="K423" s="109"/>
      <c r="L423" s="125" t="str">
        <f t="shared" si="1"/>
        <v>0044</v>
      </c>
      <c r="M423" s="103"/>
    </row>
    <row r="424">
      <c r="A424" s="119">
        <v>422.0</v>
      </c>
      <c r="B424" s="120" t="s">
        <v>642</v>
      </c>
      <c r="C424" s="121" t="str">
        <f>vlookup(D424,partners!$C$3:$O$16,13,FALSE)</f>
        <v>004</v>
      </c>
      <c r="D424" s="120" t="s">
        <v>85</v>
      </c>
      <c r="E424" s="122">
        <f>vlookup($F424,vehicles!$C$3:$G$26,5,FALSE)</f>
        <v>12</v>
      </c>
      <c r="F424" s="120" t="s">
        <v>258</v>
      </c>
      <c r="G424" s="123">
        <f>VLOOKUP(L424,buses!$A$3:$C$19,2,false)</f>
        <v>12</v>
      </c>
      <c r="H424" s="120" t="str">
        <f>VLOOKUP(L424,buses!$A$3:$C$19,3,false)</f>
        <v>JET (Jet Mover)</v>
      </c>
      <c r="I424" s="120" t="s">
        <v>379</v>
      </c>
      <c r="J424" s="124"/>
      <c r="K424" s="109"/>
      <c r="L424" s="125" t="str">
        <f t="shared" si="1"/>
        <v>00412</v>
      </c>
      <c r="M424" s="103"/>
    </row>
    <row r="425">
      <c r="A425" s="119">
        <v>423.0</v>
      </c>
      <c r="B425" s="120" t="s">
        <v>642</v>
      </c>
      <c r="C425" s="121" t="str">
        <f>vlookup(D425,partners!$C$3:$O$16,13,FALSE)</f>
        <v>004</v>
      </c>
      <c r="D425" s="120" t="s">
        <v>85</v>
      </c>
      <c r="E425" s="122">
        <f>vlookup($F425,vehicles!$C$3:$G$26,5,FALSE)</f>
        <v>4</v>
      </c>
      <c r="F425" s="127" t="s">
        <v>264</v>
      </c>
      <c r="G425" s="123">
        <f>VLOOKUP(L425,buses!$A$3:$C$19,2,false)</f>
        <v>8</v>
      </c>
      <c r="H425" s="120" t="str">
        <f>VLOOKUP(L425,buses!$A$3:$C$19,3,false)</f>
        <v>HIACE</v>
      </c>
      <c r="I425" s="120" t="s">
        <v>379</v>
      </c>
      <c r="J425" s="124"/>
      <c r="K425" s="109"/>
      <c r="L425" s="125" t="str">
        <f t="shared" si="1"/>
        <v>0044</v>
      </c>
      <c r="M425" s="103"/>
    </row>
    <row r="426">
      <c r="A426" s="119">
        <v>424.0</v>
      </c>
      <c r="B426" s="120" t="s">
        <v>643</v>
      </c>
      <c r="C426" s="121" t="str">
        <f>vlookup(D426,partners!$C$3:$O$16,13,FALSE)</f>
        <v>004</v>
      </c>
      <c r="D426" s="120" t="s">
        <v>85</v>
      </c>
      <c r="E426" s="122">
        <f>vlookup($F426,vehicles!$C$3:$G$26,5,FALSE)</f>
        <v>12</v>
      </c>
      <c r="F426" s="120" t="s">
        <v>258</v>
      </c>
      <c r="G426" s="123">
        <f>VLOOKUP(L426,buses!$A$3:$C$19,2,false)</f>
        <v>12</v>
      </c>
      <c r="H426" s="120" t="str">
        <f>VLOOKUP(L426,buses!$A$3:$C$19,3,false)</f>
        <v>JET (Jet Mover)</v>
      </c>
      <c r="I426" s="120" t="s">
        <v>379</v>
      </c>
      <c r="J426" s="124"/>
      <c r="K426" s="109"/>
      <c r="L426" s="125" t="str">
        <f t="shared" si="1"/>
        <v>00412</v>
      </c>
      <c r="M426" s="103"/>
    </row>
    <row r="427">
      <c r="A427" s="119">
        <v>425.0</v>
      </c>
      <c r="B427" s="120" t="s">
        <v>643</v>
      </c>
      <c r="C427" s="121" t="str">
        <f>vlookup(D427,partners!$C$3:$O$16,13,FALSE)</f>
        <v>004</v>
      </c>
      <c r="D427" s="120" t="s">
        <v>85</v>
      </c>
      <c r="E427" s="122">
        <f>vlookup($F427,vehicles!$C$3:$G$26,5,FALSE)</f>
        <v>4</v>
      </c>
      <c r="F427" s="127" t="s">
        <v>264</v>
      </c>
      <c r="G427" s="123">
        <f>VLOOKUP(L427,buses!$A$3:$C$19,2,false)</f>
        <v>8</v>
      </c>
      <c r="H427" s="120" t="str">
        <f>VLOOKUP(L427,buses!$A$3:$C$19,3,false)</f>
        <v>HIACE</v>
      </c>
      <c r="I427" s="120" t="s">
        <v>379</v>
      </c>
      <c r="J427" s="124"/>
      <c r="K427" s="109"/>
      <c r="L427" s="125" t="str">
        <f t="shared" si="1"/>
        <v>0044</v>
      </c>
      <c r="M427" s="103"/>
    </row>
    <row r="428">
      <c r="A428" s="119">
        <v>426.0</v>
      </c>
      <c r="B428" s="120" t="s">
        <v>423</v>
      </c>
      <c r="C428" s="121" t="str">
        <f>vlookup(D428,partners!$C$3:$O$16,13,FALSE)</f>
        <v>004</v>
      </c>
      <c r="D428" s="120" t="s">
        <v>85</v>
      </c>
      <c r="E428" s="122">
        <f>vlookup($F428,vehicles!$C$3:$G$26,5,FALSE)</f>
        <v>4</v>
      </c>
      <c r="F428" s="127" t="s">
        <v>264</v>
      </c>
      <c r="G428" s="123">
        <f>VLOOKUP(L428,buses!$A$3:$C$19,2,false)</f>
        <v>8</v>
      </c>
      <c r="H428" s="120" t="str">
        <f>VLOOKUP(L428,buses!$A$3:$C$19,3,false)</f>
        <v>HIACE</v>
      </c>
      <c r="I428" s="120" t="s">
        <v>379</v>
      </c>
      <c r="J428" s="124"/>
      <c r="K428" s="109"/>
      <c r="L428" s="125" t="str">
        <f t="shared" si="1"/>
        <v>0044</v>
      </c>
      <c r="M428" s="103"/>
    </row>
    <row r="429">
      <c r="A429" s="119">
        <v>427.0</v>
      </c>
      <c r="B429" s="120" t="s">
        <v>426</v>
      </c>
      <c r="C429" s="121" t="str">
        <f>vlookup(D429,partners!$C$3:$O$16,13,FALSE)</f>
        <v>004</v>
      </c>
      <c r="D429" s="120" t="s">
        <v>85</v>
      </c>
      <c r="E429" s="122">
        <f>vlookup($F429,vehicles!$C$3:$G$26,5,FALSE)</f>
        <v>4</v>
      </c>
      <c r="F429" s="127" t="s">
        <v>264</v>
      </c>
      <c r="G429" s="123">
        <f>VLOOKUP(L429,buses!$A$3:$C$19,2,false)</f>
        <v>8</v>
      </c>
      <c r="H429" s="120" t="str">
        <f>VLOOKUP(L429,buses!$A$3:$C$19,3,false)</f>
        <v>HIACE</v>
      </c>
      <c r="I429" s="120" t="s">
        <v>379</v>
      </c>
      <c r="J429" s="124"/>
      <c r="K429" s="109"/>
      <c r="L429" s="125" t="str">
        <f t="shared" si="1"/>
        <v>0044</v>
      </c>
      <c r="M429" s="103"/>
    </row>
    <row r="430">
      <c r="A430" s="119">
        <v>428.0</v>
      </c>
      <c r="B430" s="120" t="s">
        <v>644</v>
      </c>
      <c r="C430" s="121" t="str">
        <f>vlookup(D430,partners!$C$3:$O$16,13,FALSE)</f>
        <v>004</v>
      </c>
      <c r="D430" s="120" t="s">
        <v>85</v>
      </c>
      <c r="E430" s="122">
        <f>vlookup($F430,vehicles!$C$3:$G$26,5,FALSE)</f>
        <v>4</v>
      </c>
      <c r="F430" s="127" t="s">
        <v>264</v>
      </c>
      <c r="G430" s="123">
        <f>VLOOKUP(L430,buses!$A$3:$C$19,2,false)</f>
        <v>8</v>
      </c>
      <c r="H430" s="120" t="str">
        <f>VLOOKUP(L430,buses!$A$3:$C$19,3,false)</f>
        <v>HIACE</v>
      </c>
      <c r="I430" s="120" t="s">
        <v>379</v>
      </c>
      <c r="J430" s="124"/>
      <c r="K430" s="109"/>
      <c r="L430" s="125" t="str">
        <f t="shared" si="1"/>
        <v>0044</v>
      </c>
      <c r="M430" s="103"/>
    </row>
    <row r="431">
      <c r="A431" s="119">
        <v>429.0</v>
      </c>
      <c r="B431" s="120" t="s">
        <v>644</v>
      </c>
      <c r="C431" s="121" t="str">
        <f>vlookup(D431,partners!$C$3:$O$16,13,FALSE)</f>
        <v>004</v>
      </c>
      <c r="D431" s="120" t="s">
        <v>85</v>
      </c>
      <c r="E431" s="122">
        <f>vlookup($F431,vehicles!$C$3:$G$26,5,FALSE)</f>
        <v>4</v>
      </c>
      <c r="F431" s="127" t="s">
        <v>264</v>
      </c>
      <c r="G431" s="123">
        <f>VLOOKUP(L431,buses!$A$3:$C$19,2,false)</f>
        <v>8</v>
      </c>
      <c r="H431" s="120" t="str">
        <f>VLOOKUP(L431,buses!$A$3:$C$19,3,false)</f>
        <v>HIACE</v>
      </c>
      <c r="I431" s="120" t="s">
        <v>379</v>
      </c>
      <c r="J431" s="124"/>
      <c r="K431" s="109"/>
      <c r="L431" s="125" t="str">
        <f t="shared" si="1"/>
        <v>0044</v>
      </c>
      <c r="M431" s="103"/>
    </row>
    <row r="432">
      <c r="A432" s="119">
        <v>430.0</v>
      </c>
      <c r="B432" s="120" t="s">
        <v>644</v>
      </c>
      <c r="C432" s="121" t="str">
        <f>vlookup(D432,partners!$C$3:$O$16,13,FALSE)</f>
        <v>004</v>
      </c>
      <c r="D432" s="120" t="s">
        <v>85</v>
      </c>
      <c r="E432" s="122">
        <f>vlookup($F432,vehicles!$C$3:$G$26,5,FALSE)</f>
        <v>4</v>
      </c>
      <c r="F432" s="127" t="s">
        <v>264</v>
      </c>
      <c r="G432" s="123">
        <f>VLOOKUP(L432,buses!$A$3:$C$19,2,false)</f>
        <v>8</v>
      </c>
      <c r="H432" s="120" t="str">
        <f>VLOOKUP(L432,buses!$A$3:$C$19,3,false)</f>
        <v>HIACE</v>
      </c>
      <c r="I432" s="120" t="s">
        <v>379</v>
      </c>
      <c r="J432" s="124"/>
      <c r="K432" s="109"/>
      <c r="L432" s="125" t="str">
        <f t="shared" si="1"/>
        <v>0044</v>
      </c>
      <c r="M432" s="103"/>
    </row>
    <row r="433">
      <c r="A433" s="119">
        <v>431.0</v>
      </c>
      <c r="B433" s="120" t="s">
        <v>645</v>
      </c>
      <c r="C433" s="121" t="str">
        <f>vlookup(D433,partners!$C$3:$O$16,13,FALSE)</f>
        <v>004</v>
      </c>
      <c r="D433" s="120" t="s">
        <v>85</v>
      </c>
      <c r="E433" s="122">
        <f>vlookup($F433,vehicles!$C$3:$G$26,5,FALSE)</f>
        <v>4</v>
      </c>
      <c r="F433" s="127" t="s">
        <v>264</v>
      </c>
      <c r="G433" s="123">
        <f>VLOOKUP(L433,buses!$A$3:$C$19,2,false)</f>
        <v>8</v>
      </c>
      <c r="H433" s="120" t="str">
        <f>VLOOKUP(L433,buses!$A$3:$C$19,3,false)</f>
        <v>HIACE</v>
      </c>
      <c r="I433" s="120" t="s">
        <v>379</v>
      </c>
      <c r="J433" s="124"/>
      <c r="K433" s="109"/>
      <c r="L433" s="125" t="str">
        <f t="shared" si="1"/>
        <v>0044</v>
      </c>
      <c r="M433" s="103"/>
    </row>
    <row r="434">
      <c r="A434" s="119">
        <v>432.0</v>
      </c>
      <c r="B434" s="120" t="s">
        <v>646</v>
      </c>
      <c r="C434" s="121" t="str">
        <f>vlookup(D434,partners!$C$3:$O$16,13,FALSE)</f>
        <v>004</v>
      </c>
      <c r="D434" s="120" t="s">
        <v>85</v>
      </c>
      <c r="E434" s="122">
        <f>vlookup($F434,vehicles!$C$3:$G$26,5,FALSE)</f>
        <v>4</v>
      </c>
      <c r="F434" s="127" t="s">
        <v>264</v>
      </c>
      <c r="G434" s="123">
        <f>VLOOKUP(L434,buses!$A$3:$C$19,2,false)</f>
        <v>8</v>
      </c>
      <c r="H434" s="120" t="str">
        <f>VLOOKUP(L434,buses!$A$3:$C$19,3,false)</f>
        <v>HIACE</v>
      </c>
      <c r="I434" s="120" t="s">
        <v>379</v>
      </c>
      <c r="J434" s="124"/>
      <c r="K434" s="109"/>
      <c r="L434" s="125" t="str">
        <f t="shared" si="1"/>
        <v>0044</v>
      </c>
      <c r="M434" s="103"/>
    </row>
    <row r="435">
      <c r="A435" s="119">
        <v>433.0</v>
      </c>
      <c r="B435" s="120" t="s">
        <v>647</v>
      </c>
      <c r="C435" s="121" t="str">
        <f>vlookup(D435,partners!$C$3:$O$16,13,FALSE)</f>
        <v>004</v>
      </c>
      <c r="D435" s="120" t="s">
        <v>85</v>
      </c>
      <c r="E435" s="122">
        <f>vlookup($F435,vehicles!$C$3:$G$26,5,FALSE)</f>
        <v>12</v>
      </c>
      <c r="F435" s="120" t="s">
        <v>258</v>
      </c>
      <c r="G435" s="123">
        <f>VLOOKUP(L435,buses!$A$3:$C$19,2,false)</f>
        <v>12</v>
      </c>
      <c r="H435" s="120" t="str">
        <f>VLOOKUP(L435,buses!$A$3:$C$19,3,false)</f>
        <v>JET (Jet Mover)</v>
      </c>
      <c r="I435" s="120" t="s">
        <v>379</v>
      </c>
      <c r="J435" s="124"/>
      <c r="K435" s="109"/>
      <c r="L435" s="125" t="str">
        <f t="shared" si="1"/>
        <v>00412</v>
      </c>
      <c r="M435" s="103"/>
    </row>
    <row r="436">
      <c r="A436" s="119">
        <v>434.0</v>
      </c>
      <c r="B436" s="120" t="s">
        <v>648</v>
      </c>
      <c r="C436" s="121" t="str">
        <f>vlookup(D436,partners!$C$3:$O$16,13,FALSE)</f>
        <v>004</v>
      </c>
      <c r="D436" s="120" t="s">
        <v>85</v>
      </c>
      <c r="E436" s="122">
        <f>vlookup($F436,vehicles!$C$3:$G$26,5,FALSE)</f>
        <v>4</v>
      </c>
      <c r="F436" s="127" t="s">
        <v>264</v>
      </c>
      <c r="G436" s="123">
        <f>VLOOKUP(L436,buses!$A$3:$C$19,2,false)</f>
        <v>8</v>
      </c>
      <c r="H436" s="120" t="str">
        <f>VLOOKUP(L436,buses!$A$3:$C$19,3,false)</f>
        <v>HIACE</v>
      </c>
      <c r="I436" s="120" t="s">
        <v>379</v>
      </c>
      <c r="J436" s="124"/>
      <c r="K436" s="109"/>
      <c r="L436" s="125" t="str">
        <f t="shared" si="1"/>
        <v>0044</v>
      </c>
      <c r="M436" s="103"/>
    </row>
    <row r="437">
      <c r="A437" s="119">
        <v>435.0</v>
      </c>
      <c r="B437" s="120" t="s">
        <v>649</v>
      </c>
      <c r="C437" s="121" t="str">
        <f>vlookup(D437,partners!$C$3:$O$16,13,FALSE)</f>
        <v>004</v>
      </c>
      <c r="D437" s="120" t="s">
        <v>85</v>
      </c>
      <c r="E437" s="122">
        <f>vlookup($F437,vehicles!$C$3:$G$26,5,FALSE)</f>
        <v>12</v>
      </c>
      <c r="F437" s="120" t="s">
        <v>258</v>
      </c>
      <c r="G437" s="123">
        <f>VLOOKUP(L437,buses!$A$3:$C$19,2,false)</f>
        <v>12</v>
      </c>
      <c r="H437" s="120" t="str">
        <f>VLOOKUP(L437,buses!$A$3:$C$19,3,false)</f>
        <v>JET (Jet Mover)</v>
      </c>
      <c r="I437" s="120" t="s">
        <v>379</v>
      </c>
      <c r="J437" s="124"/>
      <c r="K437" s="109"/>
      <c r="L437" s="125" t="str">
        <f t="shared" si="1"/>
        <v>00412</v>
      </c>
      <c r="M437" s="103"/>
    </row>
    <row r="438">
      <c r="A438" s="119">
        <v>436.0</v>
      </c>
      <c r="B438" s="120" t="s">
        <v>649</v>
      </c>
      <c r="C438" s="121" t="str">
        <f>vlookup(D438,partners!$C$3:$O$16,13,FALSE)</f>
        <v>004</v>
      </c>
      <c r="D438" s="120" t="s">
        <v>85</v>
      </c>
      <c r="E438" s="122">
        <f>vlookup($F438,vehicles!$C$3:$G$26,5,FALSE)</f>
        <v>4</v>
      </c>
      <c r="F438" s="127" t="s">
        <v>264</v>
      </c>
      <c r="G438" s="123">
        <f>VLOOKUP(L438,buses!$A$3:$C$19,2,false)</f>
        <v>8</v>
      </c>
      <c r="H438" s="120" t="str">
        <f>VLOOKUP(L438,buses!$A$3:$C$19,3,false)</f>
        <v>HIACE</v>
      </c>
      <c r="I438" s="120" t="s">
        <v>379</v>
      </c>
      <c r="J438" s="124"/>
      <c r="K438" s="109"/>
      <c r="L438" s="125" t="str">
        <f t="shared" si="1"/>
        <v>0044</v>
      </c>
      <c r="M438" s="103"/>
    </row>
    <row r="439">
      <c r="A439" s="119">
        <v>437.0</v>
      </c>
      <c r="B439" s="120" t="s">
        <v>650</v>
      </c>
      <c r="C439" s="121" t="str">
        <f>vlookup(D439,partners!$C$3:$O$16,13,FALSE)</f>
        <v>004</v>
      </c>
      <c r="D439" s="120" t="s">
        <v>85</v>
      </c>
      <c r="E439" s="122">
        <f>vlookup($F439,vehicles!$C$3:$G$26,5,FALSE)</f>
        <v>4</v>
      </c>
      <c r="F439" s="127" t="s">
        <v>264</v>
      </c>
      <c r="G439" s="123">
        <f>VLOOKUP(L439,buses!$A$3:$C$19,2,false)</f>
        <v>8</v>
      </c>
      <c r="H439" s="120" t="str">
        <f>VLOOKUP(L439,buses!$A$3:$C$19,3,false)</f>
        <v>HIACE</v>
      </c>
      <c r="I439" s="120" t="s">
        <v>379</v>
      </c>
      <c r="J439" s="124"/>
      <c r="K439" s="109"/>
      <c r="L439" s="125" t="str">
        <f t="shared" si="1"/>
        <v>0044</v>
      </c>
      <c r="M439" s="103"/>
    </row>
    <row r="440">
      <c r="A440" s="119">
        <v>438.0</v>
      </c>
      <c r="B440" s="120" t="s">
        <v>651</v>
      </c>
      <c r="C440" s="121" t="str">
        <f>vlookup(D440,partners!$C$3:$O$16,13,FALSE)</f>
        <v>004</v>
      </c>
      <c r="D440" s="120" t="s">
        <v>85</v>
      </c>
      <c r="E440" s="122">
        <f>vlookup($F440,vehicles!$C$3:$G$26,5,FALSE)</f>
        <v>12</v>
      </c>
      <c r="F440" s="120" t="s">
        <v>258</v>
      </c>
      <c r="G440" s="123">
        <f>VLOOKUP(L440,buses!$A$3:$C$19,2,false)</f>
        <v>12</v>
      </c>
      <c r="H440" s="120" t="str">
        <f>VLOOKUP(L440,buses!$A$3:$C$19,3,false)</f>
        <v>JET (Jet Mover)</v>
      </c>
      <c r="I440" s="120" t="s">
        <v>379</v>
      </c>
      <c r="J440" s="124"/>
      <c r="K440" s="109"/>
      <c r="L440" s="125" t="str">
        <f t="shared" si="1"/>
        <v>00412</v>
      </c>
      <c r="M440" s="103"/>
    </row>
    <row r="441">
      <c r="A441" s="119">
        <v>439.0</v>
      </c>
      <c r="B441" s="120" t="s">
        <v>651</v>
      </c>
      <c r="C441" s="121" t="str">
        <f>vlookup(D441,partners!$C$3:$O$16,13,FALSE)</f>
        <v>004</v>
      </c>
      <c r="D441" s="120" t="s">
        <v>85</v>
      </c>
      <c r="E441" s="122">
        <f>vlookup($F441,vehicles!$C$3:$G$26,5,FALSE)</f>
        <v>4</v>
      </c>
      <c r="F441" s="127" t="s">
        <v>264</v>
      </c>
      <c r="G441" s="123">
        <f>VLOOKUP(L441,buses!$A$3:$C$19,2,false)</f>
        <v>8</v>
      </c>
      <c r="H441" s="120" t="str">
        <f>VLOOKUP(L441,buses!$A$3:$C$19,3,false)</f>
        <v>HIACE</v>
      </c>
      <c r="I441" s="120" t="s">
        <v>379</v>
      </c>
      <c r="J441" s="124"/>
      <c r="K441" s="109"/>
      <c r="L441" s="125" t="str">
        <f t="shared" si="1"/>
        <v>0044</v>
      </c>
      <c r="M441" s="103"/>
    </row>
    <row r="442">
      <c r="A442" s="119">
        <v>440.0</v>
      </c>
      <c r="B442" s="120" t="s">
        <v>652</v>
      </c>
      <c r="C442" s="121" t="str">
        <f>vlookup(D442,partners!$C$3:$O$16,13,FALSE)</f>
        <v>004</v>
      </c>
      <c r="D442" s="120" t="s">
        <v>85</v>
      </c>
      <c r="E442" s="122">
        <f>vlookup($F442,vehicles!$C$3:$G$26,5,FALSE)</f>
        <v>4</v>
      </c>
      <c r="F442" s="127" t="s">
        <v>264</v>
      </c>
      <c r="G442" s="123">
        <f>VLOOKUP(L442,buses!$A$3:$C$19,2,false)</f>
        <v>8</v>
      </c>
      <c r="H442" s="120" t="str">
        <f>VLOOKUP(L442,buses!$A$3:$C$19,3,false)</f>
        <v>HIACE</v>
      </c>
      <c r="I442" s="120" t="s">
        <v>379</v>
      </c>
      <c r="J442" s="124"/>
      <c r="K442" s="109"/>
      <c r="L442" s="125" t="str">
        <f t="shared" si="1"/>
        <v>0044</v>
      </c>
      <c r="M442" s="103"/>
    </row>
    <row r="443">
      <c r="A443" s="119">
        <v>441.0</v>
      </c>
      <c r="B443" s="120" t="s">
        <v>653</v>
      </c>
      <c r="C443" s="121" t="str">
        <f>vlookup(D443,partners!$C$3:$O$16,13,FALSE)</f>
        <v>004</v>
      </c>
      <c r="D443" s="120" t="s">
        <v>85</v>
      </c>
      <c r="E443" s="122">
        <f>vlookup($F443,vehicles!$C$3:$G$26,5,FALSE)</f>
        <v>4</v>
      </c>
      <c r="F443" s="127" t="s">
        <v>264</v>
      </c>
      <c r="G443" s="123">
        <f>VLOOKUP(L443,buses!$A$3:$C$19,2,false)</f>
        <v>8</v>
      </c>
      <c r="H443" s="120" t="str">
        <f>VLOOKUP(L443,buses!$A$3:$C$19,3,false)</f>
        <v>HIACE</v>
      </c>
      <c r="I443" s="120" t="s">
        <v>379</v>
      </c>
      <c r="J443" s="124"/>
      <c r="K443" s="109"/>
      <c r="L443" s="125" t="str">
        <f t="shared" si="1"/>
        <v>0044</v>
      </c>
      <c r="M443" s="103"/>
    </row>
    <row r="444">
      <c r="A444" s="119">
        <v>442.0</v>
      </c>
      <c r="B444" s="120" t="s">
        <v>654</v>
      </c>
      <c r="C444" s="121" t="str">
        <f>vlookup(D444,partners!$C$3:$O$16,13,FALSE)</f>
        <v>004</v>
      </c>
      <c r="D444" s="120" t="s">
        <v>85</v>
      </c>
      <c r="E444" s="122">
        <f>vlookup($F444,vehicles!$C$3:$G$26,5,FALSE)</f>
        <v>4</v>
      </c>
      <c r="F444" s="127" t="s">
        <v>264</v>
      </c>
      <c r="G444" s="123">
        <f>VLOOKUP(L444,buses!$A$3:$C$19,2,false)</f>
        <v>8</v>
      </c>
      <c r="H444" s="120" t="str">
        <f>VLOOKUP(L444,buses!$A$3:$C$19,3,false)</f>
        <v>HIACE</v>
      </c>
      <c r="I444" s="120" t="s">
        <v>379</v>
      </c>
      <c r="J444" s="124"/>
      <c r="K444" s="109"/>
      <c r="L444" s="125" t="str">
        <f t="shared" si="1"/>
        <v>0044</v>
      </c>
      <c r="M444" s="103"/>
    </row>
    <row r="445">
      <c r="A445" s="119">
        <v>443.0</v>
      </c>
      <c r="B445" s="120" t="s">
        <v>655</v>
      </c>
      <c r="C445" s="121" t="str">
        <f>vlookup(D445,partners!$C$3:$O$16,13,FALSE)</f>
        <v>004</v>
      </c>
      <c r="D445" s="120" t="s">
        <v>85</v>
      </c>
      <c r="E445" s="122">
        <f>vlookup($F445,vehicles!$C$3:$G$26,5,FALSE)</f>
        <v>12</v>
      </c>
      <c r="F445" s="120" t="s">
        <v>258</v>
      </c>
      <c r="G445" s="123">
        <f>VLOOKUP(L445,buses!$A$3:$C$19,2,false)</f>
        <v>12</v>
      </c>
      <c r="H445" s="120" t="str">
        <f>VLOOKUP(L445,buses!$A$3:$C$19,3,false)</f>
        <v>JET (Jet Mover)</v>
      </c>
      <c r="I445" s="120" t="s">
        <v>379</v>
      </c>
      <c r="J445" s="124"/>
      <c r="K445" s="109"/>
      <c r="L445" s="125" t="str">
        <f t="shared" si="1"/>
        <v>00412</v>
      </c>
      <c r="M445" s="103"/>
    </row>
    <row r="446">
      <c r="A446" s="119">
        <v>444.0</v>
      </c>
      <c r="B446" s="120" t="s">
        <v>655</v>
      </c>
      <c r="C446" s="121" t="str">
        <f>vlookup(D446,partners!$C$3:$O$16,13,FALSE)</f>
        <v>004</v>
      </c>
      <c r="D446" s="120" t="s">
        <v>85</v>
      </c>
      <c r="E446" s="122">
        <f>vlookup($F446,vehicles!$C$3:$G$26,5,FALSE)</f>
        <v>4</v>
      </c>
      <c r="F446" s="127" t="s">
        <v>264</v>
      </c>
      <c r="G446" s="123">
        <f>VLOOKUP(L446,buses!$A$3:$C$19,2,false)</f>
        <v>8</v>
      </c>
      <c r="H446" s="120" t="str">
        <f>VLOOKUP(L446,buses!$A$3:$C$19,3,false)</f>
        <v>HIACE</v>
      </c>
      <c r="I446" s="120" t="s">
        <v>379</v>
      </c>
      <c r="J446" s="124"/>
      <c r="K446" s="109"/>
      <c r="L446" s="125" t="str">
        <f t="shared" si="1"/>
        <v>0044</v>
      </c>
      <c r="M446" s="103"/>
    </row>
    <row r="447">
      <c r="A447" s="119">
        <v>445.0</v>
      </c>
      <c r="B447" s="120" t="s">
        <v>656</v>
      </c>
      <c r="C447" s="121" t="str">
        <f>vlookup(D447,partners!$C$3:$O$16,13,FALSE)</f>
        <v>004</v>
      </c>
      <c r="D447" s="120" t="s">
        <v>85</v>
      </c>
      <c r="E447" s="122">
        <f>vlookup($F447,vehicles!$C$3:$G$26,5,FALSE)</f>
        <v>4</v>
      </c>
      <c r="F447" s="127" t="s">
        <v>264</v>
      </c>
      <c r="G447" s="123">
        <f>VLOOKUP(L447,buses!$A$3:$C$19,2,false)</f>
        <v>8</v>
      </c>
      <c r="H447" s="120" t="str">
        <f>VLOOKUP(L447,buses!$A$3:$C$19,3,false)</f>
        <v>HIACE</v>
      </c>
      <c r="I447" s="120" t="s">
        <v>379</v>
      </c>
      <c r="J447" s="124"/>
      <c r="K447" s="109"/>
      <c r="L447" s="125" t="str">
        <f t="shared" si="1"/>
        <v>0044</v>
      </c>
      <c r="M447" s="103"/>
    </row>
    <row r="448">
      <c r="A448" s="119">
        <v>446.0</v>
      </c>
      <c r="B448" s="120" t="s">
        <v>657</v>
      </c>
      <c r="C448" s="121" t="str">
        <f>vlookup(D448,partners!$C$3:$O$16,13,FALSE)</f>
        <v>004</v>
      </c>
      <c r="D448" s="120" t="s">
        <v>85</v>
      </c>
      <c r="E448" s="122">
        <f>vlookup($F448,vehicles!$C$3:$G$26,5,FALSE)</f>
        <v>4</v>
      </c>
      <c r="F448" s="127" t="s">
        <v>264</v>
      </c>
      <c r="G448" s="123">
        <f>VLOOKUP(L448,buses!$A$3:$C$19,2,false)</f>
        <v>8</v>
      </c>
      <c r="H448" s="120" t="str">
        <f>VLOOKUP(L448,buses!$A$3:$C$19,3,false)</f>
        <v>HIACE</v>
      </c>
      <c r="I448" s="120" t="s">
        <v>379</v>
      </c>
      <c r="J448" s="124"/>
      <c r="K448" s="109"/>
      <c r="L448" s="125" t="str">
        <f t="shared" si="1"/>
        <v>0044</v>
      </c>
      <c r="M448" s="103"/>
    </row>
    <row r="449">
      <c r="A449" s="119">
        <v>447.0</v>
      </c>
      <c r="B449" s="120" t="s">
        <v>657</v>
      </c>
      <c r="C449" s="121" t="str">
        <f>vlookup(D449,partners!$C$3:$O$16,13,FALSE)</f>
        <v>004</v>
      </c>
      <c r="D449" s="120" t="s">
        <v>85</v>
      </c>
      <c r="E449" s="122">
        <f>vlookup($F449,vehicles!$C$3:$G$26,5,FALSE)</f>
        <v>4</v>
      </c>
      <c r="F449" s="127" t="s">
        <v>264</v>
      </c>
      <c r="G449" s="123">
        <f>VLOOKUP(L449,buses!$A$3:$C$19,2,false)</f>
        <v>8</v>
      </c>
      <c r="H449" s="120" t="str">
        <f>VLOOKUP(L449,buses!$A$3:$C$19,3,false)</f>
        <v>HIACE</v>
      </c>
      <c r="I449" s="120" t="s">
        <v>379</v>
      </c>
      <c r="J449" s="124"/>
      <c r="K449" s="109"/>
      <c r="L449" s="125" t="str">
        <f t="shared" si="1"/>
        <v>0044</v>
      </c>
      <c r="M449" s="103"/>
    </row>
    <row r="450">
      <c r="A450" s="119">
        <v>448.0</v>
      </c>
      <c r="B450" s="120" t="s">
        <v>658</v>
      </c>
      <c r="C450" s="121" t="str">
        <f>vlookup(D450,partners!$C$3:$O$16,13,FALSE)</f>
        <v>004</v>
      </c>
      <c r="D450" s="120" t="s">
        <v>85</v>
      </c>
      <c r="E450" s="122">
        <f>vlookup($F450,vehicles!$C$3:$G$26,5,FALSE)</f>
        <v>12</v>
      </c>
      <c r="F450" s="120" t="s">
        <v>258</v>
      </c>
      <c r="G450" s="123">
        <f>VLOOKUP(L450,buses!$A$3:$C$19,2,false)</f>
        <v>12</v>
      </c>
      <c r="H450" s="120" t="str">
        <f>VLOOKUP(L450,buses!$A$3:$C$19,3,false)</f>
        <v>JET (Jet Mover)</v>
      </c>
      <c r="I450" s="120" t="s">
        <v>379</v>
      </c>
      <c r="J450" s="124"/>
      <c r="K450" s="109"/>
      <c r="L450" s="125" t="str">
        <f t="shared" si="1"/>
        <v>00412</v>
      </c>
      <c r="M450" s="103"/>
    </row>
    <row r="451">
      <c r="A451" s="119">
        <v>449.0</v>
      </c>
      <c r="B451" s="120" t="s">
        <v>658</v>
      </c>
      <c r="C451" s="121" t="str">
        <f>vlookup(D451,partners!$C$3:$O$16,13,FALSE)</f>
        <v>004</v>
      </c>
      <c r="D451" s="120" t="s">
        <v>85</v>
      </c>
      <c r="E451" s="122">
        <f>vlookup($F451,vehicles!$C$3:$G$26,5,FALSE)</f>
        <v>4</v>
      </c>
      <c r="F451" s="127" t="s">
        <v>264</v>
      </c>
      <c r="G451" s="123">
        <f>VLOOKUP(L451,buses!$A$3:$C$19,2,false)</f>
        <v>8</v>
      </c>
      <c r="H451" s="120" t="str">
        <f>VLOOKUP(L451,buses!$A$3:$C$19,3,false)</f>
        <v>HIACE</v>
      </c>
      <c r="I451" s="120" t="s">
        <v>379</v>
      </c>
      <c r="J451" s="124"/>
      <c r="K451" s="109"/>
      <c r="L451" s="125" t="str">
        <f t="shared" si="1"/>
        <v>0044</v>
      </c>
      <c r="M451" s="103"/>
    </row>
    <row r="452">
      <c r="A452" s="119">
        <v>450.0</v>
      </c>
      <c r="B452" s="120" t="s">
        <v>659</v>
      </c>
      <c r="C452" s="121" t="str">
        <f>vlookup(D452,partners!$C$3:$O$16,13,FALSE)</f>
        <v>004</v>
      </c>
      <c r="D452" s="120" t="s">
        <v>85</v>
      </c>
      <c r="E452" s="122">
        <f>vlookup($F452,vehicles!$C$3:$G$26,5,FALSE)</f>
        <v>4</v>
      </c>
      <c r="F452" s="127" t="s">
        <v>264</v>
      </c>
      <c r="G452" s="123">
        <f>VLOOKUP(L452,buses!$A$3:$C$19,2,false)</f>
        <v>8</v>
      </c>
      <c r="H452" s="120" t="str">
        <f>VLOOKUP(L452,buses!$A$3:$C$19,3,false)</f>
        <v>HIACE</v>
      </c>
      <c r="I452" s="120" t="s">
        <v>379</v>
      </c>
      <c r="J452" s="124"/>
      <c r="K452" s="109"/>
      <c r="L452" s="125" t="str">
        <f t="shared" si="1"/>
        <v>0044</v>
      </c>
      <c r="M452" s="103"/>
    </row>
    <row r="453">
      <c r="A453" s="119">
        <v>451.0</v>
      </c>
      <c r="B453" s="120" t="s">
        <v>660</v>
      </c>
      <c r="C453" s="121" t="str">
        <f>vlookup(D453,partners!$C$3:$O$16,13,FALSE)</f>
        <v>004</v>
      </c>
      <c r="D453" s="120" t="s">
        <v>85</v>
      </c>
      <c r="E453" s="122">
        <f>vlookup($F453,vehicles!$C$3:$G$26,5,FALSE)</f>
        <v>4</v>
      </c>
      <c r="F453" s="127" t="s">
        <v>264</v>
      </c>
      <c r="G453" s="123">
        <f>VLOOKUP(L453,buses!$A$3:$C$19,2,false)</f>
        <v>8</v>
      </c>
      <c r="H453" s="120" t="str">
        <f>VLOOKUP(L453,buses!$A$3:$C$19,3,false)</f>
        <v>HIACE</v>
      </c>
      <c r="I453" s="120" t="s">
        <v>379</v>
      </c>
      <c r="J453" s="124"/>
      <c r="K453" s="109"/>
      <c r="L453" s="125" t="str">
        <f t="shared" si="1"/>
        <v>0044</v>
      </c>
      <c r="M453" s="103"/>
    </row>
    <row r="454">
      <c r="A454" s="119">
        <v>452.0</v>
      </c>
      <c r="B454" s="120" t="s">
        <v>661</v>
      </c>
      <c r="C454" s="121" t="str">
        <f>vlookup(D454,partners!$C$3:$O$16,13,FALSE)</f>
        <v>004</v>
      </c>
      <c r="D454" s="120" t="s">
        <v>85</v>
      </c>
      <c r="E454" s="122">
        <f>vlookup($F454,vehicles!$C$3:$G$26,5,FALSE)</f>
        <v>4</v>
      </c>
      <c r="F454" s="127" t="s">
        <v>264</v>
      </c>
      <c r="G454" s="123">
        <f>VLOOKUP(L454,buses!$A$3:$C$19,2,false)</f>
        <v>8</v>
      </c>
      <c r="H454" s="120" t="str">
        <f>VLOOKUP(L454,buses!$A$3:$C$19,3,false)</f>
        <v>HIACE</v>
      </c>
      <c r="I454" s="120" t="s">
        <v>379</v>
      </c>
      <c r="J454" s="124"/>
      <c r="K454" s="109"/>
      <c r="L454" s="125" t="str">
        <f t="shared" si="1"/>
        <v>0044</v>
      </c>
      <c r="M454" s="103"/>
    </row>
    <row r="455">
      <c r="A455" s="119">
        <v>453.0</v>
      </c>
      <c r="B455" s="120" t="s">
        <v>662</v>
      </c>
      <c r="C455" s="121" t="str">
        <f>vlookup(D455,partners!$C$3:$O$16,13,FALSE)</f>
        <v>004</v>
      </c>
      <c r="D455" s="120" t="s">
        <v>85</v>
      </c>
      <c r="E455" s="122">
        <f>vlookup($F455,vehicles!$C$3:$G$26,5,FALSE)</f>
        <v>6</v>
      </c>
      <c r="F455" s="127" t="s">
        <v>583</v>
      </c>
      <c r="G455" s="123">
        <f>VLOOKUP(L455,buses!$A$3:$C$19,2,false)</f>
        <v>14</v>
      </c>
      <c r="H455" s="120" t="str">
        <f>VLOOKUP(L455,buses!$A$3:$C$19,3,false)</f>
        <v>HIACE X</v>
      </c>
      <c r="I455" s="120" t="s">
        <v>379</v>
      </c>
      <c r="J455" s="124"/>
      <c r="K455" s="109"/>
      <c r="L455" s="125" t="str">
        <f t="shared" si="1"/>
        <v>0046</v>
      </c>
      <c r="M455" s="103"/>
    </row>
    <row r="456">
      <c r="A456" s="119">
        <v>454.0</v>
      </c>
      <c r="B456" s="120" t="s">
        <v>663</v>
      </c>
      <c r="C456" s="121" t="str">
        <f>vlookup(D456,partners!$C$3:$O$16,13,FALSE)</f>
        <v>004</v>
      </c>
      <c r="D456" s="120" t="s">
        <v>85</v>
      </c>
      <c r="E456" s="122">
        <f>vlookup($F456,vehicles!$C$3:$G$26,5,FALSE)</f>
        <v>1</v>
      </c>
      <c r="F456" s="127" t="s">
        <v>595</v>
      </c>
      <c r="G456" s="123">
        <f>VLOOKUP(L456,buses!$A$3:$C$19,2,false)</f>
        <v>9</v>
      </c>
      <c r="H456" s="120" t="str">
        <f>VLOOKUP(L456,buses!$A$3:$C$19,3,false)</f>
        <v>BENZ</v>
      </c>
      <c r="I456" s="120" t="s">
        <v>379</v>
      </c>
      <c r="J456" s="124"/>
      <c r="K456" s="109"/>
      <c r="L456" s="125" t="str">
        <f t="shared" si="1"/>
        <v>0041</v>
      </c>
      <c r="M456" s="103"/>
    </row>
    <row r="457">
      <c r="A457" s="119">
        <v>455.0</v>
      </c>
      <c r="B457" s="120" t="s">
        <v>664</v>
      </c>
      <c r="C457" s="121" t="str">
        <f>vlookup(D457,partners!$C$3:$O$16,13,FALSE)</f>
        <v>004</v>
      </c>
      <c r="D457" s="120" t="s">
        <v>85</v>
      </c>
      <c r="E457" s="122">
        <f>vlookup($F457,vehicles!$C$3:$G$26,5,FALSE)</f>
        <v>1</v>
      </c>
      <c r="F457" s="127" t="s">
        <v>595</v>
      </c>
      <c r="G457" s="123">
        <f>VLOOKUP(L457,buses!$A$3:$C$19,2,false)</f>
        <v>9</v>
      </c>
      <c r="H457" s="120" t="str">
        <f>VLOOKUP(L457,buses!$A$3:$C$19,3,false)</f>
        <v>BENZ</v>
      </c>
      <c r="I457" s="120" t="s">
        <v>379</v>
      </c>
      <c r="J457" s="124"/>
      <c r="K457" s="109"/>
      <c r="L457" s="125" t="str">
        <f t="shared" si="1"/>
        <v>0041</v>
      </c>
      <c r="M457" s="103"/>
    </row>
    <row r="458">
      <c r="A458" s="119">
        <v>456.0</v>
      </c>
      <c r="B458" s="120" t="s">
        <v>665</v>
      </c>
      <c r="C458" s="121" t="str">
        <f>vlookup(D458,partners!$C$3:$O$16,13,FALSE)</f>
        <v>004</v>
      </c>
      <c r="D458" s="120" t="s">
        <v>85</v>
      </c>
      <c r="E458" s="122">
        <f>vlookup($F458,vehicles!$C$3:$G$26,5,FALSE)</f>
        <v>12</v>
      </c>
      <c r="F458" s="120" t="s">
        <v>258</v>
      </c>
      <c r="G458" s="123">
        <f>VLOOKUP(L458,buses!$A$3:$C$19,2,false)</f>
        <v>12</v>
      </c>
      <c r="H458" s="120" t="str">
        <f>VLOOKUP(L458,buses!$A$3:$C$19,3,false)</f>
        <v>JET (Jet Mover)</v>
      </c>
      <c r="I458" s="120" t="s">
        <v>379</v>
      </c>
      <c r="J458" s="124"/>
      <c r="K458" s="109"/>
      <c r="L458" s="125" t="str">
        <f t="shared" si="1"/>
        <v>00412</v>
      </c>
      <c r="M458" s="103"/>
    </row>
    <row r="459">
      <c r="A459" s="119">
        <v>457.0</v>
      </c>
      <c r="B459" s="120" t="s">
        <v>666</v>
      </c>
      <c r="C459" s="121" t="str">
        <f>vlookup(D459,partners!$C$3:$O$16,13,FALSE)</f>
        <v>004</v>
      </c>
      <c r="D459" s="120" t="s">
        <v>85</v>
      </c>
      <c r="E459" s="122">
        <f>vlookup($F459,vehicles!$C$3:$G$26,5,FALSE)</f>
        <v>4</v>
      </c>
      <c r="F459" s="127" t="s">
        <v>264</v>
      </c>
      <c r="G459" s="123">
        <f>VLOOKUP(L459,buses!$A$3:$C$19,2,false)</f>
        <v>8</v>
      </c>
      <c r="H459" s="120" t="str">
        <f>VLOOKUP(L459,buses!$A$3:$C$19,3,false)</f>
        <v>HIACE</v>
      </c>
      <c r="I459" s="120" t="s">
        <v>379</v>
      </c>
      <c r="J459" s="124"/>
      <c r="K459" s="109"/>
      <c r="L459" s="125" t="str">
        <f t="shared" si="1"/>
        <v>0044</v>
      </c>
      <c r="M459" s="103"/>
    </row>
    <row r="460">
      <c r="A460" s="119">
        <v>458.0</v>
      </c>
      <c r="B460" s="120" t="s">
        <v>667</v>
      </c>
      <c r="C460" s="121" t="str">
        <f>vlookup(D460,partners!$C$3:$O$16,13,FALSE)</f>
        <v>004</v>
      </c>
      <c r="D460" s="120" t="s">
        <v>85</v>
      </c>
      <c r="E460" s="122">
        <f>vlookup($F460,vehicles!$C$3:$G$26,5,FALSE)</f>
        <v>12</v>
      </c>
      <c r="F460" s="120" t="s">
        <v>258</v>
      </c>
      <c r="G460" s="123">
        <f>VLOOKUP(L460,buses!$A$3:$C$19,2,false)</f>
        <v>12</v>
      </c>
      <c r="H460" s="120" t="str">
        <f>VLOOKUP(L460,buses!$A$3:$C$19,3,false)</f>
        <v>JET (Jet Mover)</v>
      </c>
      <c r="I460" s="120" t="s">
        <v>379</v>
      </c>
      <c r="J460" s="124"/>
      <c r="K460" s="109"/>
      <c r="L460" s="125" t="str">
        <f t="shared" si="1"/>
        <v>00412</v>
      </c>
      <c r="M460" s="103"/>
    </row>
    <row r="461">
      <c r="A461" s="119">
        <v>459.0</v>
      </c>
      <c r="B461" s="120" t="s">
        <v>668</v>
      </c>
      <c r="C461" s="121" t="str">
        <f>vlookup(D461,partners!$C$3:$O$16,13,FALSE)</f>
        <v>004</v>
      </c>
      <c r="D461" s="120" t="s">
        <v>85</v>
      </c>
      <c r="E461" s="122">
        <f>vlookup($F461,vehicles!$C$3:$G$26,5,FALSE)</f>
        <v>6</v>
      </c>
      <c r="F461" s="127" t="s">
        <v>583</v>
      </c>
      <c r="G461" s="123">
        <f>VLOOKUP(L461,buses!$A$3:$C$19,2,false)</f>
        <v>14</v>
      </c>
      <c r="H461" s="120" t="str">
        <f>VLOOKUP(L461,buses!$A$3:$C$19,3,false)</f>
        <v>HIACE X</v>
      </c>
      <c r="I461" s="120" t="s">
        <v>379</v>
      </c>
      <c r="J461" s="124"/>
      <c r="K461" s="109"/>
      <c r="L461" s="125" t="str">
        <f t="shared" si="1"/>
        <v>0046</v>
      </c>
      <c r="M461" s="103"/>
    </row>
    <row r="462">
      <c r="A462" s="119">
        <v>460.0</v>
      </c>
      <c r="B462" s="120" t="s">
        <v>669</v>
      </c>
      <c r="C462" s="121" t="str">
        <f>vlookup(D462,partners!$C$3:$O$16,13,FALSE)</f>
        <v>004</v>
      </c>
      <c r="D462" s="120" t="s">
        <v>85</v>
      </c>
      <c r="E462" s="122">
        <f>vlookup($F462,vehicles!$C$3:$G$26,5,FALSE)</f>
        <v>1</v>
      </c>
      <c r="F462" s="127" t="s">
        <v>595</v>
      </c>
      <c r="G462" s="123">
        <f>VLOOKUP(L462,buses!$A$3:$C$19,2,false)</f>
        <v>9</v>
      </c>
      <c r="H462" s="120" t="str">
        <f>VLOOKUP(L462,buses!$A$3:$C$19,3,false)</f>
        <v>BENZ</v>
      </c>
      <c r="I462" s="120" t="s">
        <v>379</v>
      </c>
      <c r="J462" s="124"/>
      <c r="K462" s="109"/>
      <c r="L462" s="125" t="str">
        <f t="shared" si="1"/>
        <v>0041</v>
      </c>
      <c r="M462" s="103"/>
    </row>
    <row r="463">
      <c r="A463" s="119">
        <v>461.0</v>
      </c>
      <c r="B463" s="120" t="s">
        <v>670</v>
      </c>
      <c r="C463" s="121" t="str">
        <f>vlookup(D463,partners!$C$3:$O$16,13,FALSE)</f>
        <v>004</v>
      </c>
      <c r="D463" s="120" t="s">
        <v>85</v>
      </c>
      <c r="E463" s="122">
        <f>vlookup($F463,vehicles!$C$3:$G$26,5,FALSE)</f>
        <v>12</v>
      </c>
      <c r="F463" s="120" t="s">
        <v>258</v>
      </c>
      <c r="G463" s="123">
        <f>VLOOKUP(L463,buses!$A$3:$C$19,2,false)</f>
        <v>12</v>
      </c>
      <c r="H463" s="120" t="str">
        <f>VLOOKUP(L463,buses!$A$3:$C$19,3,false)</f>
        <v>JET (Jet Mover)</v>
      </c>
      <c r="I463" s="120" t="s">
        <v>379</v>
      </c>
      <c r="J463" s="124"/>
      <c r="K463" s="109"/>
      <c r="L463" s="125" t="str">
        <f t="shared" si="1"/>
        <v>00412</v>
      </c>
      <c r="M463" s="103"/>
    </row>
    <row r="464">
      <c r="A464" s="119">
        <v>462.0</v>
      </c>
      <c r="B464" s="120" t="s">
        <v>671</v>
      </c>
      <c r="C464" s="121" t="str">
        <f>vlookup(D464,partners!$C$3:$O$16,13,FALSE)</f>
        <v>004</v>
      </c>
      <c r="D464" s="120" t="s">
        <v>85</v>
      </c>
      <c r="E464" s="122">
        <f>vlookup($F464,vehicles!$C$3:$G$26,5,FALSE)</f>
        <v>4</v>
      </c>
      <c r="F464" s="127" t="s">
        <v>264</v>
      </c>
      <c r="G464" s="123">
        <f>VLOOKUP(L464,buses!$A$3:$C$19,2,false)</f>
        <v>8</v>
      </c>
      <c r="H464" s="120" t="str">
        <f>VLOOKUP(L464,buses!$A$3:$C$19,3,false)</f>
        <v>HIACE</v>
      </c>
      <c r="I464" s="120" t="s">
        <v>379</v>
      </c>
      <c r="J464" s="124"/>
      <c r="K464" s="109"/>
      <c r="L464" s="125" t="str">
        <f t="shared" si="1"/>
        <v>0044</v>
      </c>
      <c r="M464" s="103"/>
    </row>
    <row r="465">
      <c r="A465" s="119">
        <v>463.0</v>
      </c>
      <c r="B465" s="120" t="s">
        <v>672</v>
      </c>
      <c r="C465" s="121" t="str">
        <f>vlookup(D465,partners!$C$3:$O$16,13,FALSE)</f>
        <v>004</v>
      </c>
      <c r="D465" s="120" t="s">
        <v>85</v>
      </c>
      <c r="E465" s="122">
        <f>vlookup($F465,vehicles!$C$3:$G$26,5,FALSE)</f>
        <v>4</v>
      </c>
      <c r="F465" s="127" t="s">
        <v>264</v>
      </c>
      <c r="G465" s="123">
        <f>VLOOKUP(L465,buses!$A$3:$C$19,2,false)</f>
        <v>8</v>
      </c>
      <c r="H465" s="120" t="str">
        <f>VLOOKUP(L465,buses!$A$3:$C$19,3,false)</f>
        <v>HIACE</v>
      </c>
      <c r="I465" s="120" t="s">
        <v>379</v>
      </c>
      <c r="J465" s="124"/>
      <c r="K465" s="109"/>
      <c r="L465" s="125" t="str">
        <f t="shared" si="1"/>
        <v>0044</v>
      </c>
      <c r="M465" s="103"/>
    </row>
    <row r="466">
      <c r="A466" s="119">
        <v>464.0</v>
      </c>
      <c r="B466" s="120" t="s">
        <v>673</v>
      </c>
      <c r="C466" s="121" t="str">
        <f>vlookup(D466,partners!$C$3:$O$16,13,FALSE)</f>
        <v>004</v>
      </c>
      <c r="D466" s="120" t="s">
        <v>85</v>
      </c>
      <c r="E466" s="122">
        <f>vlookup($F466,vehicles!$C$3:$G$26,5,FALSE)</f>
        <v>4</v>
      </c>
      <c r="F466" s="127" t="s">
        <v>264</v>
      </c>
      <c r="G466" s="123">
        <f>VLOOKUP(L466,buses!$A$3:$C$19,2,false)</f>
        <v>8</v>
      </c>
      <c r="H466" s="120" t="str">
        <f>VLOOKUP(L466,buses!$A$3:$C$19,3,false)</f>
        <v>HIACE</v>
      </c>
      <c r="I466" s="120" t="s">
        <v>379</v>
      </c>
      <c r="J466" s="135"/>
      <c r="K466" s="109"/>
      <c r="L466" s="125" t="str">
        <f t="shared" si="1"/>
        <v>0044</v>
      </c>
      <c r="M466" s="103"/>
    </row>
    <row r="467">
      <c r="A467" s="119">
        <v>465.0</v>
      </c>
      <c r="B467" s="120" t="s">
        <v>674</v>
      </c>
      <c r="C467" s="121" t="str">
        <f>vlookup(D467,partners!$C$3:$O$16,13,FALSE)</f>
        <v>004</v>
      </c>
      <c r="D467" s="120" t="s">
        <v>85</v>
      </c>
      <c r="E467" s="122">
        <f>vlookup($F467,vehicles!$C$3:$G$26,5,FALSE)</f>
        <v>12</v>
      </c>
      <c r="F467" s="120" t="s">
        <v>258</v>
      </c>
      <c r="G467" s="123">
        <f>VLOOKUP(L467,buses!$A$3:$C$19,2,false)</f>
        <v>12</v>
      </c>
      <c r="H467" s="120" t="str">
        <f>VLOOKUP(L467,buses!$A$3:$C$19,3,false)</f>
        <v>JET (Jet Mover)</v>
      </c>
      <c r="I467" s="120" t="s">
        <v>379</v>
      </c>
      <c r="J467" s="135"/>
      <c r="K467" s="109"/>
      <c r="L467" s="125" t="str">
        <f t="shared" si="1"/>
        <v>00412</v>
      </c>
      <c r="M467" s="103"/>
    </row>
    <row r="468">
      <c r="A468" s="119">
        <v>466.0</v>
      </c>
      <c r="B468" s="120" t="s">
        <v>675</v>
      </c>
      <c r="C468" s="121" t="str">
        <f>vlookup(D468,partners!$C$3:$O$16,13,FALSE)</f>
        <v>004</v>
      </c>
      <c r="D468" s="120" t="s">
        <v>85</v>
      </c>
      <c r="E468" s="122">
        <f>vlookup($F468,vehicles!$C$3:$G$26,5,FALSE)</f>
        <v>12</v>
      </c>
      <c r="F468" s="120" t="s">
        <v>258</v>
      </c>
      <c r="G468" s="123">
        <f>VLOOKUP(L468,buses!$A$3:$C$19,2,false)</f>
        <v>12</v>
      </c>
      <c r="H468" s="120" t="str">
        <f>VLOOKUP(L468,buses!$A$3:$C$19,3,false)</f>
        <v>JET (Jet Mover)</v>
      </c>
      <c r="I468" s="120" t="s">
        <v>379</v>
      </c>
      <c r="J468" s="135"/>
      <c r="K468" s="109"/>
      <c r="L468" s="125" t="str">
        <f t="shared" si="1"/>
        <v>00412</v>
      </c>
      <c r="M468" s="103"/>
    </row>
    <row r="469">
      <c r="A469" s="119">
        <v>467.0</v>
      </c>
      <c r="B469" s="120" t="s">
        <v>676</v>
      </c>
      <c r="C469" s="121" t="str">
        <f>vlookup(D469,partners!$C$3:$O$16,13,FALSE)</f>
        <v>004</v>
      </c>
      <c r="D469" s="120" t="s">
        <v>85</v>
      </c>
      <c r="E469" s="122">
        <f>vlookup($F469,vehicles!$C$3:$G$26,5,FALSE)</f>
        <v>4</v>
      </c>
      <c r="F469" s="127" t="s">
        <v>264</v>
      </c>
      <c r="G469" s="123">
        <f>VLOOKUP(L469,buses!$A$3:$C$19,2,false)</f>
        <v>8</v>
      </c>
      <c r="H469" s="120" t="str">
        <f>VLOOKUP(L469,buses!$A$3:$C$19,3,false)</f>
        <v>HIACE</v>
      </c>
      <c r="I469" s="120" t="s">
        <v>379</v>
      </c>
      <c r="J469" s="124"/>
      <c r="K469" s="109"/>
      <c r="L469" s="125" t="str">
        <f t="shared" si="1"/>
        <v>0044</v>
      </c>
      <c r="M469" s="103"/>
    </row>
    <row r="470">
      <c r="A470" s="119">
        <v>468.0</v>
      </c>
      <c r="B470" s="120" t="s">
        <v>677</v>
      </c>
      <c r="C470" s="121" t="str">
        <f>vlookup(D470,partners!$C$3:$O$16,13,FALSE)</f>
        <v>004</v>
      </c>
      <c r="D470" s="120" t="s">
        <v>85</v>
      </c>
      <c r="E470" s="122">
        <f>vlookup($F470,vehicles!$C$3:$G$26,5,FALSE)</f>
        <v>4</v>
      </c>
      <c r="F470" s="127" t="s">
        <v>264</v>
      </c>
      <c r="G470" s="123">
        <f>VLOOKUP(L470,buses!$A$3:$C$19,2,false)</f>
        <v>8</v>
      </c>
      <c r="H470" s="120" t="str">
        <f>VLOOKUP(L470,buses!$A$3:$C$19,3,false)</f>
        <v>HIACE</v>
      </c>
      <c r="I470" s="120" t="s">
        <v>379</v>
      </c>
      <c r="J470" s="124"/>
      <c r="K470" s="109"/>
      <c r="L470" s="125" t="str">
        <f t="shared" si="1"/>
        <v>0044</v>
      </c>
      <c r="M470" s="103"/>
    </row>
    <row r="471">
      <c r="A471" s="119">
        <v>469.0</v>
      </c>
      <c r="B471" s="120" t="s">
        <v>678</v>
      </c>
      <c r="C471" s="121" t="str">
        <f>vlookup(D471,partners!$C$3:$O$16,13,FALSE)</f>
        <v>004</v>
      </c>
      <c r="D471" s="120" t="s">
        <v>85</v>
      </c>
      <c r="E471" s="122">
        <f>vlookup($F471,vehicles!$C$3:$G$26,5,FALSE)</f>
        <v>12</v>
      </c>
      <c r="F471" s="120" t="s">
        <v>258</v>
      </c>
      <c r="G471" s="123">
        <f>VLOOKUP(L471,buses!$A$3:$C$19,2,false)</f>
        <v>12</v>
      </c>
      <c r="H471" s="120" t="str">
        <f>VLOOKUP(L471,buses!$A$3:$C$19,3,false)</f>
        <v>JET (Jet Mover)</v>
      </c>
      <c r="I471" s="120" t="s">
        <v>379</v>
      </c>
      <c r="J471" s="124"/>
      <c r="K471" s="109"/>
      <c r="L471" s="125" t="str">
        <f t="shared" si="1"/>
        <v>00412</v>
      </c>
      <c r="M471" s="103"/>
    </row>
    <row r="472">
      <c r="A472" s="119">
        <v>470.0</v>
      </c>
      <c r="B472" s="120" t="s">
        <v>679</v>
      </c>
      <c r="C472" s="121" t="str">
        <f>vlookup(D472,partners!$C$3:$O$16,13,FALSE)</f>
        <v>004</v>
      </c>
      <c r="D472" s="120" t="s">
        <v>85</v>
      </c>
      <c r="E472" s="122">
        <f>vlookup($F472,vehicles!$C$3:$G$26,5,FALSE)</f>
        <v>12</v>
      </c>
      <c r="F472" s="120" t="s">
        <v>258</v>
      </c>
      <c r="G472" s="123">
        <f>VLOOKUP(L472,buses!$A$3:$C$19,2,false)</f>
        <v>12</v>
      </c>
      <c r="H472" s="120" t="str">
        <f>VLOOKUP(L472,buses!$A$3:$C$19,3,false)</f>
        <v>JET (Jet Mover)</v>
      </c>
      <c r="I472" s="120" t="s">
        <v>379</v>
      </c>
      <c r="J472" s="124"/>
      <c r="K472" s="109"/>
      <c r="L472" s="125" t="str">
        <f t="shared" si="1"/>
        <v>00412</v>
      </c>
      <c r="M472" s="103"/>
    </row>
    <row r="473">
      <c r="A473" s="119">
        <v>471.0</v>
      </c>
      <c r="B473" s="120" t="s">
        <v>680</v>
      </c>
      <c r="C473" s="121" t="str">
        <f>vlookup(D473,partners!$C$3:$O$16,13,FALSE)</f>
        <v>004</v>
      </c>
      <c r="D473" s="120" t="s">
        <v>85</v>
      </c>
      <c r="E473" s="122">
        <f>vlookup($F473,vehicles!$C$3:$G$26,5,FALSE)</f>
        <v>12</v>
      </c>
      <c r="F473" s="120" t="s">
        <v>258</v>
      </c>
      <c r="G473" s="123">
        <f>VLOOKUP(L473,buses!$A$3:$C$19,2,false)</f>
        <v>12</v>
      </c>
      <c r="H473" s="120" t="str">
        <f>VLOOKUP(L473,buses!$A$3:$C$19,3,false)</f>
        <v>JET (Jet Mover)</v>
      </c>
      <c r="I473" s="120" t="s">
        <v>379</v>
      </c>
      <c r="J473" s="124"/>
      <c r="K473" s="109"/>
      <c r="L473" s="125" t="str">
        <f t="shared" si="1"/>
        <v>00412</v>
      </c>
      <c r="M473" s="103"/>
    </row>
    <row r="474">
      <c r="A474" s="119">
        <v>472.0</v>
      </c>
      <c r="B474" s="120" t="s">
        <v>680</v>
      </c>
      <c r="C474" s="121" t="str">
        <f>vlookup(D474,partners!$C$3:$O$16,13,FALSE)</f>
        <v>004</v>
      </c>
      <c r="D474" s="120" t="s">
        <v>85</v>
      </c>
      <c r="E474" s="122">
        <f>vlookup($F474,vehicles!$C$3:$G$26,5,FALSE)</f>
        <v>18</v>
      </c>
      <c r="F474" s="120" t="s">
        <v>272</v>
      </c>
      <c r="G474" s="123">
        <f>VLOOKUP(L474,buses!$A$3:$C$19,2,false)</f>
        <v>13</v>
      </c>
      <c r="H474" s="120" t="str">
        <f>VLOOKUP(L474,buses!$A$3:$C$19,3,false)</f>
        <v>SIENNA</v>
      </c>
      <c r="I474" s="120" t="s">
        <v>379</v>
      </c>
      <c r="J474" s="124"/>
      <c r="K474" s="109"/>
      <c r="L474" s="125" t="str">
        <f t="shared" si="1"/>
        <v>00418</v>
      </c>
      <c r="M474" s="103"/>
    </row>
    <row r="475">
      <c r="A475" s="119">
        <v>473.0</v>
      </c>
      <c r="B475" s="120" t="s">
        <v>680</v>
      </c>
      <c r="C475" s="121" t="str">
        <f>vlookup(D475,partners!$C$3:$O$16,13,FALSE)</f>
        <v>004</v>
      </c>
      <c r="D475" s="120" t="s">
        <v>85</v>
      </c>
      <c r="E475" s="122">
        <f>vlookup($F475,vehicles!$C$3:$G$26,5,FALSE)</f>
        <v>4</v>
      </c>
      <c r="F475" s="127" t="s">
        <v>264</v>
      </c>
      <c r="G475" s="123">
        <f>VLOOKUP(L475,buses!$A$3:$C$19,2,false)</f>
        <v>8</v>
      </c>
      <c r="H475" s="120" t="str">
        <f>VLOOKUP(L475,buses!$A$3:$C$19,3,false)</f>
        <v>HIACE</v>
      </c>
      <c r="I475" s="120" t="s">
        <v>379</v>
      </c>
      <c r="J475" s="124"/>
      <c r="K475" s="109"/>
      <c r="L475" s="125" t="str">
        <f t="shared" si="1"/>
        <v>0044</v>
      </c>
      <c r="M475" s="103"/>
    </row>
    <row r="476">
      <c r="A476" s="119">
        <v>474.0</v>
      </c>
      <c r="B476" s="120" t="s">
        <v>681</v>
      </c>
      <c r="C476" s="121" t="str">
        <f>vlookup(D476,partners!$C$3:$O$16,13,FALSE)</f>
        <v>004</v>
      </c>
      <c r="D476" s="120" t="s">
        <v>85</v>
      </c>
      <c r="E476" s="122">
        <f>vlookup($F476,vehicles!$C$3:$G$26,5,FALSE)</f>
        <v>4</v>
      </c>
      <c r="F476" s="127" t="s">
        <v>264</v>
      </c>
      <c r="G476" s="123">
        <f>VLOOKUP(L476,buses!$A$3:$C$19,2,false)</f>
        <v>8</v>
      </c>
      <c r="H476" s="120" t="str">
        <f>VLOOKUP(L476,buses!$A$3:$C$19,3,false)</f>
        <v>HIACE</v>
      </c>
      <c r="I476" s="120" t="s">
        <v>379</v>
      </c>
      <c r="J476" s="135"/>
      <c r="K476" s="109"/>
      <c r="L476" s="125" t="str">
        <f t="shared" si="1"/>
        <v>0044</v>
      </c>
      <c r="M476" s="103"/>
    </row>
    <row r="477">
      <c r="A477" s="119">
        <v>475.0</v>
      </c>
      <c r="B477" s="120" t="s">
        <v>450</v>
      </c>
      <c r="C477" s="121" t="str">
        <f>vlookup(D477,partners!$C$3:$O$16,13,FALSE)</f>
        <v>004</v>
      </c>
      <c r="D477" s="120" t="s">
        <v>85</v>
      </c>
      <c r="E477" s="122">
        <f>vlookup($F477,vehicles!$C$3:$G$26,5,FALSE)</f>
        <v>12</v>
      </c>
      <c r="F477" s="120" t="s">
        <v>258</v>
      </c>
      <c r="G477" s="123">
        <f>VLOOKUP(L477,buses!$A$3:$C$19,2,false)</f>
        <v>12</v>
      </c>
      <c r="H477" s="120" t="str">
        <f>VLOOKUP(L477,buses!$A$3:$C$19,3,false)</f>
        <v>JET (Jet Mover)</v>
      </c>
      <c r="I477" s="120" t="s">
        <v>379</v>
      </c>
      <c r="J477" s="135"/>
      <c r="K477" s="109"/>
      <c r="L477" s="125" t="str">
        <f t="shared" si="1"/>
        <v>00412</v>
      </c>
      <c r="M477" s="103"/>
    </row>
    <row r="478">
      <c r="A478" s="119">
        <v>476.0</v>
      </c>
      <c r="B478" s="120" t="s">
        <v>682</v>
      </c>
      <c r="C478" s="121" t="str">
        <f>vlookup(D478,partners!$C$3:$O$16,13,FALSE)</f>
        <v>004</v>
      </c>
      <c r="D478" s="120" t="s">
        <v>85</v>
      </c>
      <c r="E478" s="122">
        <f>vlookup($F478,vehicles!$C$3:$G$26,5,FALSE)</f>
        <v>12</v>
      </c>
      <c r="F478" s="120" t="s">
        <v>258</v>
      </c>
      <c r="G478" s="123">
        <f>VLOOKUP(L478,buses!$A$3:$C$19,2,false)</f>
        <v>12</v>
      </c>
      <c r="H478" s="120" t="str">
        <f>VLOOKUP(L478,buses!$A$3:$C$19,3,false)</f>
        <v>JET (Jet Mover)</v>
      </c>
      <c r="I478" s="120" t="s">
        <v>379</v>
      </c>
      <c r="J478" s="135"/>
      <c r="K478" s="109"/>
      <c r="L478" s="125" t="str">
        <f t="shared" si="1"/>
        <v>00412</v>
      </c>
      <c r="M478" s="103"/>
    </row>
    <row r="479">
      <c r="A479" s="119">
        <v>477.0</v>
      </c>
      <c r="B479" s="120" t="s">
        <v>683</v>
      </c>
      <c r="C479" s="121" t="str">
        <f>vlookup(D479,partners!$C$3:$O$16,13,FALSE)</f>
        <v>004</v>
      </c>
      <c r="D479" s="120" t="s">
        <v>85</v>
      </c>
      <c r="E479" s="122">
        <f>vlookup($F479,vehicles!$C$3:$G$26,5,FALSE)</f>
        <v>12</v>
      </c>
      <c r="F479" s="120" t="s">
        <v>258</v>
      </c>
      <c r="G479" s="123">
        <f>VLOOKUP(L479,buses!$A$3:$C$19,2,false)</f>
        <v>12</v>
      </c>
      <c r="H479" s="120" t="str">
        <f>VLOOKUP(L479,buses!$A$3:$C$19,3,false)</f>
        <v>JET (Jet Mover)</v>
      </c>
      <c r="I479" s="120" t="s">
        <v>379</v>
      </c>
      <c r="J479" s="124"/>
      <c r="K479" s="109"/>
      <c r="L479" s="125" t="str">
        <f t="shared" si="1"/>
        <v>00412</v>
      </c>
      <c r="M479" s="103"/>
    </row>
    <row r="480">
      <c r="A480" s="119">
        <v>478.0</v>
      </c>
      <c r="B480" s="120" t="s">
        <v>684</v>
      </c>
      <c r="C480" s="121" t="str">
        <f>vlookup(D480,partners!$C$3:$O$16,13,FALSE)</f>
        <v>004</v>
      </c>
      <c r="D480" s="120" t="s">
        <v>85</v>
      </c>
      <c r="E480" s="122">
        <f>vlookup($F480,vehicles!$C$3:$G$26,5,FALSE)</f>
        <v>12</v>
      </c>
      <c r="F480" s="120" t="s">
        <v>258</v>
      </c>
      <c r="G480" s="123">
        <f>VLOOKUP(L480,buses!$A$3:$C$19,2,false)</f>
        <v>12</v>
      </c>
      <c r="H480" s="120" t="str">
        <f>VLOOKUP(L480,buses!$A$3:$C$19,3,false)</f>
        <v>JET (Jet Mover)</v>
      </c>
      <c r="I480" s="120" t="s">
        <v>379</v>
      </c>
      <c r="J480" s="135"/>
      <c r="K480" s="109"/>
      <c r="L480" s="125" t="str">
        <f t="shared" si="1"/>
        <v>00412</v>
      </c>
      <c r="M480" s="103"/>
    </row>
    <row r="481">
      <c r="A481" s="119">
        <v>479.0</v>
      </c>
      <c r="B481" s="120" t="s">
        <v>684</v>
      </c>
      <c r="C481" s="121" t="str">
        <f>vlookup(D481,partners!$C$3:$O$16,13,FALSE)</f>
        <v>004</v>
      </c>
      <c r="D481" s="120" t="s">
        <v>85</v>
      </c>
      <c r="E481" s="122">
        <f>vlookup($F481,vehicles!$C$3:$G$26,5,FALSE)</f>
        <v>4</v>
      </c>
      <c r="F481" s="127" t="s">
        <v>264</v>
      </c>
      <c r="G481" s="123">
        <f>VLOOKUP(L481,buses!$A$3:$C$19,2,false)</f>
        <v>8</v>
      </c>
      <c r="H481" s="120" t="str">
        <f>VLOOKUP(L481,buses!$A$3:$C$19,3,false)</f>
        <v>HIACE</v>
      </c>
      <c r="I481" s="120" t="s">
        <v>379</v>
      </c>
      <c r="J481" s="135"/>
      <c r="K481" s="109"/>
      <c r="L481" s="125" t="str">
        <f t="shared" si="1"/>
        <v>0044</v>
      </c>
      <c r="M481" s="103"/>
    </row>
    <row r="482">
      <c r="A482" s="119">
        <v>480.0</v>
      </c>
      <c r="B482" s="120" t="s">
        <v>453</v>
      </c>
      <c r="C482" s="121" t="str">
        <f>vlookup(D482,partners!$C$3:$O$16,13,FALSE)</f>
        <v>004</v>
      </c>
      <c r="D482" s="120" t="s">
        <v>85</v>
      </c>
      <c r="E482" s="122">
        <f>vlookup($F482,vehicles!$C$3:$G$26,5,FALSE)</f>
        <v>4</v>
      </c>
      <c r="F482" s="127" t="s">
        <v>264</v>
      </c>
      <c r="G482" s="123">
        <f>VLOOKUP(L482,buses!$A$3:$C$19,2,false)</f>
        <v>8</v>
      </c>
      <c r="H482" s="120" t="str">
        <f>VLOOKUP(L482,buses!$A$3:$C$19,3,false)</f>
        <v>HIACE</v>
      </c>
      <c r="I482" s="120" t="s">
        <v>379</v>
      </c>
      <c r="J482" s="135"/>
      <c r="K482" s="109"/>
      <c r="L482" s="125" t="str">
        <f t="shared" si="1"/>
        <v>0044</v>
      </c>
      <c r="M482" s="103"/>
    </row>
    <row r="483">
      <c r="A483" s="119">
        <v>481.0</v>
      </c>
      <c r="B483" s="120" t="s">
        <v>685</v>
      </c>
      <c r="C483" s="121" t="str">
        <f>vlookup(D483,partners!$C$3:$O$16,13,FALSE)</f>
        <v>004</v>
      </c>
      <c r="D483" s="120" t="s">
        <v>85</v>
      </c>
      <c r="E483" s="122">
        <f>vlookup($F483,vehicles!$C$3:$G$26,5,FALSE)</f>
        <v>12</v>
      </c>
      <c r="F483" s="120" t="s">
        <v>258</v>
      </c>
      <c r="G483" s="123">
        <f>VLOOKUP(L483,buses!$A$3:$C$19,2,false)</f>
        <v>12</v>
      </c>
      <c r="H483" s="120" t="str">
        <f>VLOOKUP(L483,buses!$A$3:$C$19,3,false)</f>
        <v>JET (Jet Mover)</v>
      </c>
      <c r="I483" s="120" t="s">
        <v>379</v>
      </c>
      <c r="J483" s="135"/>
      <c r="K483" s="109"/>
      <c r="L483" s="125" t="str">
        <f t="shared" si="1"/>
        <v>00412</v>
      </c>
      <c r="M483" s="103"/>
    </row>
    <row r="484">
      <c r="A484" s="119">
        <v>482.0</v>
      </c>
      <c r="B484" s="120" t="s">
        <v>686</v>
      </c>
      <c r="C484" s="121" t="str">
        <f>vlookup(D484,partners!$C$3:$O$16,13,FALSE)</f>
        <v>004</v>
      </c>
      <c r="D484" s="120" t="s">
        <v>85</v>
      </c>
      <c r="E484" s="122">
        <f>vlookup($F484,vehicles!$C$3:$G$26,5,FALSE)</f>
        <v>6</v>
      </c>
      <c r="F484" s="127" t="s">
        <v>583</v>
      </c>
      <c r="G484" s="123">
        <f>VLOOKUP(L484,buses!$A$3:$C$19,2,false)</f>
        <v>14</v>
      </c>
      <c r="H484" s="120" t="str">
        <f>VLOOKUP(L484,buses!$A$3:$C$19,3,false)</f>
        <v>HIACE X</v>
      </c>
      <c r="I484" s="120" t="s">
        <v>379</v>
      </c>
      <c r="J484" s="124"/>
      <c r="K484" s="109"/>
      <c r="L484" s="125" t="str">
        <f t="shared" si="1"/>
        <v>0046</v>
      </c>
      <c r="M484" s="103"/>
    </row>
    <row r="485">
      <c r="A485" s="119">
        <v>483.0</v>
      </c>
      <c r="B485" s="120" t="s">
        <v>687</v>
      </c>
      <c r="C485" s="121" t="str">
        <f>vlookup(D485,partners!$C$3:$O$16,13,FALSE)</f>
        <v>004</v>
      </c>
      <c r="D485" s="120" t="s">
        <v>85</v>
      </c>
      <c r="E485" s="122">
        <f>vlookup($F485,vehicles!$C$3:$G$26,5,FALSE)</f>
        <v>6</v>
      </c>
      <c r="F485" s="127" t="s">
        <v>583</v>
      </c>
      <c r="G485" s="123">
        <f>VLOOKUP(L485,buses!$A$3:$C$19,2,false)</f>
        <v>14</v>
      </c>
      <c r="H485" s="120" t="str">
        <f>VLOOKUP(L485,buses!$A$3:$C$19,3,false)</f>
        <v>HIACE X</v>
      </c>
      <c r="I485" s="120" t="s">
        <v>379</v>
      </c>
      <c r="J485" s="124"/>
      <c r="K485" s="109"/>
      <c r="L485" s="125" t="str">
        <f t="shared" si="1"/>
        <v>0046</v>
      </c>
      <c r="M485" s="103"/>
    </row>
    <row r="486">
      <c r="A486" s="119">
        <v>484.0</v>
      </c>
      <c r="B486" s="120" t="s">
        <v>688</v>
      </c>
      <c r="C486" s="121" t="str">
        <f>vlookup(D486,partners!$C$3:$O$16,13,FALSE)</f>
        <v>004</v>
      </c>
      <c r="D486" s="120" t="s">
        <v>85</v>
      </c>
      <c r="E486" s="122">
        <f>vlookup($F486,vehicles!$C$3:$G$26,5,FALSE)</f>
        <v>6</v>
      </c>
      <c r="F486" s="127" t="s">
        <v>583</v>
      </c>
      <c r="G486" s="123">
        <f>VLOOKUP(L486,buses!$A$3:$C$19,2,false)</f>
        <v>14</v>
      </c>
      <c r="H486" s="120" t="str">
        <f>VLOOKUP(L486,buses!$A$3:$C$19,3,false)</f>
        <v>HIACE X</v>
      </c>
      <c r="I486" s="120" t="s">
        <v>379</v>
      </c>
      <c r="J486" s="124"/>
      <c r="K486" s="109"/>
      <c r="L486" s="125" t="str">
        <f t="shared" si="1"/>
        <v>0046</v>
      </c>
      <c r="M486" s="103"/>
    </row>
    <row r="487">
      <c r="A487" s="119">
        <v>485.0</v>
      </c>
      <c r="B487" s="120" t="s">
        <v>689</v>
      </c>
      <c r="C487" s="121" t="str">
        <f>vlookup(D487,partners!$C$3:$O$16,13,FALSE)</f>
        <v>004</v>
      </c>
      <c r="D487" s="120" t="s">
        <v>85</v>
      </c>
      <c r="E487" s="122">
        <f>vlookup($F487,vehicles!$C$3:$G$26,5,FALSE)</f>
        <v>6</v>
      </c>
      <c r="F487" s="127" t="s">
        <v>583</v>
      </c>
      <c r="G487" s="123">
        <f>VLOOKUP(L487,buses!$A$3:$C$19,2,false)</f>
        <v>14</v>
      </c>
      <c r="H487" s="120" t="str">
        <f>VLOOKUP(L487,buses!$A$3:$C$19,3,false)</f>
        <v>HIACE X</v>
      </c>
      <c r="I487" s="120" t="s">
        <v>379</v>
      </c>
      <c r="J487" s="124"/>
      <c r="K487" s="109"/>
      <c r="L487" s="125" t="str">
        <f t="shared" si="1"/>
        <v>0046</v>
      </c>
      <c r="M487" s="103"/>
    </row>
    <row r="488">
      <c r="A488" s="119">
        <v>486.0</v>
      </c>
      <c r="B488" s="120" t="s">
        <v>690</v>
      </c>
      <c r="C488" s="121" t="str">
        <f>vlookup(D488,partners!$C$3:$O$16,13,FALSE)</f>
        <v>004</v>
      </c>
      <c r="D488" s="120" t="s">
        <v>85</v>
      </c>
      <c r="E488" s="122">
        <f>vlookup($F488,vehicles!$C$3:$G$26,5,FALSE)</f>
        <v>6</v>
      </c>
      <c r="F488" s="127" t="s">
        <v>583</v>
      </c>
      <c r="G488" s="123">
        <f>VLOOKUP(L488,buses!$A$3:$C$19,2,false)</f>
        <v>14</v>
      </c>
      <c r="H488" s="120" t="str">
        <f>VLOOKUP(L488,buses!$A$3:$C$19,3,false)</f>
        <v>HIACE X</v>
      </c>
      <c r="I488" s="120" t="s">
        <v>379</v>
      </c>
      <c r="J488" s="124"/>
      <c r="K488" s="109"/>
      <c r="L488" s="125" t="str">
        <f t="shared" si="1"/>
        <v>0046</v>
      </c>
      <c r="M488" s="103"/>
    </row>
    <row r="489">
      <c r="A489" s="119">
        <v>487.0</v>
      </c>
      <c r="B489" s="120" t="s">
        <v>691</v>
      </c>
      <c r="C489" s="121" t="str">
        <f>vlookup(D489,partners!$C$3:$O$16,13,FALSE)</f>
        <v>004</v>
      </c>
      <c r="D489" s="120" t="s">
        <v>85</v>
      </c>
      <c r="E489" s="122">
        <f>vlookup($F489,vehicles!$C$3:$G$26,5,FALSE)</f>
        <v>6</v>
      </c>
      <c r="F489" s="127" t="s">
        <v>583</v>
      </c>
      <c r="G489" s="123">
        <f>VLOOKUP(L489,buses!$A$3:$C$19,2,false)</f>
        <v>14</v>
      </c>
      <c r="H489" s="120" t="str">
        <f>VLOOKUP(L489,buses!$A$3:$C$19,3,false)</f>
        <v>HIACE X</v>
      </c>
      <c r="I489" s="120" t="s">
        <v>379</v>
      </c>
      <c r="J489" s="124"/>
      <c r="K489" s="109"/>
      <c r="L489" s="125" t="str">
        <f t="shared" si="1"/>
        <v>0046</v>
      </c>
      <c r="M489" s="103"/>
    </row>
    <row r="490">
      <c r="A490" s="119">
        <v>488.0</v>
      </c>
      <c r="B490" s="120" t="s">
        <v>692</v>
      </c>
      <c r="C490" s="121" t="str">
        <f>vlookup(D490,partners!$C$3:$O$16,13,FALSE)</f>
        <v>004</v>
      </c>
      <c r="D490" s="120" t="s">
        <v>85</v>
      </c>
      <c r="E490" s="122">
        <f>vlookup($F490,vehicles!$C$3:$G$26,5,FALSE)</f>
        <v>6</v>
      </c>
      <c r="F490" s="127" t="s">
        <v>583</v>
      </c>
      <c r="G490" s="123">
        <f>VLOOKUP(L490,buses!$A$3:$C$19,2,false)</f>
        <v>14</v>
      </c>
      <c r="H490" s="120" t="str">
        <f>VLOOKUP(L490,buses!$A$3:$C$19,3,false)</f>
        <v>HIACE X</v>
      </c>
      <c r="I490" s="120" t="s">
        <v>379</v>
      </c>
      <c r="J490" s="124"/>
      <c r="K490" s="109"/>
      <c r="L490" s="125" t="str">
        <f t="shared" si="1"/>
        <v>0046</v>
      </c>
      <c r="M490" s="103"/>
    </row>
    <row r="491">
      <c r="A491" s="119">
        <v>489.0</v>
      </c>
      <c r="B491" s="120" t="s">
        <v>693</v>
      </c>
      <c r="C491" s="121" t="str">
        <f>vlookup(D491,partners!$C$3:$O$16,13,FALSE)</f>
        <v>004</v>
      </c>
      <c r="D491" s="120" t="s">
        <v>85</v>
      </c>
      <c r="E491" s="122">
        <f>vlookup($F491,vehicles!$C$3:$G$26,5,FALSE)</f>
        <v>4</v>
      </c>
      <c r="F491" s="127" t="s">
        <v>264</v>
      </c>
      <c r="G491" s="123">
        <f>VLOOKUP(L491,buses!$A$3:$C$19,2,false)</f>
        <v>8</v>
      </c>
      <c r="H491" s="120" t="str">
        <f>VLOOKUP(L491,buses!$A$3:$C$19,3,false)</f>
        <v>HIACE</v>
      </c>
      <c r="I491" s="120" t="s">
        <v>379</v>
      </c>
      <c r="J491" s="124"/>
      <c r="K491" s="109"/>
      <c r="L491" s="125" t="str">
        <f t="shared" si="1"/>
        <v>0044</v>
      </c>
      <c r="M491" s="103"/>
    </row>
    <row r="492">
      <c r="A492" s="119">
        <v>490.0</v>
      </c>
      <c r="B492" s="120" t="s">
        <v>694</v>
      </c>
      <c r="C492" s="121" t="str">
        <f>vlookup(D492,partners!$C$3:$O$16,13,FALSE)</f>
        <v>004</v>
      </c>
      <c r="D492" s="120" t="s">
        <v>85</v>
      </c>
      <c r="E492" s="122">
        <f>vlookup($F492,vehicles!$C$3:$G$26,5,FALSE)</f>
        <v>6</v>
      </c>
      <c r="F492" s="127" t="s">
        <v>583</v>
      </c>
      <c r="G492" s="123">
        <f>VLOOKUP(L492,buses!$A$3:$C$19,2,false)</f>
        <v>14</v>
      </c>
      <c r="H492" s="120" t="str">
        <f>VLOOKUP(L492,buses!$A$3:$C$19,3,false)</f>
        <v>HIACE X</v>
      </c>
      <c r="I492" s="120" t="s">
        <v>379</v>
      </c>
      <c r="J492" s="124"/>
      <c r="K492" s="109"/>
      <c r="L492" s="125" t="str">
        <f t="shared" si="1"/>
        <v>0046</v>
      </c>
      <c r="M492" s="103"/>
    </row>
    <row r="493">
      <c r="A493" s="119">
        <v>491.0</v>
      </c>
      <c r="B493" s="120" t="s">
        <v>695</v>
      </c>
      <c r="C493" s="121" t="str">
        <f>vlookup(D493,partners!$C$3:$O$16,13,FALSE)</f>
        <v>004</v>
      </c>
      <c r="D493" s="120" t="s">
        <v>85</v>
      </c>
      <c r="E493" s="122">
        <f>vlookup($F493,vehicles!$C$3:$G$26,5,FALSE)</f>
        <v>6</v>
      </c>
      <c r="F493" s="127" t="s">
        <v>583</v>
      </c>
      <c r="G493" s="123">
        <f>VLOOKUP(L493,buses!$A$3:$C$19,2,false)</f>
        <v>14</v>
      </c>
      <c r="H493" s="120" t="str">
        <f>VLOOKUP(L493,buses!$A$3:$C$19,3,false)</f>
        <v>HIACE X</v>
      </c>
      <c r="I493" s="120" t="s">
        <v>379</v>
      </c>
      <c r="J493" s="124"/>
      <c r="K493" s="109"/>
      <c r="L493" s="125" t="str">
        <f t="shared" si="1"/>
        <v>0046</v>
      </c>
      <c r="M493" s="103"/>
    </row>
    <row r="494">
      <c r="A494" s="119">
        <v>492.0</v>
      </c>
      <c r="B494" s="120" t="s">
        <v>696</v>
      </c>
      <c r="C494" s="121" t="str">
        <f>vlookup(D494,partners!$C$3:$O$16,13,FALSE)</f>
        <v>004</v>
      </c>
      <c r="D494" s="120" t="s">
        <v>85</v>
      </c>
      <c r="E494" s="122">
        <f>vlookup($F494,vehicles!$C$3:$G$26,5,FALSE)</f>
        <v>4</v>
      </c>
      <c r="F494" s="127" t="s">
        <v>264</v>
      </c>
      <c r="G494" s="123">
        <f>VLOOKUP(L494,buses!$A$3:$C$19,2,false)</f>
        <v>8</v>
      </c>
      <c r="H494" s="120" t="str">
        <f>VLOOKUP(L494,buses!$A$3:$C$19,3,false)</f>
        <v>HIACE</v>
      </c>
      <c r="I494" s="120" t="s">
        <v>379</v>
      </c>
      <c r="J494" s="124"/>
      <c r="K494" s="109"/>
      <c r="L494" s="125" t="str">
        <f t="shared" si="1"/>
        <v>0044</v>
      </c>
      <c r="M494" s="103"/>
    </row>
    <row r="495">
      <c r="A495" s="119">
        <v>493.0</v>
      </c>
      <c r="B495" s="120" t="s">
        <v>697</v>
      </c>
      <c r="C495" s="121" t="str">
        <f>vlookup(D495,partners!$C$3:$O$16,13,FALSE)</f>
        <v>004</v>
      </c>
      <c r="D495" s="120" t="s">
        <v>85</v>
      </c>
      <c r="E495" s="122">
        <f>vlookup($F495,vehicles!$C$3:$G$26,5,FALSE)</f>
        <v>12</v>
      </c>
      <c r="F495" s="120" t="s">
        <v>258</v>
      </c>
      <c r="G495" s="123">
        <f>VLOOKUP(L495,buses!$A$3:$C$19,2,false)</f>
        <v>12</v>
      </c>
      <c r="H495" s="120" t="str">
        <f>VLOOKUP(L495,buses!$A$3:$C$19,3,false)</f>
        <v>JET (Jet Mover)</v>
      </c>
      <c r="I495" s="120" t="s">
        <v>379</v>
      </c>
      <c r="J495" s="124"/>
      <c r="K495" s="109"/>
      <c r="L495" s="125" t="str">
        <f t="shared" si="1"/>
        <v>00412</v>
      </c>
      <c r="M495" s="103"/>
    </row>
    <row r="496">
      <c r="A496" s="119">
        <v>494.0</v>
      </c>
      <c r="B496" s="120" t="s">
        <v>698</v>
      </c>
      <c r="C496" s="121" t="str">
        <f>vlookup(D496,partners!$C$3:$O$16,13,FALSE)</f>
        <v>004</v>
      </c>
      <c r="D496" s="120" t="s">
        <v>85</v>
      </c>
      <c r="E496" s="122">
        <f>vlookup($F496,vehicles!$C$3:$G$26,5,FALSE)</f>
        <v>4</v>
      </c>
      <c r="F496" s="127" t="s">
        <v>264</v>
      </c>
      <c r="G496" s="123">
        <f>VLOOKUP(L496,buses!$A$3:$C$19,2,false)</f>
        <v>8</v>
      </c>
      <c r="H496" s="120" t="str">
        <f>VLOOKUP(L496,buses!$A$3:$C$19,3,false)</f>
        <v>HIACE</v>
      </c>
      <c r="I496" s="120" t="s">
        <v>379</v>
      </c>
      <c r="J496" s="124"/>
      <c r="K496" s="109"/>
      <c r="L496" s="125" t="str">
        <f t="shared" si="1"/>
        <v>0044</v>
      </c>
      <c r="M496" s="103"/>
    </row>
    <row r="497">
      <c r="A497" s="119">
        <v>495.0</v>
      </c>
      <c r="B497" s="120" t="s">
        <v>699</v>
      </c>
      <c r="C497" s="121" t="str">
        <f>vlookup(D497,partners!$C$3:$O$16,13,FALSE)</f>
        <v>004</v>
      </c>
      <c r="D497" s="120" t="s">
        <v>85</v>
      </c>
      <c r="E497" s="122">
        <f>vlookup($F497,vehicles!$C$3:$G$26,5,FALSE)</f>
        <v>12</v>
      </c>
      <c r="F497" s="120" t="s">
        <v>258</v>
      </c>
      <c r="G497" s="123">
        <f>VLOOKUP(L497,buses!$A$3:$C$19,2,false)</f>
        <v>12</v>
      </c>
      <c r="H497" s="120" t="str">
        <f>VLOOKUP(L497,buses!$A$3:$C$19,3,false)</f>
        <v>JET (Jet Mover)</v>
      </c>
      <c r="I497" s="120" t="s">
        <v>379</v>
      </c>
      <c r="J497" s="124"/>
      <c r="K497" s="109"/>
      <c r="L497" s="125" t="str">
        <f t="shared" si="1"/>
        <v>00412</v>
      </c>
      <c r="M497" s="103"/>
    </row>
    <row r="498">
      <c r="A498" s="119">
        <v>496.0</v>
      </c>
      <c r="B498" s="120" t="s">
        <v>700</v>
      </c>
      <c r="C498" s="121" t="str">
        <f>vlookup(D498,partners!$C$3:$O$16,13,FALSE)</f>
        <v>004</v>
      </c>
      <c r="D498" s="120" t="s">
        <v>85</v>
      </c>
      <c r="E498" s="122">
        <f>vlookup($F498,vehicles!$C$3:$G$26,5,FALSE)</f>
        <v>12</v>
      </c>
      <c r="F498" s="120" t="s">
        <v>258</v>
      </c>
      <c r="G498" s="123">
        <f>VLOOKUP(L498,buses!$A$3:$C$19,2,false)</f>
        <v>12</v>
      </c>
      <c r="H498" s="120" t="str">
        <f>VLOOKUP(L498,buses!$A$3:$C$19,3,false)</f>
        <v>JET (Jet Mover)</v>
      </c>
      <c r="I498" s="120" t="s">
        <v>379</v>
      </c>
      <c r="J498" s="124"/>
      <c r="K498" s="109"/>
      <c r="L498" s="125" t="str">
        <f t="shared" si="1"/>
        <v>00412</v>
      </c>
      <c r="M498" s="103"/>
    </row>
    <row r="499">
      <c r="A499" s="119">
        <v>497.0</v>
      </c>
      <c r="B499" s="120" t="s">
        <v>701</v>
      </c>
      <c r="C499" s="121" t="str">
        <f>vlookup(D499,partners!$C$3:$O$16,13,FALSE)</f>
        <v>004</v>
      </c>
      <c r="D499" s="120" t="s">
        <v>85</v>
      </c>
      <c r="E499" s="122">
        <f>vlookup($F499,vehicles!$C$3:$G$26,5,FALSE)</f>
        <v>18</v>
      </c>
      <c r="F499" s="120" t="s">
        <v>272</v>
      </c>
      <c r="G499" s="123">
        <f>VLOOKUP(L499,buses!$A$3:$C$19,2,false)</f>
        <v>13</v>
      </c>
      <c r="H499" s="120" t="str">
        <f>VLOOKUP(L499,buses!$A$3:$C$19,3,false)</f>
        <v>SIENNA</v>
      </c>
      <c r="I499" s="120" t="s">
        <v>379</v>
      </c>
      <c r="J499" s="124"/>
      <c r="K499" s="109"/>
      <c r="L499" s="125" t="str">
        <f t="shared" si="1"/>
        <v>00418</v>
      </c>
      <c r="M499" s="103"/>
    </row>
    <row r="500">
      <c r="A500" s="119">
        <v>498.0</v>
      </c>
      <c r="B500" s="120" t="s">
        <v>702</v>
      </c>
      <c r="C500" s="121" t="str">
        <f>vlookup(D500,partners!$C$3:$O$16,13,FALSE)</f>
        <v>004</v>
      </c>
      <c r="D500" s="120" t="s">
        <v>85</v>
      </c>
      <c r="E500" s="122">
        <f>vlookup($F500,vehicles!$C$3:$G$26,5,FALSE)</f>
        <v>18</v>
      </c>
      <c r="F500" s="120" t="s">
        <v>272</v>
      </c>
      <c r="G500" s="123">
        <f>VLOOKUP(L500,buses!$A$3:$C$19,2,false)</f>
        <v>13</v>
      </c>
      <c r="H500" s="120" t="str">
        <f>VLOOKUP(L500,buses!$A$3:$C$19,3,false)</f>
        <v>SIENNA</v>
      </c>
      <c r="I500" s="120" t="s">
        <v>379</v>
      </c>
      <c r="J500" s="124"/>
      <c r="K500" s="109"/>
      <c r="L500" s="125" t="str">
        <f t="shared" si="1"/>
        <v>00418</v>
      </c>
      <c r="M500" s="103"/>
    </row>
    <row r="501">
      <c r="A501" s="119">
        <v>499.0</v>
      </c>
      <c r="B501" s="120" t="s">
        <v>703</v>
      </c>
      <c r="C501" s="121" t="str">
        <f>vlookup(D501,partners!$C$3:$O$16,13,FALSE)</f>
        <v>004</v>
      </c>
      <c r="D501" s="120" t="s">
        <v>85</v>
      </c>
      <c r="E501" s="122">
        <f>vlookup($F501,vehicles!$C$3:$G$26,5,FALSE)</f>
        <v>4</v>
      </c>
      <c r="F501" s="127" t="s">
        <v>264</v>
      </c>
      <c r="G501" s="123">
        <f>VLOOKUP(L501,buses!$A$3:$C$19,2,false)</f>
        <v>8</v>
      </c>
      <c r="H501" s="120" t="str">
        <f>VLOOKUP(L501,buses!$A$3:$C$19,3,false)</f>
        <v>HIACE</v>
      </c>
      <c r="I501" s="120" t="s">
        <v>379</v>
      </c>
      <c r="J501" s="124"/>
      <c r="K501" s="109"/>
      <c r="L501" s="125" t="str">
        <f t="shared" si="1"/>
        <v>0044</v>
      </c>
      <c r="M501" s="103"/>
    </row>
    <row r="502">
      <c r="A502" s="119">
        <v>500.0</v>
      </c>
      <c r="B502" s="120" t="s">
        <v>704</v>
      </c>
      <c r="C502" s="121" t="str">
        <f>vlookup(D502,partners!$C$3:$O$16,13,FALSE)</f>
        <v>004</v>
      </c>
      <c r="D502" s="120" t="s">
        <v>85</v>
      </c>
      <c r="E502" s="122">
        <f>vlookup($F502,vehicles!$C$3:$G$26,5,FALSE)</f>
        <v>12</v>
      </c>
      <c r="F502" s="120" t="s">
        <v>258</v>
      </c>
      <c r="G502" s="123">
        <f>VLOOKUP(L502,buses!$A$3:$C$19,2,false)</f>
        <v>12</v>
      </c>
      <c r="H502" s="120" t="str">
        <f>VLOOKUP(L502,buses!$A$3:$C$19,3,false)</f>
        <v>JET (Jet Mover)</v>
      </c>
      <c r="I502" s="120" t="s">
        <v>379</v>
      </c>
      <c r="J502" s="124"/>
      <c r="K502" s="109"/>
      <c r="L502" s="125" t="str">
        <f t="shared" si="1"/>
        <v>00412</v>
      </c>
      <c r="M502" s="103"/>
    </row>
    <row r="503">
      <c r="A503" s="119">
        <v>501.0</v>
      </c>
      <c r="B503" s="120" t="s">
        <v>705</v>
      </c>
      <c r="C503" s="121" t="str">
        <f>vlookup(D503,partners!$C$3:$O$16,13,FALSE)</f>
        <v>004</v>
      </c>
      <c r="D503" s="120" t="s">
        <v>85</v>
      </c>
      <c r="E503" s="122">
        <f>vlookup($F503,vehicles!$C$3:$G$26,5,FALSE)</f>
        <v>12</v>
      </c>
      <c r="F503" s="120" t="s">
        <v>258</v>
      </c>
      <c r="G503" s="123">
        <f>VLOOKUP(L503,buses!$A$3:$C$19,2,false)</f>
        <v>12</v>
      </c>
      <c r="H503" s="120" t="str">
        <f>VLOOKUP(L503,buses!$A$3:$C$19,3,false)</f>
        <v>JET (Jet Mover)</v>
      </c>
      <c r="I503" s="120" t="s">
        <v>379</v>
      </c>
      <c r="J503" s="124"/>
      <c r="K503" s="109"/>
      <c r="L503" s="125" t="str">
        <f t="shared" si="1"/>
        <v>00412</v>
      </c>
      <c r="M503" s="103"/>
    </row>
    <row r="504">
      <c r="A504" s="119">
        <v>502.0</v>
      </c>
      <c r="B504" s="120" t="s">
        <v>706</v>
      </c>
      <c r="C504" s="121" t="str">
        <f>vlookup(D504,partners!$C$3:$O$16,13,FALSE)</f>
        <v>004</v>
      </c>
      <c r="D504" s="120" t="s">
        <v>85</v>
      </c>
      <c r="E504" s="122">
        <f>vlookup($F504,vehicles!$C$3:$G$26,5,FALSE)</f>
        <v>12</v>
      </c>
      <c r="F504" s="120" t="s">
        <v>258</v>
      </c>
      <c r="G504" s="123">
        <f>VLOOKUP(L504,buses!$A$3:$C$19,2,false)</f>
        <v>12</v>
      </c>
      <c r="H504" s="120" t="str">
        <f>VLOOKUP(L504,buses!$A$3:$C$19,3,false)</f>
        <v>JET (Jet Mover)</v>
      </c>
      <c r="I504" s="120" t="s">
        <v>379</v>
      </c>
      <c r="J504" s="124"/>
      <c r="K504" s="109"/>
      <c r="L504" s="125" t="str">
        <f t="shared" si="1"/>
        <v>00412</v>
      </c>
      <c r="M504" s="103"/>
    </row>
    <row r="505">
      <c r="A505" s="119">
        <v>503.0</v>
      </c>
      <c r="B505" s="120" t="s">
        <v>707</v>
      </c>
      <c r="C505" s="121" t="str">
        <f>vlookup(D505,partners!$C$3:$O$16,13,FALSE)</f>
        <v>004</v>
      </c>
      <c r="D505" s="120" t="s">
        <v>85</v>
      </c>
      <c r="E505" s="122">
        <f>vlookup($F505,vehicles!$C$3:$G$26,5,FALSE)</f>
        <v>12</v>
      </c>
      <c r="F505" s="120" t="s">
        <v>258</v>
      </c>
      <c r="G505" s="123">
        <f>VLOOKUP(L505,buses!$A$3:$C$19,2,false)</f>
        <v>12</v>
      </c>
      <c r="H505" s="120" t="str">
        <f>VLOOKUP(L505,buses!$A$3:$C$19,3,false)</f>
        <v>JET (Jet Mover)</v>
      </c>
      <c r="I505" s="120" t="s">
        <v>379</v>
      </c>
      <c r="J505" s="124"/>
      <c r="K505" s="109"/>
      <c r="L505" s="125" t="str">
        <f t="shared" si="1"/>
        <v>00412</v>
      </c>
      <c r="M505" s="103"/>
    </row>
    <row r="506">
      <c r="A506" s="119">
        <v>504.0</v>
      </c>
      <c r="B506" s="120" t="s">
        <v>708</v>
      </c>
      <c r="C506" s="121" t="str">
        <f>vlookup(D506,partners!$C$3:$O$16,13,FALSE)</f>
        <v>004</v>
      </c>
      <c r="D506" s="120" t="s">
        <v>85</v>
      </c>
      <c r="E506" s="122">
        <f>vlookup($F506,vehicles!$C$3:$G$26,5,FALSE)</f>
        <v>6</v>
      </c>
      <c r="F506" s="127" t="s">
        <v>583</v>
      </c>
      <c r="G506" s="123">
        <f>VLOOKUP(L506,buses!$A$3:$C$19,2,false)</f>
        <v>14</v>
      </c>
      <c r="H506" s="120" t="str">
        <f>VLOOKUP(L506,buses!$A$3:$C$19,3,false)</f>
        <v>HIACE X</v>
      </c>
      <c r="I506" s="120" t="s">
        <v>379</v>
      </c>
      <c r="J506" s="124"/>
      <c r="K506" s="109"/>
      <c r="L506" s="125" t="str">
        <f t="shared" si="1"/>
        <v>0046</v>
      </c>
      <c r="M506" s="103"/>
    </row>
    <row r="507">
      <c r="A507" s="119">
        <v>505.0</v>
      </c>
      <c r="B507" s="120" t="s">
        <v>709</v>
      </c>
      <c r="C507" s="121" t="str">
        <f>vlookup(D507,partners!$C$3:$O$16,13,FALSE)</f>
        <v>004</v>
      </c>
      <c r="D507" s="120" t="s">
        <v>85</v>
      </c>
      <c r="E507" s="122">
        <f>vlookup($F507,vehicles!$C$3:$G$26,5,FALSE)</f>
        <v>12</v>
      </c>
      <c r="F507" s="120" t="s">
        <v>258</v>
      </c>
      <c r="G507" s="123">
        <f>VLOOKUP(L507,buses!$A$3:$C$19,2,false)</f>
        <v>12</v>
      </c>
      <c r="H507" s="120" t="str">
        <f>VLOOKUP(L507,buses!$A$3:$C$19,3,false)</f>
        <v>JET (Jet Mover)</v>
      </c>
      <c r="I507" s="120" t="s">
        <v>379</v>
      </c>
      <c r="J507" s="124"/>
      <c r="K507" s="109"/>
      <c r="L507" s="125" t="str">
        <f t="shared" si="1"/>
        <v>00412</v>
      </c>
      <c r="M507" s="103"/>
    </row>
    <row r="508">
      <c r="A508" s="119">
        <v>506.0</v>
      </c>
      <c r="B508" s="120" t="s">
        <v>710</v>
      </c>
      <c r="C508" s="121" t="str">
        <f>vlookup(D508,partners!$C$3:$O$16,13,FALSE)</f>
        <v>004</v>
      </c>
      <c r="D508" s="120" t="s">
        <v>85</v>
      </c>
      <c r="E508" s="122">
        <f>vlookup($F508,vehicles!$C$3:$G$26,5,FALSE)</f>
        <v>12</v>
      </c>
      <c r="F508" s="120" t="s">
        <v>258</v>
      </c>
      <c r="G508" s="123">
        <f>VLOOKUP(L508,buses!$A$3:$C$19,2,false)</f>
        <v>12</v>
      </c>
      <c r="H508" s="120" t="str">
        <f>VLOOKUP(L508,buses!$A$3:$C$19,3,false)</f>
        <v>JET (Jet Mover)</v>
      </c>
      <c r="I508" s="120" t="s">
        <v>379</v>
      </c>
      <c r="J508" s="124"/>
      <c r="K508" s="109"/>
      <c r="L508" s="125" t="str">
        <f t="shared" si="1"/>
        <v>00412</v>
      </c>
      <c r="M508" s="103"/>
    </row>
    <row r="509">
      <c r="A509" s="119">
        <v>507.0</v>
      </c>
      <c r="B509" s="120" t="s">
        <v>711</v>
      </c>
      <c r="C509" s="121" t="str">
        <f>vlookup(D509,partners!$C$3:$O$16,13,FALSE)</f>
        <v>004</v>
      </c>
      <c r="D509" s="120" t="s">
        <v>85</v>
      </c>
      <c r="E509" s="122">
        <f>vlookup($F509,vehicles!$C$3:$G$26,5,FALSE)</f>
        <v>12</v>
      </c>
      <c r="F509" s="120" t="s">
        <v>258</v>
      </c>
      <c r="G509" s="123">
        <f>VLOOKUP(L509,buses!$A$3:$C$19,2,false)</f>
        <v>12</v>
      </c>
      <c r="H509" s="120" t="str">
        <f>VLOOKUP(L509,buses!$A$3:$C$19,3,false)</f>
        <v>JET (Jet Mover)</v>
      </c>
      <c r="I509" s="120" t="s">
        <v>379</v>
      </c>
      <c r="J509" s="124"/>
      <c r="K509" s="109"/>
      <c r="L509" s="125" t="str">
        <f t="shared" si="1"/>
        <v>00412</v>
      </c>
      <c r="M509" s="103"/>
    </row>
    <row r="510">
      <c r="A510" s="119">
        <v>508.0</v>
      </c>
      <c r="B510" s="120" t="s">
        <v>712</v>
      </c>
      <c r="C510" s="121" t="str">
        <f>vlookup(D510,partners!$C$3:$O$16,13,FALSE)</f>
        <v>004</v>
      </c>
      <c r="D510" s="120" t="s">
        <v>85</v>
      </c>
      <c r="E510" s="122">
        <f>vlookup($F510,vehicles!$C$3:$G$26,5,FALSE)</f>
        <v>12</v>
      </c>
      <c r="F510" s="120" t="s">
        <v>258</v>
      </c>
      <c r="G510" s="123">
        <f>VLOOKUP(L510,buses!$A$3:$C$19,2,false)</f>
        <v>12</v>
      </c>
      <c r="H510" s="120" t="str">
        <f>VLOOKUP(L510,buses!$A$3:$C$19,3,false)</f>
        <v>JET (Jet Mover)</v>
      </c>
      <c r="I510" s="120" t="s">
        <v>379</v>
      </c>
      <c r="J510" s="124"/>
      <c r="K510" s="109"/>
      <c r="L510" s="125" t="str">
        <f t="shared" si="1"/>
        <v>00412</v>
      </c>
      <c r="M510" s="103"/>
    </row>
    <row r="511">
      <c r="A511" s="119">
        <v>509.0</v>
      </c>
      <c r="B511" s="120" t="s">
        <v>713</v>
      </c>
      <c r="C511" s="121" t="str">
        <f>vlookup(D511,partners!$C$3:$O$16,13,FALSE)</f>
        <v>004</v>
      </c>
      <c r="D511" s="120" t="s">
        <v>85</v>
      </c>
      <c r="E511" s="122">
        <f>vlookup($F511,vehicles!$C$3:$G$26,5,FALSE)</f>
        <v>12</v>
      </c>
      <c r="F511" s="120" t="s">
        <v>258</v>
      </c>
      <c r="G511" s="123">
        <f>VLOOKUP(L511,buses!$A$3:$C$19,2,false)</f>
        <v>12</v>
      </c>
      <c r="H511" s="120" t="str">
        <f>VLOOKUP(L511,buses!$A$3:$C$19,3,false)</f>
        <v>JET (Jet Mover)</v>
      </c>
      <c r="I511" s="120" t="s">
        <v>379</v>
      </c>
      <c r="J511" s="124"/>
      <c r="K511" s="109"/>
      <c r="L511" s="125" t="str">
        <f t="shared" si="1"/>
        <v>00412</v>
      </c>
      <c r="M511" s="103"/>
    </row>
    <row r="512">
      <c r="A512" s="119">
        <v>510.0</v>
      </c>
      <c r="B512" s="120" t="s">
        <v>714</v>
      </c>
      <c r="C512" s="121" t="str">
        <f>vlookup(D512,partners!$C$3:$O$16,13,FALSE)</f>
        <v>004</v>
      </c>
      <c r="D512" s="120" t="s">
        <v>85</v>
      </c>
      <c r="E512" s="122">
        <f>vlookup($F512,vehicles!$C$3:$G$26,5,FALSE)</f>
        <v>4</v>
      </c>
      <c r="F512" s="127" t="s">
        <v>264</v>
      </c>
      <c r="G512" s="123">
        <f>VLOOKUP(L512,buses!$A$3:$C$19,2,false)</f>
        <v>8</v>
      </c>
      <c r="H512" s="120" t="str">
        <f>VLOOKUP(L512,buses!$A$3:$C$19,3,false)</f>
        <v>HIACE</v>
      </c>
      <c r="I512" s="120" t="s">
        <v>379</v>
      </c>
      <c r="J512" s="124"/>
      <c r="K512" s="109"/>
      <c r="L512" s="125" t="str">
        <f t="shared" si="1"/>
        <v>0044</v>
      </c>
      <c r="M512" s="103"/>
    </row>
    <row r="513">
      <c r="A513" s="119">
        <v>511.0</v>
      </c>
      <c r="B513" s="120" t="s">
        <v>715</v>
      </c>
      <c r="C513" s="121" t="str">
        <f>vlookup(D513,partners!$C$3:$O$16,13,FALSE)</f>
        <v>004</v>
      </c>
      <c r="D513" s="120" t="s">
        <v>85</v>
      </c>
      <c r="E513" s="122">
        <f>vlookup($F513,vehicles!$C$3:$G$26,5,FALSE)</f>
        <v>4</v>
      </c>
      <c r="F513" s="127" t="s">
        <v>264</v>
      </c>
      <c r="G513" s="123">
        <f>VLOOKUP(L513,buses!$A$3:$C$19,2,false)</f>
        <v>8</v>
      </c>
      <c r="H513" s="120" t="str">
        <f>VLOOKUP(L513,buses!$A$3:$C$19,3,false)</f>
        <v>HIACE</v>
      </c>
      <c r="I513" s="120" t="s">
        <v>379</v>
      </c>
      <c r="J513" s="124"/>
      <c r="K513" s="109"/>
      <c r="L513" s="125" t="str">
        <f t="shared" si="1"/>
        <v>0044</v>
      </c>
      <c r="M513" s="103"/>
    </row>
    <row r="514">
      <c r="A514" s="119">
        <v>512.0</v>
      </c>
      <c r="B514" s="120" t="s">
        <v>716</v>
      </c>
      <c r="C514" s="121" t="str">
        <f>vlookup(D514,partners!$C$3:$O$16,13,FALSE)</f>
        <v>004</v>
      </c>
      <c r="D514" s="120" t="s">
        <v>85</v>
      </c>
      <c r="E514" s="122">
        <f>vlookup($F514,vehicles!$C$3:$G$26,5,FALSE)</f>
        <v>6</v>
      </c>
      <c r="F514" s="127" t="s">
        <v>583</v>
      </c>
      <c r="G514" s="123">
        <f>VLOOKUP(L514,buses!$A$3:$C$19,2,false)</f>
        <v>14</v>
      </c>
      <c r="H514" s="120" t="str">
        <f>VLOOKUP(L514,buses!$A$3:$C$19,3,false)</f>
        <v>HIACE X</v>
      </c>
      <c r="I514" s="120" t="s">
        <v>379</v>
      </c>
      <c r="J514" s="124"/>
      <c r="K514" s="109"/>
      <c r="L514" s="125" t="str">
        <f t="shared" si="1"/>
        <v>0046</v>
      </c>
      <c r="M514" s="103"/>
    </row>
    <row r="515">
      <c r="A515" s="119">
        <v>513.0</v>
      </c>
      <c r="B515" s="120" t="s">
        <v>717</v>
      </c>
      <c r="C515" s="121" t="str">
        <f>vlookup(D515,partners!$C$3:$O$16,13,FALSE)</f>
        <v>004</v>
      </c>
      <c r="D515" s="120" t="s">
        <v>85</v>
      </c>
      <c r="E515" s="122">
        <f>vlookup($F515,vehicles!$C$3:$G$26,5,FALSE)</f>
        <v>4</v>
      </c>
      <c r="F515" s="127" t="s">
        <v>264</v>
      </c>
      <c r="G515" s="123">
        <f>VLOOKUP(L515,buses!$A$3:$C$19,2,false)</f>
        <v>8</v>
      </c>
      <c r="H515" s="120" t="str">
        <f>VLOOKUP(L515,buses!$A$3:$C$19,3,false)</f>
        <v>HIACE</v>
      </c>
      <c r="I515" s="120" t="s">
        <v>379</v>
      </c>
      <c r="J515" s="124"/>
      <c r="K515" s="109"/>
      <c r="L515" s="125" t="str">
        <f t="shared" si="1"/>
        <v>0044</v>
      </c>
      <c r="M515" s="103"/>
    </row>
    <row r="516">
      <c r="A516" s="119">
        <v>514.0</v>
      </c>
      <c r="B516" s="120" t="s">
        <v>718</v>
      </c>
      <c r="C516" s="121" t="str">
        <f>vlookup(D516,partners!$C$3:$O$16,13,FALSE)</f>
        <v>004</v>
      </c>
      <c r="D516" s="120" t="s">
        <v>85</v>
      </c>
      <c r="E516" s="122">
        <f>vlookup($F516,vehicles!$C$3:$G$26,5,FALSE)</f>
        <v>4</v>
      </c>
      <c r="F516" s="127" t="s">
        <v>264</v>
      </c>
      <c r="G516" s="123">
        <f>VLOOKUP(L516,buses!$A$3:$C$19,2,false)</f>
        <v>8</v>
      </c>
      <c r="H516" s="120" t="str">
        <f>VLOOKUP(L516,buses!$A$3:$C$19,3,false)</f>
        <v>HIACE</v>
      </c>
      <c r="I516" s="120" t="s">
        <v>379</v>
      </c>
      <c r="J516" s="124"/>
      <c r="K516" s="109"/>
      <c r="L516" s="125" t="str">
        <f t="shared" si="1"/>
        <v>0044</v>
      </c>
      <c r="M516" s="103"/>
    </row>
    <row r="517">
      <c r="A517" s="119">
        <v>515.0</v>
      </c>
      <c r="B517" s="120" t="s">
        <v>719</v>
      </c>
      <c r="C517" s="121" t="str">
        <f>vlookup(D517,partners!$C$3:$O$16,13,FALSE)</f>
        <v>004</v>
      </c>
      <c r="D517" s="120" t="s">
        <v>85</v>
      </c>
      <c r="E517" s="122">
        <f>vlookup($F517,vehicles!$C$3:$G$26,5,FALSE)</f>
        <v>4</v>
      </c>
      <c r="F517" s="127" t="s">
        <v>264</v>
      </c>
      <c r="G517" s="123">
        <f>VLOOKUP(L517,buses!$A$3:$C$19,2,false)</f>
        <v>8</v>
      </c>
      <c r="H517" s="120" t="str">
        <f>VLOOKUP(L517,buses!$A$3:$C$19,3,false)</f>
        <v>HIACE</v>
      </c>
      <c r="I517" s="120" t="s">
        <v>379</v>
      </c>
      <c r="J517" s="124"/>
      <c r="K517" s="109"/>
      <c r="L517" s="125" t="str">
        <f t="shared" si="1"/>
        <v>0044</v>
      </c>
      <c r="M517" s="103"/>
    </row>
    <row r="518">
      <c r="A518" s="119">
        <v>516.0</v>
      </c>
      <c r="B518" s="120" t="s">
        <v>720</v>
      </c>
      <c r="C518" s="121" t="str">
        <f>vlookup(D518,partners!$C$3:$O$16,13,FALSE)</f>
        <v>004</v>
      </c>
      <c r="D518" s="120" t="s">
        <v>85</v>
      </c>
      <c r="E518" s="122">
        <f>vlookup($F518,vehicles!$C$3:$G$26,5,FALSE)</f>
        <v>4</v>
      </c>
      <c r="F518" s="127" t="s">
        <v>264</v>
      </c>
      <c r="G518" s="123">
        <f>VLOOKUP(L518,buses!$A$3:$C$19,2,false)</f>
        <v>8</v>
      </c>
      <c r="H518" s="120" t="str">
        <f>VLOOKUP(L518,buses!$A$3:$C$19,3,false)</f>
        <v>HIACE</v>
      </c>
      <c r="I518" s="120" t="s">
        <v>379</v>
      </c>
      <c r="J518" s="124"/>
      <c r="K518" s="109"/>
      <c r="L518" s="125" t="str">
        <f t="shared" si="1"/>
        <v>0044</v>
      </c>
      <c r="M518" s="103"/>
    </row>
    <row r="519">
      <c r="A519" s="119">
        <v>517.0</v>
      </c>
      <c r="B519" s="120" t="s">
        <v>721</v>
      </c>
      <c r="C519" s="121" t="str">
        <f>vlookup(D519,partners!$C$3:$O$16,13,FALSE)</f>
        <v>004</v>
      </c>
      <c r="D519" s="120" t="s">
        <v>85</v>
      </c>
      <c r="E519" s="122">
        <f>vlookup($F519,vehicles!$C$3:$G$26,5,FALSE)</f>
        <v>12</v>
      </c>
      <c r="F519" s="120" t="s">
        <v>258</v>
      </c>
      <c r="G519" s="123">
        <f>VLOOKUP(L519,buses!$A$3:$C$19,2,false)</f>
        <v>12</v>
      </c>
      <c r="H519" s="120" t="str">
        <f>VLOOKUP(L519,buses!$A$3:$C$19,3,false)</f>
        <v>JET (Jet Mover)</v>
      </c>
      <c r="I519" s="120" t="s">
        <v>379</v>
      </c>
      <c r="J519" s="124"/>
      <c r="K519" s="109"/>
      <c r="L519" s="125" t="str">
        <f t="shared" si="1"/>
        <v>00412</v>
      </c>
      <c r="M519" s="103"/>
    </row>
    <row r="520">
      <c r="A520" s="119">
        <v>518.0</v>
      </c>
      <c r="B520" s="120" t="s">
        <v>722</v>
      </c>
      <c r="C520" s="121" t="str">
        <f>vlookup(D520,partners!$C$3:$O$16,13,FALSE)</f>
        <v>004</v>
      </c>
      <c r="D520" s="120" t="s">
        <v>85</v>
      </c>
      <c r="E520" s="122">
        <f>vlookup($F520,vehicles!$C$3:$G$26,5,FALSE)</f>
        <v>4</v>
      </c>
      <c r="F520" s="127" t="s">
        <v>264</v>
      </c>
      <c r="G520" s="123">
        <f>VLOOKUP(L520,buses!$A$3:$C$19,2,false)</f>
        <v>8</v>
      </c>
      <c r="H520" s="120" t="str">
        <f>VLOOKUP(L520,buses!$A$3:$C$19,3,false)</f>
        <v>HIACE</v>
      </c>
      <c r="I520" s="120" t="s">
        <v>379</v>
      </c>
      <c r="J520" s="124"/>
      <c r="K520" s="109"/>
      <c r="L520" s="125" t="str">
        <f t="shared" si="1"/>
        <v>0044</v>
      </c>
      <c r="M520" s="103"/>
    </row>
    <row r="521">
      <c r="A521" s="119">
        <v>519.0</v>
      </c>
      <c r="B521" s="120" t="s">
        <v>723</v>
      </c>
      <c r="C521" s="121" t="str">
        <f>vlookup(D521,partners!$C$3:$O$16,13,FALSE)</f>
        <v>004</v>
      </c>
      <c r="D521" s="120" t="s">
        <v>85</v>
      </c>
      <c r="E521" s="122">
        <f>vlookup($F521,vehicles!$C$3:$G$26,5,FALSE)</f>
        <v>4</v>
      </c>
      <c r="F521" s="127" t="s">
        <v>264</v>
      </c>
      <c r="G521" s="123">
        <f>VLOOKUP(L521,buses!$A$3:$C$19,2,false)</f>
        <v>8</v>
      </c>
      <c r="H521" s="120" t="str">
        <f>VLOOKUP(L521,buses!$A$3:$C$19,3,false)</f>
        <v>HIACE</v>
      </c>
      <c r="I521" s="120" t="s">
        <v>379</v>
      </c>
      <c r="J521" s="124"/>
      <c r="K521" s="109"/>
      <c r="L521" s="125" t="str">
        <f t="shared" si="1"/>
        <v>0044</v>
      </c>
      <c r="M521" s="103"/>
    </row>
    <row r="522">
      <c r="A522" s="119">
        <v>520.0</v>
      </c>
      <c r="B522" s="120" t="s">
        <v>724</v>
      </c>
      <c r="C522" s="121" t="str">
        <f>vlookup(D522,partners!$C$3:$O$16,13,FALSE)</f>
        <v>004</v>
      </c>
      <c r="D522" s="120" t="s">
        <v>85</v>
      </c>
      <c r="E522" s="122">
        <f>vlookup($F522,vehicles!$C$3:$G$26,5,FALSE)</f>
        <v>4</v>
      </c>
      <c r="F522" s="127" t="s">
        <v>264</v>
      </c>
      <c r="G522" s="123">
        <f>VLOOKUP(L522,buses!$A$3:$C$19,2,false)</f>
        <v>8</v>
      </c>
      <c r="H522" s="120" t="str">
        <f>VLOOKUP(L522,buses!$A$3:$C$19,3,false)</f>
        <v>HIACE</v>
      </c>
      <c r="I522" s="120" t="s">
        <v>379</v>
      </c>
      <c r="J522" s="124"/>
      <c r="K522" s="109"/>
      <c r="L522" s="125" t="str">
        <f t="shared" si="1"/>
        <v>0044</v>
      </c>
      <c r="M522" s="103"/>
    </row>
    <row r="523">
      <c r="A523" s="119">
        <v>521.0</v>
      </c>
      <c r="B523" s="120" t="s">
        <v>725</v>
      </c>
      <c r="C523" s="121" t="str">
        <f>vlookup(D523,partners!$C$3:$O$16,13,FALSE)</f>
        <v>004</v>
      </c>
      <c r="D523" s="120" t="s">
        <v>85</v>
      </c>
      <c r="E523" s="122">
        <f>vlookup($F523,vehicles!$C$3:$G$26,5,FALSE)</f>
        <v>4</v>
      </c>
      <c r="F523" s="127" t="s">
        <v>264</v>
      </c>
      <c r="G523" s="123">
        <f>VLOOKUP(L523,buses!$A$3:$C$19,2,false)</f>
        <v>8</v>
      </c>
      <c r="H523" s="120" t="str">
        <f>VLOOKUP(L523,buses!$A$3:$C$19,3,false)</f>
        <v>HIACE</v>
      </c>
      <c r="I523" s="120" t="s">
        <v>379</v>
      </c>
      <c r="J523" s="124"/>
      <c r="K523" s="109"/>
      <c r="L523" s="125" t="str">
        <f t="shared" si="1"/>
        <v>0044</v>
      </c>
      <c r="M523" s="103"/>
    </row>
    <row r="524">
      <c r="A524" s="119">
        <v>522.0</v>
      </c>
      <c r="B524" s="120" t="s">
        <v>726</v>
      </c>
      <c r="C524" s="121" t="str">
        <f>vlookup(D524,partners!$C$3:$O$16,13,FALSE)</f>
        <v>004</v>
      </c>
      <c r="D524" s="120" t="s">
        <v>85</v>
      </c>
      <c r="E524" s="122">
        <f>vlookup($F524,vehicles!$C$3:$G$26,5,FALSE)</f>
        <v>12</v>
      </c>
      <c r="F524" s="120" t="s">
        <v>258</v>
      </c>
      <c r="G524" s="123">
        <f>VLOOKUP(L524,buses!$A$3:$C$19,2,false)</f>
        <v>12</v>
      </c>
      <c r="H524" s="120" t="str">
        <f>VLOOKUP(L524,buses!$A$3:$C$19,3,false)</f>
        <v>JET (Jet Mover)</v>
      </c>
      <c r="I524" s="120" t="s">
        <v>379</v>
      </c>
      <c r="J524" s="124"/>
      <c r="K524" s="109"/>
      <c r="L524" s="125" t="str">
        <f t="shared" si="1"/>
        <v>00412</v>
      </c>
      <c r="M524" s="103"/>
    </row>
    <row r="525">
      <c r="A525" s="119">
        <v>523.0</v>
      </c>
      <c r="B525" s="120" t="s">
        <v>727</v>
      </c>
      <c r="C525" s="121" t="str">
        <f>vlookup(D525,partners!$C$3:$O$16,13,FALSE)</f>
        <v>004</v>
      </c>
      <c r="D525" s="120" t="s">
        <v>85</v>
      </c>
      <c r="E525" s="122">
        <f>vlookup($F525,vehicles!$C$3:$G$26,5,FALSE)</f>
        <v>12</v>
      </c>
      <c r="F525" s="120" t="s">
        <v>258</v>
      </c>
      <c r="G525" s="123">
        <f>VLOOKUP(L525,buses!$A$3:$C$19,2,false)</f>
        <v>12</v>
      </c>
      <c r="H525" s="120" t="str">
        <f>VLOOKUP(L525,buses!$A$3:$C$19,3,false)</f>
        <v>JET (Jet Mover)</v>
      </c>
      <c r="I525" s="120" t="s">
        <v>379</v>
      </c>
      <c r="J525" s="124"/>
      <c r="K525" s="109"/>
      <c r="L525" s="125" t="str">
        <f t="shared" si="1"/>
        <v>00412</v>
      </c>
      <c r="M525" s="103"/>
    </row>
    <row r="526">
      <c r="A526" s="119">
        <v>524.0</v>
      </c>
      <c r="B526" s="120" t="s">
        <v>728</v>
      </c>
      <c r="C526" s="121" t="str">
        <f>vlookup(D526,partners!$C$3:$O$16,13,FALSE)</f>
        <v>004</v>
      </c>
      <c r="D526" s="120" t="s">
        <v>85</v>
      </c>
      <c r="E526" s="122">
        <f>vlookup($F526,vehicles!$C$3:$G$26,5,FALSE)</f>
        <v>4</v>
      </c>
      <c r="F526" s="127" t="s">
        <v>264</v>
      </c>
      <c r="G526" s="123">
        <f>VLOOKUP(L526,buses!$A$3:$C$19,2,false)</f>
        <v>8</v>
      </c>
      <c r="H526" s="120" t="str">
        <f>VLOOKUP(L526,buses!$A$3:$C$19,3,false)</f>
        <v>HIACE</v>
      </c>
      <c r="I526" s="120" t="s">
        <v>379</v>
      </c>
      <c r="J526" s="124"/>
      <c r="K526" s="109"/>
      <c r="L526" s="125" t="str">
        <f t="shared" si="1"/>
        <v>0044</v>
      </c>
      <c r="M526" s="103"/>
    </row>
    <row r="527">
      <c r="A527" s="119">
        <v>525.0</v>
      </c>
      <c r="B527" s="120" t="s">
        <v>729</v>
      </c>
      <c r="C527" s="121" t="str">
        <f>vlookup(D527,partners!$C$3:$O$16,13,FALSE)</f>
        <v>004</v>
      </c>
      <c r="D527" s="120" t="s">
        <v>85</v>
      </c>
      <c r="E527" s="122">
        <f>vlookup($F527,vehicles!$C$3:$G$26,5,FALSE)</f>
        <v>12</v>
      </c>
      <c r="F527" s="120" t="s">
        <v>258</v>
      </c>
      <c r="G527" s="123">
        <f>VLOOKUP(L527,buses!$A$3:$C$19,2,false)</f>
        <v>12</v>
      </c>
      <c r="H527" s="120" t="str">
        <f>VLOOKUP(L527,buses!$A$3:$C$19,3,false)</f>
        <v>JET (Jet Mover)</v>
      </c>
      <c r="I527" s="120" t="s">
        <v>379</v>
      </c>
      <c r="J527" s="124"/>
      <c r="K527" s="109"/>
      <c r="L527" s="125" t="str">
        <f t="shared" si="1"/>
        <v>00412</v>
      </c>
      <c r="M527" s="103"/>
    </row>
    <row r="528">
      <c r="A528" s="119">
        <v>526.0</v>
      </c>
      <c r="B528" s="120" t="s">
        <v>730</v>
      </c>
      <c r="C528" s="121" t="str">
        <f>vlookup(D528,partners!$C$3:$O$16,13,FALSE)</f>
        <v>004</v>
      </c>
      <c r="D528" s="120" t="s">
        <v>85</v>
      </c>
      <c r="E528" s="122">
        <f>vlookup($F528,vehicles!$C$3:$G$26,5,FALSE)</f>
        <v>12</v>
      </c>
      <c r="F528" s="120" t="s">
        <v>258</v>
      </c>
      <c r="G528" s="123">
        <f>VLOOKUP(L528,buses!$A$3:$C$19,2,false)</f>
        <v>12</v>
      </c>
      <c r="H528" s="120" t="str">
        <f>VLOOKUP(L528,buses!$A$3:$C$19,3,false)</f>
        <v>JET (Jet Mover)</v>
      </c>
      <c r="I528" s="120" t="s">
        <v>379</v>
      </c>
      <c r="J528" s="124"/>
      <c r="K528" s="109"/>
      <c r="L528" s="125" t="str">
        <f t="shared" si="1"/>
        <v>00412</v>
      </c>
      <c r="M528" s="103"/>
    </row>
    <row r="529">
      <c r="A529" s="119">
        <v>527.0</v>
      </c>
      <c r="B529" s="120" t="s">
        <v>731</v>
      </c>
      <c r="C529" s="121" t="str">
        <f>vlookup(D529,partners!$C$3:$O$16,13,FALSE)</f>
        <v>004</v>
      </c>
      <c r="D529" s="120" t="s">
        <v>85</v>
      </c>
      <c r="E529" s="122">
        <f>vlookup($F529,vehicles!$C$3:$G$26,5,FALSE)</f>
        <v>6</v>
      </c>
      <c r="F529" s="127" t="s">
        <v>583</v>
      </c>
      <c r="G529" s="123">
        <f>VLOOKUP(L529,buses!$A$3:$C$19,2,false)</f>
        <v>14</v>
      </c>
      <c r="H529" s="120" t="str">
        <f>VLOOKUP(L529,buses!$A$3:$C$19,3,false)</f>
        <v>HIACE X</v>
      </c>
      <c r="I529" s="120" t="s">
        <v>379</v>
      </c>
      <c r="J529" s="124"/>
      <c r="K529" s="109"/>
      <c r="L529" s="125" t="str">
        <f t="shared" si="1"/>
        <v>0046</v>
      </c>
      <c r="M529" s="103"/>
    </row>
    <row r="530">
      <c r="A530" s="119">
        <v>528.0</v>
      </c>
      <c r="B530" s="120" t="s">
        <v>732</v>
      </c>
      <c r="C530" s="121" t="str">
        <f>vlookup(D530,partners!$C$3:$O$16,13,FALSE)</f>
        <v>004</v>
      </c>
      <c r="D530" s="120" t="s">
        <v>85</v>
      </c>
      <c r="E530" s="122">
        <f>vlookup($F530,vehicles!$C$3:$G$26,5,FALSE)</f>
        <v>6</v>
      </c>
      <c r="F530" s="127" t="s">
        <v>583</v>
      </c>
      <c r="G530" s="123">
        <f>VLOOKUP(L530,buses!$A$3:$C$19,2,false)</f>
        <v>14</v>
      </c>
      <c r="H530" s="120" t="str">
        <f>VLOOKUP(L530,buses!$A$3:$C$19,3,false)</f>
        <v>HIACE X</v>
      </c>
      <c r="I530" s="120" t="s">
        <v>379</v>
      </c>
      <c r="J530" s="124"/>
      <c r="K530" s="109"/>
      <c r="L530" s="125" t="str">
        <f t="shared" si="1"/>
        <v>0046</v>
      </c>
      <c r="M530" s="103"/>
    </row>
    <row r="531">
      <c r="A531" s="119">
        <v>529.0</v>
      </c>
      <c r="B531" s="120" t="s">
        <v>733</v>
      </c>
      <c r="C531" s="121" t="str">
        <f>vlookup(D531,partners!$C$3:$O$16,13,FALSE)</f>
        <v>004</v>
      </c>
      <c r="D531" s="120" t="s">
        <v>85</v>
      </c>
      <c r="E531" s="122">
        <f>vlookup($F531,vehicles!$C$3:$G$26,5,FALSE)</f>
        <v>6</v>
      </c>
      <c r="F531" s="127" t="s">
        <v>583</v>
      </c>
      <c r="G531" s="123">
        <f>VLOOKUP(L531,buses!$A$3:$C$19,2,false)</f>
        <v>14</v>
      </c>
      <c r="H531" s="120" t="str">
        <f>VLOOKUP(L531,buses!$A$3:$C$19,3,false)</f>
        <v>HIACE X</v>
      </c>
      <c r="I531" s="120" t="s">
        <v>379</v>
      </c>
      <c r="J531" s="124"/>
      <c r="K531" s="109"/>
      <c r="L531" s="125" t="str">
        <f t="shared" si="1"/>
        <v>0046</v>
      </c>
      <c r="M531" s="103"/>
    </row>
    <row r="532">
      <c r="A532" s="119">
        <v>530.0</v>
      </c>
      <c r="B532" s="120" t="s">
        <v>733</v>
      </c>
      <c r="C532" s="121" t="str">
        <f>vlookup(D532,partners!$C$3:$O$16,13,FALSE)</f>
        <v>004</v>
      </c>
      <c r="D532" s="120" t="s">
        <v>85</v>
      </c>
      <c r="E532" s="122">
        <f>vlookup($F532,vehicles!$C$3:$G$26,5,FALSE)</f>
        <v>6</v>
      </c>
      <c r="F532" s="127" t="s">
        <v>583</v>
      </c>
      <c r="G532" s="123">
        <f>VLOOKUP(L532,buses!$A$3:$C$19,2,false)</f>
        <v>14</v>
      </c>
      <c r="H532" s="120" t="str">
        <f>VLOOKUP(L532,buses!$A$3:$C$19,3,false)</f>
        <v>HIACE X</v>
      </c>
      <c r="I532" s="120" t="s">
        <v>379</v>
      </c>
      <c r="J532" s="124"/>
      <c r="K532" s="109"/>
      <c r="L532" s="125" t="str">
        <f t="shared" si="1"/>
        <v>0046</v>
      </c>
      <c r="M532" s="103"/>
    </row>
    <row r="533">
      <c r="A533" s="119">
        <v>531.0</v>
      </c>
      <c r="B533" s="120" t="s">
        <v>734</v>
      </c>
      <c r="C533" s="121" t="str">
        <f>vlookup(D533,partners!$C$3:$O$16,13,FALSE)</f>
        <v>004</v>
      </c>
      <c r="D533" s="120" t="s">
        <v>85</v>
      </c>
      <c r="E533" s="122">
        <f>vlookup($F533,vehicles!$C$3:$G$26,5,FALSE)</f>
        <v>6</v>
      </c>
      <c r="F533" s="127" t="s">
        <v>583</v>
      </c>
      <c r="G533" s="123">
        <f>VLOOKUP(L533,buses!$A$3:$C$19,2,false)</f>
        <v>14</v>
      </c>
      <c r="H533" s="120" t="str">
        <f>VLOOKUP(L533,buses!$A$3:$C$19,3,false)</f>
        <v>HIACE X</v>
      </c>
      <c r="I533" s="120" t="s">
        <v>379</v>
      </c>
      <c r="J533" s="124"/>
      <c r="K533" s="109"/>
      <c r="L533" s="125" t="str">
        <f t="shared" si="1"/>
        <v>0046</v>
      </c>
      <c r="M533" s="103"/>
    </row>
    <row r="534">
      <c r="A534" s="119">
        <v>532.0</v>
      </c>
      <c r="B534" s="120" t="s">
        <v>735</v>
      </c>
      <c r="C534" s="121" t="str">
        <f>vlookup(D534,partners!$C$3:$O$16,13,FALSE)</f>
        <v>004</v>
      </c>
      <c r="D534" s="120" t="s">
        <v>85</v>
      </c>
      <c r="E534" s="122">
        <f>vlookup($F534,vehicles!$C$3:$G$26,5,FALSE)</f>
        <v>6</v>
      </c>
      <c r="F534" s="127" t="s">
        <v>583</v>
      </c>
      <c r="G534" s="123">
        <f>VLOOKUP(L534,buses!$A$3:$C$19,2,false)</f>
        <v>14</v>
      </c>
      <c r="H534" s="120" t="str">
        <f>VLOOKUP(L534,buses!$A$3:$C$19,3,false)</f>
        <v>HIACE X</v>
      </c>
      <c r="I534" s="120" t="s">
        <v>379</v>
      </c>
      <c r="J534" s="124"/>
      <c r="K534" s="109"/>
      <c r="L534" s="125" t="str">
        <f t="shared" si="1"/>
        <v>0046</v>
      </c>
      <c r="M534" s="103"/>
    </row>
    <row r="535">
      <c r="A535" s="119">
        <v>533.0</v>
      </c>
      <c r="B535" s="120" t="s">
        <v>735</v>
      </c>
      <c r="C535" s="121" t="str">
        <f>vlookup(D535,partners!$C$3:$O$16,13,FALSE)</f>
        <v>004</v>
      </c>
      <c r="D535" s="120" t="s">
        <v>85</v>
      </c>
      <c r="E535" s="122">
        <f>vlookup($F535,vehicles!$C$3:$G$26,5,FALSE)</f>
        <v>6</v>
      </c>
      <c r="F535" s="127" t="s">
        <v>583</v>
      </c>
      <c r="G535" s="123">
        <f>VLOOKUP(L535,buses!$A$3:$C$19,2,false)</f>
        <v>14</v>
      </c>
      <c r="H535" s="120" t="str">
        <f>VLOOKUP(L535,buses!$A$3:$C$19,3,false)</f>
        <v>HIACE X</v>
      </c>
      <c r="I535" s="120" t="s">
        <v>379</v>
      </c>
      <c r="J535" s="124"/>
      <c r="K535" s="109"/>
      <c r="L535" s="125" t="str">
        <f t="shared" si="1"/>
        <v>0046</v>
      </c>
      <c r="M535" s="103"/>
    </row>
    <row r="536">
      <c r="A536" s="119">
        <v>534.0</v>
      </c>
      <c r="B536" s="120" t="s">
        <v>736</v>
      </c>
      <c r="C536" s="121" t="str">
        <f>vlookup(D536,partners!$C$3:$O$16,13,FALSE)</f>
        <v>004</v>
      </c>
      <c r="D536" s="120" t="s">
        <v>85</v>
      </c>
      <c r="E536" s="122">
        <f>vlookup($F536,vehicles!$C$3:$G$26,5,FALSE)</f>
        <v>6</v>
      </c>
      <c r="F536" s="127" t="s">
        <v>583</v>
      </c>
      <c r="G536" s="123">
        <f>VLOOKUP(L536,buses!$A$3:$C$19,2,false)</f>
        <v>14</v>
      </c>
      <c r="H536" s="120" t="str">
        <f>VLOOKUP(L536,buses!$A$3:$C$19,3,false)</f>
        <v>HIACE X</v>
      </c>
      <c r="I536" s="120" t="s">
        <v>379</v>
      </c>
      <c r="J536" s="124"/>
      <c r="K536" s="109"/>
      <c r="L536" s="125" t="str">
        <f t="shared" si="1"/>
        <v>0046</v>
      </c>
      <c r="M536" s="103"/>
    </row>
    <row r="537">
      <c r="A537" s="119">
        <v>535.0</v>
      </c>
      <c r="B537" s="120" t="s">
        <v>737</v>
      </c>
      <c r="C537" s="121" t="str">
        <f>vlookup(D537,partners!$C$3:$O$16,13,FALSE)</f>
        <v>004</v>
      </c>
      <c r="D537" s="120" t="s">
        <v>85</v>
      </c>
      <c r="E537" s="122">
        <f>vlookup($F537,vehicles!$C$3:$G$26,5,FALSE)</f>
        <v>6</v>
      </c>
      <c r="F537" s="127" t="s">
        <v>583</v>
      </c>
      <c r="G537" s="123">
        <f>VLOOKUP(L537,buses!$A$3:$C$19,2,false)</f>
        <v>14</v>
      </c>
      <c r="H537" s="120" t="str">
        <f>VLOOKUP(L537,buses!$A$3:$C$19,3,false)</f>
        <v>HIACE X</v>
      </c>
      <c r="I537" s="120" t="s">
        <v>379</v>
      </c>
      <c r="J537" s="124"/>
      <c r="K537" s="109"/>
      <c r="L537" s="125" t="str">
        <f t="shared" si="1"/>
        <v>0046</v>
      </c>
      <c r="M537" s="103"/>
    </row>
    <row r="538">
      <c r="A538" s="119">
        <v>536.0</v>
      </c>
      <c r="B538" s="120" t="s">
        <v>738</v>
      </c>
      <c r="C538" s="121" t="str">
        <f>vlookup(D538,partners!$C$3:$O$16,13,FALSE)</f>
        <v>004</v>
      </c>
      <c r="D538" s="120" t="s">
        <v>85</v>
      </c>
      <c r="E538" s="122">
        <f>vlookup($F538,vehicles!$C$3:$G$26,5,FALSE)</f>
        <v>6</v>
      </c>
      <c r="F538" s="127" t="s">
        <v>583</v>
      </c>
      <c r="G538" s="123">
        <f>VLOOKUP(L538,buses!$A$3:$C$19,2,false)</f>
        <v>14</v>
      </c>
      <c r="H538" s="120" t="str">
        <f>VLOOKUP(L538,buses!$A$3:$C$19,3,false)</f>
        <v>HIACE X</v>
      </c>
      <c r="I538" s="120" t="s">
        <v>379</v>
      </c>
      <c r="J538" s="124"/>
      <c r="K538" s="109"/>
      <c r="L538" s="125" t="str">
        <f t="shared" si="1"/>
        <v>0046</v>
      </c>
      <c r="M538" s="103"/>
    </row>
    <row r="539">
      <c r="A539" s="119">
        <v>537.0</v>
      </c>
      <c r="B539" s="120" t="s">
        <v>739</v>
      </c>
      <c r="C539" s="121" t="str">
        <f>vlookup(D539,partners!$C$3:$O$16,13,FALSE)</f>
        <v>004</v>
      </c>
      <c r="D539" s="120" t="s">
        <v>85</v>
      </c>
      <c r="E539" s="122">
        <f>vlookup($F539,vehicles!$C$3:$G$26,5,FALSE)</f>
        <v>6</v>
      </c>
      <c r="F539" s="127" t="s">
        <v>583</v>
      </c>
      <c r="G539" s="123">
        <f>VLOOKUP(L539,buses!$A$3:$C$19,2,false)</f>
        <v>14</v>
      </c>
      <c r="H539" s="120" t="str">
        <f>VLOOKUP(L539,buses!$A$3:$C$19,3,false)</f>
        <v>HIACE X</v>
      </c>
      <c r="I539" s="120" t="s">
        <v>379</v>
      </c>
      <c r="J539" s="124"/>
      <c r="K539" s="109"/>
      <c r="L539" s="125" t="str">
        <f t="shared" si="1"/>
        <v>0046</v>
      </c>
      <c r="M539" s="103"/>
    </row>
    <row r="540">
      <c r="A540" s="119">
        <v>538.0</v>
      </c>
      <c r="B540" s="120" t="s">
        <v>740</v>
      </c>
      <c r="C540" s="121" t="str">
        <f>vlookup(D540,partners!$C$3:$O$16,13,FALSE)</f>
        <v>004</v>
      </c>
      <c r="D540" s="120" t="s">
        <v>85</v>
      </c>
      <c r="E540" s="122">
        <f>vlookup($F540,vehicles!$C$3:$G$26,5,FALSE)</f>
        <v>6</v>
      </c>
      <c r="F540" s="127" t="s">
        <v>583</v>
      </c>
      <c r="G540" s="123">
        <f>VLOOKUP(L540,buses!$A$3:$C$19,2,false)</f>
        <v>14</v>
      </c>
      <c r="H540" s="120" t="str">
        <f>VLOOKUP(L540,buses!$A$3:$C$19,3,false)</f>
        <v>HIACE X</v>
      </c>
      <c r="I540" s="120" t="s">
        <v>379</v>
      </c>
      <c r="J540" s="124"/>
      <c r="K540" s="109"/>
      <c r="L540" s="125" t="str">
        <f t="shared" si="1"/>
        <v>0046</v>
      </c>
      <c r="M540" s="103"/>
    </row>
    <row r="541">
      <c r="A541" s="119">
        <v>539.0</v>
      </c>
      <c r="B541" s="120" t="s">
        <v>741</v>
      </c>
      <c r="C541" s="121" t="str">
        <f>vlookup(D541,partners!$C$3:$O$16,13,FALSE)</f>
        <v>004</v>
      </c>
      <c r="D541" s="120" t="s">
        <v>85</v>
      </c>
      <c r="E541" s="122">
        <f>vlookup($F541,vehicles!$C$3:$G$26,5,FALSE)</f>
        <v>6</v>
      </c>
      <c r="F541" s="127" t="s">
        <v>583</v>
      </c>
      <c r="G541" s="123">
        <f>VLOOKUP(L541,buses!$A$3:$C$19,2,false)</f>
        <v>14</v>
      </c>
      <c r="H541" s="120" t="str">
        <f>VLOOKUP(L541,buses!$A$3:$C$19,3,false)</f>
        <v>HIACE X</v>
      </c>
      <c r="I541" s="120" t="s">
        <v>379</v>
      </c>
      <c r="J541" s="124"/>
      <c r="K541" s="109"/>
      <c r="L541" s="125" t="str">
        <f t="shared" si="1"/>
        <v>0046</v>
      </c>
      <c r="M541" s="103"/>
    </row>
    <row r="542">
      <c r="A542" s="119">
        <v>540.0</v>
      </c>
      <c r="B542" s="120" t="s">
        <v>742</v>
      </c>
      <c r="C542" s="121" t="str">
        <f>vlookup(D542,partners!$C$3:$O$16,13,FALSE)</f>
        <v>004</v>
      </c>
      <c r="D542" s="120" t="s">
        <v>85</v>
      </c>
      <c r="E542" s="122">
        <f>vlookup($F542,vehicles!$C$3:$G$26,5,FALSE)</f>
        <v>6</v>
      </c>
      <c r="F542" s="127" t="s">
        <v>583</v>
      </c>
      <c r="G542" s="123">
        <f>VLOOKUP(L542,buses!$A$3:$C$19,2,false)</f>
        <v>14</v>
      </c>
      <c r="H542" s="120" t="str">
        <f>VLOOKUP(L542,buses!$A$3:$C$19,3,false)</f>
        <v>HIACE X</v>
      </c>
      <c r="I542" s="120" t="s">
        <v>379</v>
      </c>
      <c r="J542" s="124"/>
      <c r="K542" s="109"/>
      <c r="L542" s="125" t="str">
        <f t="shared" si="1"/>
        <v>0046</v>
      </c>
      <c r="M542" s="103"/>
    </row>
    <row r="543">
      <c r="A543" s="119">
        <v>541.0</v>
      </c>
      <c r="B543" s="120" t="s">
        <v>743</v>
      </c>
      <c r="C543" s="121" t="str">
        <f>vlookup(D543,partners!$C$3:$O$16,13,FALSE)</f>
        <v>004</v>
      </c>
      <c r="D543" s="120" t="s">
        <v>85</v>
      </c>
      <c r="E543" s="122">
        <f>vlookup($F543,vehicles!$C$3:$G$26,5,FALSE)</f>
        <v>6</v>
      </c>
      <c r="F543" s="127" t="s">
        <v>583</v>
      </c>
      <c r="G543" s="123">
        <f>VLOOKUP(L543,buses!$A$3:$C$19,2,false)</f>
        <v>14</v>
      </c>
      <c r="H543" s="120" t="str">
        <f>VLOOKUP(L543,buses!$A$3:$C$19,3,false)</f>
        <v>HIACE X</v>
      </c>
      <c r="I543" s="120" t="s">
        <v>379</v>
      </c>
      <c r="J543" s="124"/>
      <c r="K543" s="109"/>
      <c r="L543" s="125" t="str">
        <f t="shared" si="1"/>
        <v>0046</v>
      </c>
      <c r="M543" s="103"/>
    </row>
    <row r="544">
      <c r="A544" s="119">
        <v>542.0</v>
      </c>
      <c r="B544" s="120" t="s">
        <v>744</v>
      </c>
      <c r="C544" s="121" t="str">
        <f>vlookup(D544,partners!$C$3:$O$16,13,FALSE)</f>
        <v>004</v>
      </c>
      <c r="D544" s="120" t="s">
        <v>85</v>
      </c>
      <c r="E544" s="122">
        <f>vlookup($F544,vehicles!$C$3:$G$26,5,FALSE)</f>
        <v>12</v>
      </c>
      <c r="F544" s="120" t="s">
        <v>258</v>
      </c>
      <c r="G544" s="123">
        <f>VLOOKUP(L544,buses!$A$3:$C$19,2,false)</f>
        <v>12</v>
      </c>
      <c r="H544" s="120" t="str">
        <f>VLOOKUP(L544,buses!$A$3:$C$19,3,false)</f>
        <v>JET (Jet Mover)</v>
      </c>
      <c r="I544" s="120" t="s">
        <v>379</v>
      </c>
      <c r="J544" s="124"/>
      <c r="K544" s="109"/>
      <c r="L544" s="125" t="str">
        <f t="shared" si="1"/>
        <v>00412</v>
      </c>
      <c r="M544" s="103"/>
    </row>
    <row r="545">
      <c r="A545" s="119">
        <v>543.0</v>
      </c>
      <c r="B545" s="120" t="s">
        <v>744</v>
      </c>
      <c r="C545" s="121" t="str">
        <f>vlookup(D545,partners!$C$3:$O$16,13,FALSE)</f>
        <v>004</v>
      </c>
      <c r="D545" s="120" t="s">
        <v>85</v>
      </c>
      <c r="E545" s="122">
        <f>vlookup($F545,vehicles!$C$3:$G$26,5,FALSE)</f>
        <v>18</v>
      </c>
      <c r="F545" s="120" t="s">
        <v>272</v>
      </c>
      <c r="G545" s="123">
        <f>VLOOKUP(L545,buses!$A$3:$C$19,2,false)</f>
        <v>13</v>
      </c>
      <c r="H545" s="120" t="str">
        <f>VLOOKUP(L545,buses!$A$3:$C$19,3,false)</f>
        <v>SIENNA</v>
      </c>
      <c r="I545" s="120" t="s">
        <v>379</v>
      </c>
      <c r="J545" s="124"/>
      <c r="K545" s="109"/>
      <c r="L545" s="125" t="str">
        <f t="shared" si="1"/>
        <v>00418</v>
      </c>
      <c r="M545" s="103"/>
    </row>
    <row r="546">
      <c r="A546" s="119">
        <v>544.0</v>
      </c>
      <c r="B546" s="120" t="s">
        <v>744</v>
      </c>
      <c r="C546" s="121" t="str">
        <f>vlookup(D546,partners!$C$3:$O$16,13,FALSE)</f>
        <v>004</v>
      </c>
      <c r="D546" s="120" t="s">
        <v>85</v>
      </c>
      <c r="E546" s="122">
        <f>vlookup($F546,vehicles!$C$3:$G$26,5,FALSE)</f>
        <v>6</v>
      </c>
      <c r="F546" s="127" t="s">
        <v>583</v>
      </c>
      <c r="G546" s="123">
        <f>VLOOKUP(L546,buses!$A$3:$C$19,2,false)</f>
        <v>14</v>
      </c>
      <c r="H546" s="120" t="str">
        <f>VLOOKUP(L546,buses!$A$3:$C$19,3,false)</f>
        <v>HIACE X</v>
      </c>
      <c r="I546" s="120" t="s">
        <v>379</v>
      </c>
      <c r="J546" s="124"/>
      <c r="K546" s="109"/>
      <c r="L546" s="125" t="str">
        <f t="shared" si="1"/>
        <v>0046</v>
      </c>
      <c r="M546" s="103"/>
    </row>
    <row r="547">
      <c r="A547" s="119">
        <v>545.0</v>
      </c>
      <c r="B547" s="120" t="s">
        <v>745</v>
      </c>
      <c r="C547" s="121" t="str">
        <f>vlookup(D547,partners!$C$3:$O$16,13,FALSE)</f>
        <v>004</v>
      </c>
      <c r="D547" s="120" t="s">
        <v>85</v>
      </c>
      <c r="E547" s="122">
        <f>vlookup($F547,vehicles!$C$3:$G$26,5,FALSE)</f>
        <v>4</v>
      </c>
      <c r="F547" s="127" t="s">
        <v>264</v>
      </c>
      <c r="G547" s="123">
        <f>VLOOKUP(L547,buses!$A$3:$C$19,2,false)</f>
        <v>8</v>
      </c>
      <c r="H547" s="120" t="str">
        <f>VLOOKUP(L547,buses!$A$3:$C$19,3,false)</f>
        <v>HIACE</v>
      </c>
      <c r="I547" s="120" t="s">
        <v>379</v>
      </c>
      <c r="J547" s="124"/>
      <c r="K547" s="109"/>
      <c r="L547" s="125" t="str">
        <f t="shared" si="1"/>
        <v>0044</v>
      </c>
      <c r="M547" s="103"/>
    </row>
    <row r="548">
      <c r="A548" s="119">
        <v>546.0</v>
      </c>
      <c r="B548" s="120" t="s">
        <v>746</v>
      </c>
      <c r="C548" s="121" t="str">
        <f>vlookup(D548,partners!$C$3:$O$16,13,FALSE)</f>
        <v>004</v>
      </c>
      <c r="D548" s="120" t="s">
        <v>85</v>
      </c>
      <c r="E548" s="122">
        <f>vlookup($F548,vehicles!$C$3:$G$26,5,FALSE)</f>
        <v>4</v>
      </c>
      <c r="F548" s="127" t="s">
        <v>264</v>
      </c>
      <c r="G548" s="123">
        <f>VLOOKUP(L548,buses!$A$3:$C$19,2,false)</f>
        <v>8</v>
      </c>
      <c r="H548" s="120" t="str">
        <f>VLOOKUP(L548,buses!$A$3:$C$19,3,false)</f>
        <v>HIACE</v>
      </c>
      <c r="I548" s="120" t="s">
        <v>379</v>
      </c>
      <c r="J548" s="124"/>
      <c r="K548" s="109"/>
      <c r="L548" s="125" t="str">
        <f t="shared" si="1"/>
        <v>0044</v>
      </c>
      <c r="M548" s="103"/>
    </row>
    <row r="549">
      <c r="A549" s="119">
        <v>547.0</v>
      </c>
      <c r="B549" s="120" t="s">
        <v>747</v>
      </c>
      <c r="C549" s="121" t="str">
        <f>vlookup(D549,partners!$C$3:$O$16,13,FALSE)</f>
        <v>004</v>
      </c>
      <c r="D549" s="120" t="s">
        <v>85</v>
      </c>
      <c r="E549" s="122">
        <f>vlookup($F549,vehicles!$C$3:$G$26,5,FALSE)</f>
        <v>12</v>
      </c>
      <c r="F549" s="120" t="s">
        <v>258</v>
      </c>
      <c r="G549" s="123">
        <f>VLOOKUP(L549,buses!$A$3:$C$19,2,false)</f>
        <v>12</v>
      </c>
      <c r="H549" s="120" t="str">
        <f>VLOOKUP(L549,buses!$A$3:$C$19,3,false)</f>
        <v>JET (Jet Mover)</v>
      </c>
      <c r="I549" s="120" t="s">
        <v>379</v>
      </c>
      <c r="J549" s="124"/>
      <c r="K549" s="109"/>
      <c r="L549" s="125" t="str">
        <f t="shared" si="1"/>
        <v>00412</v>
      </c>
      <c r="M549" s="103"/>
    </row>
    <row r="550">
      <c r="A550" s="119">
        <v>548.0</v>
      </c>
      <c r="B550" s="120" t="s">
        <v>747</v>
      </c>
      <c r="C550" s="121" t="str">
        <f>vlookup(D550,partners!$C$3:$O$16,13,FALSE)</f>
        <v>004</v>
      </c>
      <c r="D550" s="120" t="s">
        <v>85</v>
      </c>
      <c r="E550" s="122">
        <f>vlookup($F550,vehicles!$C$3:$G$26,5,FALSE)</f>
        <v>4</v>
      </c>
      <c r="F550" s="127" t="s">
        <v>264</v>
      </c>
      <c r="G550" s="123">
        <f>VLOOKUP(L550,buses!$A$3:$C$19,2,false)</f>
        <v>8</v>
      </c>
      <c r="H550" s="120" t="str">
        <f>VLOOKUP(L550,buses!$A$3:$C$19,3,false)</f>
        <v>HIACE</v>
      </c>
      <c r="I550" s="120" t="s">
        <v>379</v>
      </c>
      <c r="J550" s="124"/>
      <c r="K550" s="109"/>
      <c r="L550" s="125" t="str">
        <f t="shared" si="1"/>
        <v>0044</v>
      </c>
      <c r="M550" s="103"/>
    </row>
    <row r="551">
      <c r="A551" s="119">
        <v>549.0</v>
      </c>
      <c r="B551" s="120" t="s">
        <v>748</v>
      </c>
      <c r="C551" s="121" t="str">
        <f>vlookup(D551,partners!$C$3:$O$16,13,FALSE)</f>
        <v>004</v>
      </c>
      <c r="D551" s="120" t="s">
        <v>85</v>
      </c>
      <c r="E551" s="122">
        <f>vlookup($F551,vehicles!$C$3:$G$26,5,FALSE)</f>
        <v>12</v>
      </c>
      <c r="F551" s="120" t="s">
        <v>258</v>
      </c>
      <c r="G551" s="123">
        <f>VLOOKUP(L551,buses!$A$3:$C$19,2,false)</f>
        <v>12</v>
      </c>
      <c r="H551" s="120" t="str">
        <f>VLOOKUP(L551,buses!$A$3:$C$19,3,false)</f>
        <v>JET (Jet Mover)</v>
      </c>
      <c r="I551" s="120" t="s">
        <v>379</v>
      </c>
      <c r="J551" s="124"/>
      <c r="K551" s="109"/>
      <c r="L551" s="125" t="str">
        <f t="shared" si="1"/>
        <v>00412</v>
      </c>
      <c r="M551" s="103"/>
    </row>
    <row r="552">
      <c r="A552" s="119">
        <v>550.0</v>
      </c>
      <c r="B552" s="120" t="s">
        <v>748</v>
      </c>
      <c r="C552" s="121" t="str">
        <f>vlookup(D552,partners!$C$3:$O$16,13,FALSE)</f>
        <v>004</v>
      </c>
      <c r="D552" s="120" t="s">
        <v>85</v>
      </c>
      <c r="E552" s="122">
        <f>vlookup($F552,vehicles!$C$3:$G$26,5,FALSE)</f>
        <v>4</v>
      </c>
      <c r="F552" s="127" t="s">
        <v>264</v>
      </c>
      <c r="G552" s="123">
        <f>VLOOKUP(L552,buses!$A$3:$C$19,2,false)</f>
        <v>8</v>
      </c>
      <c r="H552" s="120" t="str">
        <f>VLOOKUP(L552,buses!$A$3:$C$19,3,false)</f>
        <v>HIACE</v>
      </c>
      <c r="I552" s="120" t="s">
        <v>379</v>
      </c>
      <c r="J552" s="124"/>
      <c r="K552" s="109"/>
      <c r="L552" s="125" t="str">
        <f t="shared" si="1"/>
        <v>0044</v>
      </c>
      <c r="M552" s="103"/>
    </row>
    <row r="553">
      <c r="A553" s="119">
        <v>551.0</v>
      </c>
      <c r="B553" s="120" t="s">
        <v>487</v>
      </c>
      <c r="C553" s="121" t="str">
        <f>vlookup(D553,partners!$C$3:$O$16,13,FALSE)</f>
        <v>004</v>
      </c>
      <c r="D553" s="120" t="s">
        <v>85</v>
      </c>
      <c r="E553" s="122">
        <f>vlookup($F553,vehicles!$C$3:$G$26,5,FALSE)</f>
        <v>18</v>
      </c>
      <c r="F553" s="120" t="s">
        <v>272</v>
      </c>
      <c r="G553" s="123">
        <f>VLOOKUP(L553,buses!$A$3:$C$19,2,false)</f>
        <v>13</v>
      </c>
      <c r="H553" s="120" t="str">
        <f>VLOOKUP(L553,buses!$A$3:$C$19,3,false)</f>
        <v>SIENNA</v>
      </c>
      <c r="I553" s="120" t="s">
        <v>379</v>
      </c>
      <c r="J553" s="124"/>
      <c r="K553" s="109"/>
      <c r="L553" s="125" t="str">
        <f t="shared" si="1"/>
        <v>00418</v>
      </c>
      <c r="M553" s="103"/>
    </row>
    <row r="554">
      <c r="A554" s="119">
        <v>552.0</v>
      </c>
      <c r="B554" s="120" t="s">
        <v>487</v>
      </c>
      <c r="C554" s="121" t="str">
        <f>vlookup(D554,partners!$C$3:$O$16,13,FALSE)</f>
        <v>004</v>
      </c>
      <c r="D554" s="120" t="s">
        <v>85</v>
      </c>
      <c r="E554" s="122">
        <f>vlookup($F554,vehicles!$C$3:$G$26,5,FALSE)</f>
        <v>1</v>
      </c>
      <c r="F554" s="127" t="s">
        <v>595</v>
      </c>
      <c r="G554" s="123">
        <f>VLOOKUP(L554,buses!$A$3:$C$19,2,false)</f>
        <v>9</v>
      </c>
      <c r="H554" s="120" t="str">
        <f>VLOOKUP(L554,buses!$A$3:$C$19,3,false)</f>
        <v>BENZ</v>
      </c>
      <c r="I554" s="120" t="s">
        <v>379</v>
      </c>
      <c r="J554" s="124"/>
      <c r="K554" s="109"/>
      <c r="L554" s="125" t="str">
        <f t="shared" si="1"/>
        <v>0041</v>
      </c>
      <c r="M554" s="103"/>
    </row>
    <row r="555">
      <c r="A555" s="119">
        <v>553.0</v>
      </c>
      <c r="B555" s="120" t="s">
        <v>749</v>
      </c>
      <c r="C555" s="121" t="str">
        <f>vlookup(D555,partners!$C$3:$O$16,13,FALSE)</f>
        <v>004</v>
      </c>
      <c r="D555" s="120" t="s">
        <v>85</v>
      </c>
      <c r="E555" s="122">
        <f>vlookup($F555,vehicles!$C$3:$G$26,5,FALSE)</f>
        <v>6</v>
      </c>
      <c r="F555" s="127" t="s">
        <v>583</v>
      </c>
      <c r="G555" s="123">
        <f>VLOOKUP(L555,buses!$A$3:$C$19,2,false)</f>
        <v>14</v>
      </c>
      <c r="H555" s="120" t="str">
        <f>VLOOKUP(L555,buses!$A$3:$C$19,3,false)</f>
        <v>HIACE X</v>
      </c>
      <c r="I555" s="120" t="s">
        <v>379</v>
      </c>
      <c r="J555" s="124"/>
      <c r="K555" s="109"/>
      <c r="L555" s="125" t="str">
        <f t="shared" si="1"/>
        <v>0046</v>
      </c>
      <c r="M555" s="103"/>
    </row>
    <row r="556">
      <c r="A556" s="119">
        <v>554.0</v>
      </c>
      <c r="B556" s="120" t="s">
        <v>750</v>
      </c>
      <c r="C556" s="121" t="str">
        <f>vlookup(D556,partners!$C$3:$O$16,13,FALSE)</f>
        <v>004</v>
      </c>
      <c r="D556" s="120" t="s">
        <v>85</v>
      </c>
      <c r="E556" s="122">
        <f>vlookup($F556,vehicles!$C$3:$G$26,5,FALSE)</f>
        <v>4</v>
      </c>
      <c r="F556" s="127" t="s">
        <v>264</v>
      </c>
      <c r="G556" s="123">
        <f>VLOOKUP(L556,buses!$A$3:$C$19,2,false)</f>
        <v>8</v>
      </c>
      <c r="H556" s="120" t="str">
        <f>VLOOKUP(L556,buses!$A$3:$C$19,3,false)</f>
        <v>HIACE</v>
      </c>
      <c r="I556" s="120" t="s">
        <v>379</v>
      </c>
      <c r="J556" s="124"/>
      <c r="K556" s="109"/>
      <c r="L556" s="125" t="str">
        <f t="shared" si="1"/>
        <v>0044</v>
      </c>
      <c r="M556" s="103"/>
    </row>
    <row r="557">
      <c r="A557" s="119">
        <v>555.0</v>
      </c>
      <c r="B557" s="120" t="s">
        <v>750</v>
      </c>
      <c r="C557" s="121" t="str">
        <f>vlookup(D557,partners!$C$3:$O$16,13,FALSE)</f>
        <v>004</v>
      </c>
      <c r="D557" s="120" t="s">
        <v>85</v>
      </c>
      <c r="E557" s="122">
        <f>vlookup($F557,vehicles!$C$3:$G$26,5,FALSE)</f>
        <v>4</v>
      </c>
      <c r="F557" s="127" t="s">
        <v>264</v>
      </c>
      <c r="G557" s="123">
        <f>VLOOKUP(L557,buses!$A$3:$C$19,2,false)</f>
        <v>8</v>
      </c>
      <c r="H557" s="120" t="str">
        <f>VLOOKUP(L557,buses!$A$3:$C$19,3,false)</f>
        <v>HIACE</v>
      </c>
      <c r="I557" s="120" t="s">
        <v>379</v>
      </c>
      <c r="J557" s="124"/>
      <c r="K557" s="109"/>
      <c r="L557" s="125" t="str">
        <f t="shared" si="1"/>
        <v>0044</v>
      </c>
      <c r="M557" s="103"/>
    </row>
    <row r="558">
      <c r="A558" s="119">
        <v>556.0</v>
      </c>
      <c r="B558" s="120" t="s">
        <v>751</v>
      </c>
      <c r="C558" s="121" t="str">
        <f>vlookup(D558,partners!$C$3:$O$16,13,FALSE)</f>
        <v>004</v>
      </c>
      <c r="D558" s="120" t="s">
        <v>85</v>
      </c>
      <c r="E558" s="122">
        <f>vlookup($F558,vehicles!$C$3:$G$26,5,FALSE)</f>
        <v>6</v>
      </c>
      <c r="F558" s="127" t="s">
        <v>583</v>
      </c>
      <c r="G558" s="123">
        <f>VLOOKUP(L558,buses!$A$3:$C$19,2,false)</f>
        <v>14</v>
      </c>
      <c r="H558" s="120" t="str">
        <f>VLOOKUP(L558,buses!$A$3:$C$19,3,false)</f>
        <v>HIACE X</v>
      </c>
      <c r="I558" s="120" t="s">
        <v>379</v>
      </c>
      <c r="J558" s="124"/>
      <c r="K558" s="109"/>
      <c r="L558" s="125" t="str">
        <f t="shared" si="1"/>
        <v>0046</v>
      </c>
      <c r="M558" s="103"/>
    </row>
    <row r="559">
      <c r="A559" s="119">
        <v>557.0</v>
      </c>
      <c r="B559" s="120" t="s">
        <v>752</v>
      </c>
      <c r="C559" s="121" t="str">
        <f>vlookup(D559,partners!$C$3:$O$16,13,FALSE)</f>
        <v>004</v>
      </c>
      <c r="D559" s="120" t="s">
        <v>85</v>
      </c>
      <c r="E559" s="122">
        <f>vlookup($F559,vehicles!$C$3:$G$26,5,FALSE)</f>
        <v>12</v>
      </c>
      <c r="F559" s="120" t="s">
        <v>258</v>
      </c>
      <c r="G559" s="123">
        <f>VLOOKUP(L559,buses!$A$3:$C$19,2,false)</f>
        <v>12</v>
      </c>
      <c r="H559" s="120" t="str">
        <f>VLOOKUP(L559,buses!$A$3:$C$19,3,false)</f>
        <v>JET (Jet Mover)</v>
      </c>
      <c r="I559" s="120" t="s">
        <v>379</v>
      </c>
      <c r="J559" s="124"/>
      <c r="K559" s="109"/>
      <c r="L559" s="125" t="str">
        <f t="shared" si="1"/>
        <v>00412</v>
      </c>
      <c r="M559" s="103"/>
    </row>
    <row r="560">
      <c r="A560" s="119">
        <v>558.0</v>
      </c>
      <c r="B560" s="120" t="s">
        <v>752</v>
      </c>
      <c r="C560" s="121" t="str">
        <f>vlookup(D560,partners!$C$3:$O$16,13,FALSE)</f>
        <v>004</v>
      </c>
      <c r="D560" s="120" t="s">
        <v>85</v>
      </c>
      <c r="E560" s="122">
        <f>vlookup($F560,vehicles!$C$3:$G$26,5,FALSE)</f>
        <v>12</v>
      </c>
      <c r="F560" s="120" t="s">
        <v>258</v>
      </c>
      <c r="G560" s="123">
        <f>VLOOKUP(L560,buses!$A$3:$C$19,2,false)</f>
        <v>12</v>
      </c>
      <c r="H560" s="120" t="str">
        <f>VLOOKUP(L560,buses!$A$3:$C$19,3,false)</f>
        <v>JET (Jet Mover)</v>
      </c>
      <c r="I560" s="120" t="s">
        <v>379</v>
      </c>
      <c r="J560" s="124"/>
      <c r="K560" s="109"/>
      <c r="L560" s="125" t="str">
        <f t="shared" si="1"/>
        <v>00412</v>
      </c>
      <c r="M560" s="103"/>
    </row>
    <row r="561">
      <c r="A561" s="119">
        <v>559.0</v>
      </c>
      <c r="B561" s="120" t="s">
        <v>752</v>
      </c>
      <c r="C561" s="121" t="str">
        <f>vlookup(D561,partners!$C$3:$O$16,13,FALSE)</f>
        <v>004</v>
      </c>
      <c r="D561" s="120" t="s">
        <v>85</v>
      </c>
      <c r="E561" s="122">
        <f>vlookup($F561,vehicles!$C$3:$G$26,5,FALSE)</f>
        <v>18</v>
      </c>
      <c r="F561" s="120" t="s">
        <v>272</v>
      </c>
      <c r="G561" s="123">
        <f>VLOOKUP(L561,buses!$A$3:$C$19,2,false)</f>
        <v>13</v>
      </c>
      <c r="H561" s="120" t="str">
        <f>VLOOKUP(L561,buses!$A$3:$C$19,3,false)</f>
        <v>SIENNA</v>
      </c>
      <c r="I561" s="120" t="s">
        <v>379</v>
      </c>
      <c r="J561" s="124"/>
      <c r="K561" s="109"/>
      <c r="L561" s="125" t="str">
        <f t="shared" si="1"/>
        <v>00418</v>
      </c>
      <c r="M561" s="103"/>
    </row>
    <row r="562">
      <c r="A562" s="119">
        <v>560.0</v>
      </c>
      <c r="B562" s="120" t="s">
        <v>753</v>
      </c>
      <c r="C562" s="121" t="str">
        <f>vlookup(D562,partners!$C$3:$O$16,13,FALSE)</f>
        <v>004</v>
      </c>
      <c r="D562" s="120" t="s">
        <v>85</v>
      </c>
      <c r="E562" s="122">
        <f>vlookup($F562,vehicles!$C$3:$G$26,5,FALSE)</f>
        <v>12</v>
      </c>
      <c r="F562" s="120" t="s">
        <v>258</v>
      </c>
      <c r="G562" s="123">
        <f>VLOOKUP(L562,buses!$A$3:$C$19,2,false)</f>
        <v>12</v>
      </c>
      <c r="H562" s="120" t="str">
        <f>VLOOKUP(L562,buses!$A$3:$C$19,3,false)</f>
        <v>JET (Jet Mover)</v>
      </c>
      <c r="I562" s="120" t="s">
        <v>379</v>
      </c>
      <c r="J562" s="124"/>
      <c r="K562" s="109"/>
      <c r="L562" s="125" t="str">
        <f t="shared" si="1"/>
        <v>00412</v>
      </c>
      <c r="M562" s="103"/>
    </row>
    <row r="563">
      <c r="A563" s="119">
        <v>561.0</v>
      </c>
      <c r="B563" s="120" t="s">
        <v>754</v>
      </c>
      <c r="C563" s="121" t="str">
        <f>vlookup(D563,partners!$C$3:$O$16,13,FALSE)</f>
        <v>004</v>
      </c>
      <c r="D563" s="120" t="s">
        <v>85</v>
      </c>
      <c r="E563" s="122">
        <f>vlookup($F563,vehicles!$C$3:$G$26,5,FALSE)</f>
        <v>1</v>
      </c>
      <c r="F563" s="127" t="s">
        <v>595</v>
      </c>
      <c r="G563" s="123">
        <f>VLOOKUP(L563,buses!$A$3:$C$19,2,false)</f>
        <v>9</v>
      </c>
      <c r="H563" s="120" t="str">
        <f>VLOOKUP(L563,buses!$A$3:$C$19,3,false)</f>
        <v>BENZ</v>
      </c>
      <c r="I563" s="120" t="s">
        <v>379</v>
      </c>
      <c r="J563" s="124"/>
      <c r="K563" s="109"/>
      <c r="L563" s="125" t="str">
        <f t="shared" si="1"/>
        <v>0041</v>
      </c>
      <c r="M563" s="103"/>
    </row>
    <row r="564">
      <c r="A564" s="119">
        <v>562.0</v>
      </c>
      <c r="B564" s="120" t="s">
        <v>755</v>
      </c>
      <c r="C564" s="121" t="str">
        <f>vlookup(D564,partners!$C$3:$O$16,13,FALSE)</f>
        <v>004</v>
      </c>
      <c r="D564" s="120" t="s">
        <v>85</v>
      </c>
      <c r="E564" s="122">
        <f>vlookup($F564,vehicles!$C$3:$G$26,5,FALSE)</f>
        <v>12</v>
      </c>
      <c r="F564" s="120" t="s">
        <v>258</v>
      </c>
      <c r="G564" s="123">
        <f>VLOOKUP(L564,buses!$A$3:$C$19,2,false)</f>
        <v>12</v>
      </c>
      <c r="H564" s="120" t="str">
        <f>VLOOKUP(L564,buses!$A$3:$C$19,3,false)</f>
        <v>JET (Jet Mover)</v>
      </c>
      <c r="I564" s="120" t="s">
        <v>379</v>
      </c>
      <c r="J564" s="124"/>
      <c r="K564" s="109"/>
      <c r="L564" s="125" t="str">
        <f t="shared" si="1"/>
        <v>00412</v>
      </c>
      <c r="M564" s="103"/>
    </row>
    <row r="565">
      <c r="A565" s="119">
        <v>563.0</v>
      </c>
      <c r="B565" s="120" t="s">
        <v>755</v>
      </c>
      <c r="C565" s="121" t="str">
        <f>vlookup(D565,partners!$C$3:$O$16,13,FALSE)</f>
        <v>004</v>
      </c>
      <c r="D565" s="120" t="s">
        <v>85</v>
      </c>
      <c r="E565" s="122">
        <f>vlookup($F565,vehicles!$C$3:$G$26,5,FALSE)</f>
        <v>12</v>
      </c>
      <c r="F565" s="120" t="s">
        <v>258</v>
      </c>
      <c r="G565" s="123">
        <f>VLOOKUP(L565,buses!$A$3:$C$19,2,false)</f>
        <v>12</v>
      </c>
      <c r="H565" s="120" t="str">
        <f>VLOOKUP(L565,buses!$A$3:$C$19,3,false)</f>
        <v>JET (Jet Mover)</v>
      </c>
      <c r="I565" s="120" t="s">
        <v>379</v>
      </c>
      <c r="J565" s="124"/>
      <c r="K565" s="109"/>
      <c r="L565" s="125" t="str">
        <f t="shared" si="1"/>
        <v>00412</v>
      </c>
      <c r="M565" s="103"/>
    </row>
    <row r="566">
      <c r="A566" s="119">
        <v>564.0</v>
      </c>
      <c r="B566" s="120" t="s">
        <v>755</v>
      </c>
      <c r="C566" s="121" t="str">
        <f>vlookup(D566,partners!$C$3:$O$16,13,FALSE)</f>
        <v>004</v>
      </c>
      <c r="D566" s="120" t="s">
        <v>85</v>
      </c>
      <c r="E566" s="122">
        <f>vlookup($F566,vehicles!$C$3:$G$26,5,FALSE)</f>
        <v>18</v>
      </c>
      <c r="F566" s="120" t="s">
        <v>272</v>
      </c>
      <c r="G566" s="123">
        <f>VLOOKUP(L566,buses!$A$3:$C$19,2,false)</f>
        <v>13</v>
      </c>
      <c r="H566" s="120" t="str">
        <f>VLOOKUP(L566,buses!$A$3:$C$19,3,false)</f>
        <v>SIENNA</v>
      </c>
      <c r="I566" s="120" t="s">
        <v>379</v>
      </c>
      <c r="J566" s="124"/>
      <c r="K566" s="109"/>
      <c r="L566" s="125" t="str">
        <f t="shared" si="1"/>
        <v>00418</v>
      </c>
      <c r="M566" s="103"/>
    </row>
    <row r="567">
      <c r="A567" s="119">
        <v>565.0</v>
      </c>
      <c r="B567" s="120" t="s">
        <v>755</v>
      </c>
      <c r="C567" s="121" t="str">
        <f>vlookup(D567,partners!$C$3:$O$16,13,FALSE)</f>
        <v>004</v>
      </c>
      <c r="D567" s="120" t="s">
        <v>85</v>
      </c>
      <c r="E567" s="122">
        <f>vlookup($F567,vehicles!$C$3:$G$26,5,FALSE)</f>
        <v>6</v>
      </c>
      <c r="F567" s="127" t="s">
        <v>583</v>
      </c>
      <c r="G567" s="123">
        <f>VLOOKUP(L567,buses!$A$3:$C$19,2,false)</f>
        <v>14</v>
      </c>
      <c r="H567" s="120" t="str">
        <f>VLOOKUP(L567,buses!$A$3:$C$19,3,false)</f>
        <v>HIACE X</v>
      </c>
      <c r="I567" s="120" t="s">
        <v>379</v>
      </c>
      <c r="J567" s="124"/>
      <c r="K567" s="109"/>
      <c r="L567" s="125" t="str">
        <f t="shared" si="1"/>
        <v>0046</v>
      </c>
      <c r="M567" s="103"/>
    </row>
    <row r="568">
      <c r="A568" s="119">
        <v>566.0</v>
      </c>
      <c r="B568" s="120" t="s">
        <v>756</v>
      </c>
      <c r="C568" s="121" t="str">
        <f>vlookup(D568,partners!$C$3:$O$16,13,FALSE)</f>
        <v>004</v>
      </c>
      <c r="D568" s="120" t="s">
        <v>85</v>
      </c>
      <c r="E568" s="122">
        <f>vlookup($F568,vehicles!$C$3:$G$26,5,FALSE)</f>
        <v>12</v>
      </c>
      <c r="F568" s="120" t="s">
        <v>258</v>
      </c>
      <c r="G568" s="123">
        <f>VLOOKUP(L568,buses!$A$3:$C$19,2,false)</f>
        <v>12</v>
      </c>
      <c r="H568" s="120" t="str">
        <f>VLOOKUP(L568,buses!$A$3:$C$19,3,false)</f>
        <v>JET (Jet Mover)</v>
      </c>
      <c r="I568" s="120" t="s">
        <v>379</v>
      </c>
      <c r="J568" s="124"/>
      <c r="K568" s="109"/>
      <c r="L568" s="125" t="str">
        <f t="shared" si="1"/>
        <v>00412</v>
      </c>
      <c r="M568" s="103"/>
    </row>
    <row r="569">
      <c r="A569" s="119">
        <v>567.0</v>
      </c>
      <c r="B569" s="120" t="s">
        <v>757</v>
      </c>
      <c r="C569" s="121" t="str">
        <f>vlookup(D569,partners!$C$3:$O$16,13,FALSE)</f>
        <v>004</v>
      </c>
      <c r="D569" s="120" t="s">
        <v>85</v>
      </c>
      <c r="E569" s="122">
        <f>vlookup($F569,vehicles!$C$3:$G$26,5,FALSE)</f>
        <v>1</v>
      </c>
      <c r="F569" s="127" t="s">
        <v>595</v>
      </c>
      <c r="G569" s="123">
        <f>VLOOKUP(L569,buses!$A$3:$C$19,2,false)</f>
        <v>9</v>
      </c>
      <c r="H569" s="120" t="str">
        <f>VLOOKUP(L569,buses!$A$3:$C$19,3,false)</f>
        <v>BENZ</v>
      </c>
      <c r="I569" s="120" t="s">
        <v>379</v>
      </c>
      <c r="J569" s="124"/>
      <c r="K569" s="109"/>
      <c r="L569" s="125" t="str">
        <f t="shared" si="1"/>
        <v>0041</v>
      </c>
      <c r="M569" s="103"/>
    </row>
    <row r="570">
      <c r="A570" s="119">
        <v>568.0</v>
      </c>
      <c r="B570" s="120" t="s">
        <v>758</v>
      </c>
      <c r="C570" s="121" t="str">
        <f>vlookup(D570,partners!$C$3:$O$16,13,FALSE)</f>
        <v>004</v>
      </c>
      <c r="D570" s="120" t="s">
        <v>85</v>
      </c>
      <c r="E570" s="122">
        <f>vlookup($F570,vehicles!$C$3:$G$26,5,FALSE)</f>
        <v>12</v>
      </c>
      <c r="F570" s="120" t="s">
        <v>258</v>
      </c>
      <c r="G570" s="123">
        <f>VLOOKUP(L570,buses!$A$3:$C$19,2,false)</f>
        <v>12</v>
      </c>
      <c r="H570" s="120" t="str">
        <f>VLOOKUP(L570,buses!$A$3:$C$19,3,false)</f>
        <v>JET (Jet Mover)</v>
      </c>
      <c r="I570" s="120" t="s">
        <v>379</v>
      </c>
      <c r="J570" s="124"/>
      <c r="K570" s="109"/>
      <c r="L570" s="125" t="str">
        <f t="shared" si="1"/>
        <v>00412</v>
      </c>
      <c r="M570" s="103"/>
    </row>
    <row r="571">
      <c r="A571" s="119">
        <v>569.0</v>
      </c>
      <c r="B571" s="120" t="s">
        <v>759</v>
      </c>
      <c r="C571" s="121" t="str">
        <f>vlookup(D571,partners!$C$3:$O$16,13,FALSE)</f>
        <v>004</v>
      </c>
      <c r="D571" s="120" t="s">
        <v>85</v>
      </c>
      <c r="E571" s="122">
        <f>vlookup($F571,vehicles!$C$3:$G$26,5,FALSE)</f>
        <v>4</v>
      </c>
      <c r="F571" s="127" t="s">
        <v>264</v>
      </c>
      <c r="G571" s="123">
        <f>VLOOKUP(L571,buses!$A$3:$C$19,2,false)</f>
        <v>8</v>
      </c>
      <c r="H571" s="120" t="str">
        <f>VLOOKUP(L571,buses!$A$3:$C$19,3,false)</f>
        <v>HIACE</v>
      </c>
      <c r="I571" s="120" t="s">
        <v>379</v>
      </c>
      <c r="J571" s="124"/>
      <c r="K571" s="109"/>
      <c r="L571" s="125" t="str">
        <f t="shared" si="1"/>
        <v>0044</v>
      </c>
      <c r="M571" s="103"/>
    </row>
    <row r="572">
      <c r="A572" s="119">
        <v>570.0</v>
      </c>
      <c r="B572" s="120" t="s">
        <v>760</v>
      </c>
      <c r="C572" s="121" t="str">
        <f>vlookup(D572,partners!$C$3:$O$16,13,FALSE)</f>
        <v>004</v>
      </c>
      <c r="D572" s="120" t="s">
        <v>85</v>
      </c>
      <c r="E572" s="122">
        <f>vlookup($F572,vehicles!$C$3:$G$26,5,FALSE)</f>
        <v>12</v>
      </c>
      <c r="F572" s="120" t="s">
        <v>258</v>
      </c>
      <c r="G572" s="123">
        <f>VLOOKUP(L572,buses!$A$3:$C$19,2,false)</f>
        <v>12</v>
      </c>
      <c r="H572" s="120" t="str">
        <f>VLOOKUP(L572,buses!$A$3:$C$19,3,false)</f>
        <v>JET (Jet Mover)</v>
      </c>
      <c r="I572" s="120" t="s">
        <v>379</v>
      </c>
      <c r="J572" s="124"/>
      <c r="K572" s="109"/>
      <c r="L572" s="125" t="str">
        <f t="shared" si="1"/>
        <v>00412</v>
      </c>
      <c r="M572" s="103"/>
    </row>
    <row r="573">
      <c r="A573" s="119">
        <v>571.0</v>
      </c>
      <c r="B573" s="120" t="s">
        <v>761</v>
      </c>
      <c r="C573" s="121" t="str">
        <f>vlookup(D573,partners!$C$3:$O$16,13,FALSE)</f>
        <v>004</v>
      </c>
      <c r="D573" s="120" t="s">
        <v>85</v>
      </c>
      <c r="E573" s="122">
        <f>vlookup($F573,vehicles!$C$3:$G$26,5,FALSE)</f>
        <v>12</v>
      </c>
      <c r="F573" s="120" t="s">
        <v>258</v>
      </c>
      <c r="G573" s="123">
        <f>VLOOKUP(L573,buses!$A$3:$C$19,2,false)</f>
        <v>12</v>
      </c>
      <c r="H573" s="120" t="str">
        <f>VLOOKUP(L573,buses!$A$3:$C$19,3,false)</f>
        <v>JET (Jet Mover)</v>
      </c>
      <c r="I573" s="120" t="s">
        <v>379</v>
      </c>
      <c r="J573" s="124"/>
      <c r="K573" s="109"/>
      <c r="L573" s="125" t="str">
        <f t="shared" si="1"/>
        <v>00412</v>
      </c>
      <c r="M573" s="103"/>
    </row>
    <row r="574">
      <c r="A574" s="119">
        <v>572.0</v>
      </c>
      <c r="B574" s="120" t="s">
        <v>761</v>
      </c>
      <c r="C574" s="121" t="str">
        <f>vlookup(D574,partners!$C$3:$O$16,13,FALSE)</f>
        <v>004</v>
      </c>
      <c r="D574" s="120" t="s">
        <v>85</v>
      </c>
      <c r="E574" s="122">
        <f>vlookup($F574,vehicles!$C$3:$G$26,5,FALSE)</f>
        <v>18</v>
      </c>
      <c r="F574" s="120" t="s">
        <v>272</v>
      </c>
      <c r="G574" s="123">
        <f>VLOOKUP(L574,buses!$A$3:$C$19,2,false)</f>
        <v>13</v>
      </c>
      <c r="H574" s="120" t="str">
        <f>VLOOKUP(L574,buses!$A$3:$C$19,3,false)</f>
        <v>SIENNA</v>
      </c>
      <c r="I574" s="120" t="s">
        <v>379</v>
      </c>
      <c r="J574" s="124"/>
      <c r="K574" s="109"/>
      <c r="L574" s="125" t="str">
        <f t="shared" si="1"/>
        <v>00418</v>
      </c>
      <c r="M574" s="103"/>
    </row>
    <row r="575">
      <c r="A575" s="119">
        <v>573.0</v>
      </c>
      <c r="B575" s="120" t="s">
        <v>761</v>
      </c>
      <c r="C575" s="121" t="str">
        <f>vlookup(D575,partners!$C$3:$O$16,13,FALSE)</f>
        <v>004</v>
      </c>
      <c r="D575" s="120" t="s">
        <v>85</v>
      </c>
      <c r="E575" s="122">
        <f>vlookup($F575,vehicles!$C$3:$G$26,5,FALSE)</f>
        <v>6</v>
      </c>
      <c r="F575" s="127" t="s">
        <v>583</v>
      </c>
      <c r="G575" s="123">
        <f>VLOOKUP(L575,buses!$A$3:$C$19,2,false)</f>
        <v>14</v>
      </c>
      <c r="H575" s="120" t="str">
        <f>VLOOKUP(L575,buses!$A$3:$C$19,3,false)</f>
        <v>HIACE X</v>
      </c>
      <c r="I575" s="120" t="s">
        <v>379</v>
      </c>
      <c r="J575" s="124"/>
      <c r="K575" s="109"/>
      <c r="L575" s="125" t="str">
        <f t="shared" si="1"/>
        <v>0046</v>
      </c>
      <c r="M575" s="103"/>
    </row>
    <row r="576">
      <c r="A576" s="119">
        <v>574.0</v>
      </c>
      <c r="B576" s="120" t="s">
        <v>762</v>
      </c>
      <c r="C576" s="121" t="str">
        <f>vlookup(D576,partners!$C$3:$O$16,13,FALSE)</f>
        <v>004</v>
      </c>
      <c r="D576" s="120" t="s">
        <v>85</v>
      </c>
      <c r="E576" s="122">
        <f>vlookup($F576,vehicles!$C$3:$G$26,5,FALSE)</f>
        <v>6</v>
      </c>
      <c r="F576" s="127" t="s">
        <v>583</v>
      </c>
      <c r="G576" s="123">
        <f>VLOOKUP(L576,buses!$A$3:$C$19,2,false)</f>
        <v>14</v>
      </c>
      <c r="H576" s="120" t="str">
        <f>VLOOKUP(L576,buses!$A$3:$C$19,3,false)</f>
        <v>HIACE X</v>
      </c>
      <c r="I576" s="120" t="s">
        <v>379</v>
      </c>
      <c r="J576" s="124"/>
      <c r="K576" s="109"/>
      <c r="L576" s="125" t="str">
        <f t="shared" si="1"/>
        <v>0046</v>
      </c>
      <c r="M576" s="103"/>
    </row>
    <row r="577">
      <c r="A577" s="119">
        <v>575.0</v>
      </c>
      <c r="B577" s="120" t="s">
        <v>763</v>
      </c>
      <c r="C577" s="121" t="str">
        <f>vlookup(D577,partners!$C$3:$O$16,13,FALSE)</f>
        <v>004</v>
      </c>
      <c r="D577" s="120" t="s">
        <v>85</v>
      </c>
      <c r="E577" s="122">
        <f>vlookup($F577,vehicles!$C$3:$G$26,5,FALSE)</f>
        <v>6</v>
      </c>
      <c r="F577" s="127" t="s">
        <v>583</v>
      </c>
      <c r="G577" s="123">
        <f>VLOOKUP(L577,buses!$A$3:$C$19,2,false)</f>
        <v>14</v>
      </c>
      <c r="H577" s="120" t="str">
        <f>VLOOKUP(L577,buses!$A$3:$C$19,3,false)</f>
        <v>HIACE X</v>
      </c>
      <c r="I577" s="120" t="s">
        <v>379</v>
      </c>
      <c r="J577" s="124"/>
      <c r="K577" s="109"/>
      <c r="L577" s="125" t="str">
        <f t="shared" si="1"/>
        <v>0046</v>
      </c>
      <c r="M577" s="103"/>
    </row>
    <row r="578">
      <c r="A578" s="119">
        <v>576.0</v>
      </c>
      <c r="B578" s="120" t="s">
        <v>764</v>
      </c>
      <c r="C578" s="121" t="str">
        <f>vlookup(D578,partners!$C$3:$O$16,13,FALSE)</f>
        <v>004</v>
      </c>
      <c r="D578" s="120" t="s">
        <v>85</v>
      </c>
      <c r="E578" s="122">
        <f>vlookup($F578,vehicles!$C$3:$G$26,5,FALSE)</f>
        <v>4</v>
      </c>
      <c r="F578" s="127" t="s">
        <v>264</v>
      </c>
      <c r="G578" s="123">
        <f>VLOOKUP(L578,buses!$A$3:$C$19,2,false)</f>
        <v>8</v>
      </c>
      <c r="H578" s="120" t="str">
        <f>VLOOKUP(L578,buses!$A$3:$C$19,3,false)</f>
        <v>HIACE</v>
      </c>
      <c r="I578" s="120" t="s">
        <v>379</v>
      </c>
      <c r="J578" s="124"/>
      <c r="K578" s="109"/>
      <c r="L578" s="125" t="str">
        <f t="shared" si="1"/>
        <v>0044</v>
      </c>
      <c r="M578" s="103"/>
    </row>
    <row r="579">
      <c r="A579" s="119">
        <v>577.0</v>
      </c>
      <c r="B579" s="120" t="s">
        <v>765</v>
      </c>
      <c r="C579" s="121" t="str">
        <f>vlookup(D579,partners!$C$3:$O$16,13,FALSE)</f>
        <v>004</v>
      </c>
      <c r="D579" s="120" t="s">
        <v>85</v>
      </c>
      <c r="E579" s="122">
        <f>vlookup($F579,vehicles!$C$3:$G$26,5,FALSE)</f>
        <v>6</v>
      </c>
      <c r="F579" s="127" t="s">
        <v>583</v>
      </c>
      <c r="G579" s="123">
        <f>VLOOKUP(L579,buses!$A$3:$C$19,2,false)</f>
        <v>14</v>
      </c>
      <c r="H579" s="120" t="str">
        <f>VLOOKUP(L579,buses!$A$3:$C$19,3,false)</f>
        <v>HIACE X</v>
      </c>
      <c r="I579" s="120" t="s">
        <v>379</v>
      </c>
      <c r="J579" s="124"/>
      <c r="K579" s="109"/>
      <c r="L579" s="125" t="str">
        <f t="shared" si="1"/>
        <v>0046</v>
      </c>
      <c r="M579" s="103"/>
    </row>
    <row r="580">
      <c r="A580" s="119">
        <v>578.0</v>
      </c>
      <c r="B580" s="120" t="s">
        <v>766</v>
      </c>
      <c r="C580" s="121" t="str">
        <f>vlookup(D580,partners!$C$3:$O$16,13,FALSE)</f>
        <v>004</v>
      </c>
      <c r="D580" s="120" t="s">
        <v>85</v>
      </c>
      <c r="E580" s="122">
        <f>vlookup($F580,vehicles!$C$3:$G$26,5,FALSE)</f>
        <v>12</v>
      </c>
      <c r="F580" s="120" t="s">
        <v>258</v>
      </c>
      <c r="G580" s="123">
        <f>VLOOKUP(L580,buses!$A$3:$C$19,2,false)</f>
        <v>12</v>
      </c>
      <c r="H580" s="120" t="str">
        <f>VLOOKUP(L580,buses!$A$3:$C$19,3,false)</f>
        <v>JET (Jet Mover)</v>
      </c>
      <c r="I580" s="120" t="s">
        <v>379</v>
      </c>
      <c r="J580" s="124"/>
      <c r="K580" s="109"/>
      <c r="L580" s="125" t="str">
        <f t="shared" si="1"/>
        <v>00412</v>
      </c>
      <c r="M580" s="103"/>
    </row>
    <row r="581">
      <c r="A581" s="119">
        <v>579.0</v>
      </c>
      <c r="B581" s="120" t="s">
        <v>766</v>
      </c>
      <c r="C581" s="121" t="str">
        <f>vlookup(D581,partners!$C$3:$O$16,13,FALSE)</f>
        <v>004</v>
      </c>
      <c r="D581" s="120" t="s">
        <v>85</v>
      </c>
      <c r="E581" s="122">
        <f>vlookup($F581,vehicles!$C$3:$G$26,5,FALSE)</f>
        <v>12</v>
      </c>
      <c r="F581" s="120" t="s">
        <v>258</v>
      </c>
      <c r="G581" s="123">
        <f>VLOOKUP(L581,buses!$A$3:$C$19,2,false)</f>
        <v>12</v>
      </c>
      <c r="H581" s="120" t="str">
        <f>VLOOKUP(L581,buses!$A$3:$C$19,3,false)</f>
        <v>JET (Jet Mover)</v>
      </c>
      <c r="I581" s="120" t="s">
        <v>379</v>
      </c>
      <c r="J581" s="124"/>
      <c r="K581" s="109"/>
      <c r="L581" s="125" t="str">
        <f t="shared" si="1"/>
        <v>00412</v>
      </c>
      <c r="M581" s="103"/>
    </row>
    <row r="582">
      <c r="A582" s="119">
        <v>580.0</v>
      </c>
      <c r="B582" s="120" t="s">
        <v>766</v>
      </c>
      <c r="C582" s="121" t="str">
        <f>vlookup(D582,partners!$C$3:$O$16,13,FALSE)</f>
        <v>004</v>
      </c>
      <c r="D582" s="120" t="s">
        <v>85</v>
      </c>
      <c r="E582" s="122">
        <f>vlookup($F582,vehicles!$C$3:$G$26,5,FALSE)</f>
        <v>12</v>
      </c>
      <c r="F582" s="120" t="s">
        <v>258</v>
      </c>
      <c r="G582" s="123">
        <f>VLOOKUP(L582,buses!$A$3:$C$19,2,false)</f>
        <v>12</v>
      </c>
      <c r="H582" s="120" t="str">
        <f>VLOOKUP(L582,buses!$A$3:$C$19,3,false)</f>
        <v>JET (Jet Mover)</v>
      </c>
      <c r="I582" s="120" t="s">
        <v>379</v>
      </c>
      <c r="J582" s="124"/>
      <c r="K582" s="109"/>
      <c r="L582" s="125" t="str">
        <f t="shared" si="1"/>
        <v>00412</v>
      </c>
      <c r="M582" s="103"/>
    </row>
    <row r="583">
      <c r="A583" s="119">
        <v>581.0</v>
      </c>
      <c r="B583" s="120" t="s">
        <v>767</v>
      </c>
      <c r="C583" s="121" t="str">
        <f>vlookup(D583,partners!$C$3:$O$16,13,FALSE)</f>
        <v>004</v>
      </c>
      <c r="D583" s="120" t="s">
        <v>85</v>
      </c>
      <c r="E583" s="122">
        <f>vlookup($F583,vehicles!$C$3:$G$26,5,FALSE)</f>
        <v>4</v>
      </c>
      <c r="F583" s="127" t="s">
        <v>264</v>
      </c>
      <c r="G583" s="123">
        <f>VLOOKUP(L583,buses!$A$3:$C$19,2,false)</f>
        <v>8</v>
      </c>
      <c r="H583" s="120" t="str">
        <f>VLOOKUP(L583,buses!$A$3:$C$19,3,false)</f>
        <v>HIACE</v>
      </c>
      <c r="I583" s="120" t="s">
        <v>379</v>
      </c>
      <c r="J583" s="124"/>
      <c r="K583" s="109"/>
      <c r="L583" s="125" t="str">
        <f t="shared" si="1"/>
        <v>0044</v>
      </c>
      <c r="M583" s="103"/>
    </row>
    <row r="584">
      <c r="A584" s="119">
        <v>582.0</v>
      </c>
      <c r="B584" s="120" t="s">
        <v>768</v>
      </c>
      <c r="C584" s="121" t="str">
        <f>vlookup(D584,partners!$C$3:$O$16,13,FALSE)</f>
        <v>004</v>
      </c>
      <c r="D584" s="120" t="s">
        <v>85</v>
      </c>
      <c r="E584" s="122">
        <f>vlookup($F584,vehicles!$C$3:$G$26,5,FALSE)</f>
        <v>4</v>
      </c>
      <c r="F584" s="127" t="s">
        <v>264</v>
      </c>
      <c r="G584" s="123">
        <f>VLOOKUP(L584,buses!$A$3:$C$19,2,false)</f>
        <v>8</v>
      </c>
      <c r="H584" s="120" t="str">
        <f>VLOOKUP(L584,buses!$A$3:$C$19,3,false)</f>
        <v>HIACE</v>
      </c>
      <c r="I584" s="120" t="s">
        <v>379</v>
      </c>
      <c r="J584" s="124"/>
      <c r="K584" s="109"/>
      <c r="L584" s="125" t="str">
        <f t="shared" si="1"/>
        <v>0044</v>
      </c>
      <c r="M584" s="103"/>
    </row>
    <row r="585">
      <c r="A585" s="119">
        <v>583.0</v>
      </c>
      <c r="B585" s="120" t="s">
        <v>769</v>
      </c>
      <c r="C585" s="121" t="str">
        <f>vlookup(D585,partners!$C$3:$O$16,13,FALSE)</f>
        <v>004</v>
      </c>
      <c r="D585" s="120" t="s">
        <v>85</v>
      </c>
      <c r="E585" s="122">
        <f>vlookup($F585,vehicles!$C$3:$G$26,5,FALSE)</f>
        <v>18</v>
      </c>
      <c r="F585" s="120" t="s">
        <v>272</v>
      </c>
      <c r="G585" s="123">
        <f>VLOOKUP(L585,buses!$A$3:$C$19,2,false)</f>
        <v>13</v>
      </c>
      <c r="H585" s="120" t="str">
        <f>VLOOKUP(L585,buses!$A$3:$C$19,3,false)</f>
        <v>SIENNA</v>
      </c>
      <c r="I585" s="120" t="s">
        <v>379</v>
      </c>
      <c r="J585" s="124"/>
      <c r="K585" s="109"/>
      <c r="L585" s="125" t="str">
        <f t="shared" si="1"/>
        <v>00418</v>
      </c>
      <c r="M585" s="103"/>
    </row>
    <row r="586">
      <c r="A586" s="119">
        <v>584.0</v>
      </c>
      <c r="B586" s="120" t="s">
        <v>770</v>
      </c>
      <c r="C586" s="121" t="str">
        <f>vlookup(D586,partners!$C$3:$O$16,13,FALSE)</f>
        <v>004</v>
      </c>
      <c r="D586" s="120" t="s">
        <v>85</v>
      </c>
      <c r="E586" s="122">
        <f>vlookup($F586,vehicles!$C$3:$G$26,5,FALSE)</f>
        <v>4</v>
      </c>
      <c r="F586" s="127" t="s">
        <v>264</v>
      </c>
      <c r="G586" s="123">
        <f>VLOOKUP(L586,buses!$A$3:$C$19,2,false)</f>
        <v>8</v>
      </c>
      <c r="H586" s="120" t="str">
        <f>VLOOKUP(L586,buses!$A$3:$C$19,3,false)</f>
        <v>HIACE</v>
      </c>
      <c r="I586" s="120" t="s">
        <v>379</v>
      </c>
      <c r="J586" s="124"/>
      <c r="K586" s="109"/>
      <c r="L586" s="125" t="str">
        <f t="shared" si="1"/>
        <v>0044</v>
      </c>
      <c r="M586" s="103"/>
    </row>
    <row r="587">
      <c r="A587" s="119">
        <v>585.0</v>
      </c>
      <c r="B587" s="120" t="s">
        <v>771</v>
      </c>
      <c r="C587" s="121" t="str">
        <f>vlookup(D587,partners!$C$3:$O$16,13,FALSE)</f>
        <v>004</v>
      </c>
      <c r="D587" s="120" t="s">
        <v>85</v>
      </c>
      <c r="E587" s="122">
        <f>vlookup($F587,vehicles!$C$3:$G$26,5,FALSE)</f>
        <v>12</v>
      </c>
      <c r="F587" s="120" t="s">
        <v>258</v>
      </c>
      <c r="G587" s="123">
        <f>VLOOKUP(L587,buses!$A$3:$C$19,2,false)</f>
        <v>12</v>
      </c>
      <c r="H587" s="120" t="str">
        <f>VLOOKUP(L587,buses!$A$3:$C$19,3,false)</f>
        <v>JET (Jet Mover)</v>
      </c>
      <c r="I587" s="120" t="s">
        <v>379</v>
      </c>
      <c r="J587" s="124"/>
      <c r="K587" s="109"/>
      <c r="L587" s="125" t="str">
        <f t="shared" si="1"/>
        <v>00412</v>
      </c>
      <c r="M587" s="103"/>
    </row>
    <row r="588">
      <c r="A588" s="119">
        <v>586.0</v>
      </c>
      <c r="B588" s="120" t="s">
        <v>772</v>
      </c>
      <c r="C588" s="121" t="str">
        <f>vlookup(D588,partners!$C$3:$O$16,13,FALSE)</f>
        <v>004</v>
      </c>
      <c r="D588" s="120" t="s">
        <v>85</v>
      </c>
      <c r="E588" s="122">
        <f>vlookup($F588,vehicles!$C$3:$G$26,5,FALSE)</f>
        <v>6</v>
      </c>
      <c r="F588" s="127" t="s">
        <v>583</v>
      </c>
      <c r="G588" s="123">
        <f>VLOOKUP(L588,buses!$A$3:$C$19,2,false)</f>
        <v>14</v>
      </c>
      <c r="H588" s="120" t="str">
        <f>VLOOKUP(L588,buses!$A$3:$C$19,3,false)</f>
        <v>HIACE X</v>
      </c>
      <c r="I588" s="120" t="s">
        <v>379</v>
      </c>
      <c r="J588" s="124"/>
      <c r="K588" s="109"/>
      <c r="L588" s="125" t="str">
        <f t="shared" si="1"/>
        <v>0046</v>
      </c>
      <c r="M588" s="103"/>
    </row>
    <row r="589">
      <c r="A589" s="119">
        <v>587.0</v>
      </c>
      <c r="B589" s="120" t="s">
        <v>772</v>
      </c>
      <c r="C589" s="121" t="str">
        <f>vlookup(D589,partners!$C$3:$O$16,13,FALSE)</f>
        <v>004</v>
      </c>
      <c r="D589" s="120" t="s">
        <v>85</v>
      </c>
      <c r="E589" s="122">
        <f>vlookup($F589,vehicles!$C$3:$G$26,5,FALSE)</f>
        <v>4</v>
      </c>
      <c r="F589" s="127" t="s">
        <v>264</v>
      </c>
      <c r="G589" s="123">
        <f>VLOOKUP(L589,buses!$A$3:$C$19,2,false)</f>
        <v>8</v>
      </c>
      <c r="H589" s="120" t="str">
        <f>VLOOKUP(L589,buses!$A$3:$C$19,3,false)</f>
        <v>HIACE</v>
      </c>
      <c r="I589" s="120" t="s">
        <v>379</v>
      </c>
      <c r="J589" s="124"/>
      <c r="K589" s="109"/>
      <c r="L589" s="125" t="str">
        <f t="shared" si="1"/>
        <v>0044</v>
      </c>
      <c r="M589" s="103"/>
    </row>
    <row r="590">
      <c r="A590" s="119">
        <v>588.0</v>
      </c>
      <c r="B590" s="120" t="s">
        <v>773</v>
      </c>
      <c r="C590" s="121" t="str">
        <f>vlookup(D590,partners!$C$3:$O$16,13,FALSE)</f>
        <v>004</v>
      </c>
      <c r="D590" s="120" t="s">
        <v>85</v>
      </c>
      <c r="E590" s="122">
        <f>vlookup($F590,vehicles!$C$3:$G$26,5,FALSE)</f>
        <v>6</v>
      </c>
      <c r="F590" s="127" t="s">
        <v>583</v>
      </c>
      <c r="G590" s="123">
        <f>VLOOKUP(L590,buses!$A$3:$C$19,2,false)</f>
        <v>14</v>
      </c>
      <c r="H590" s="120" t="str">
        <f>VLOOKUP(L590,buses!$A$3:$C$19,3,false)</f>
        <v>HIACE X</v>
      </c>
      <c r="I590" s="120" t="s">
        <v>379</v>
      </c>
      <c r="J590" s="124"/>
      <c r="K590" s="109"/>
      <c r="L590" s="125" t="str">
        <f t="shared" si="1"/>
        <v>0046</v>
      </c>
      <c r="M590" s="103"/>
    </row>
    <row r="591">
      <c r="A591" s="119">
        <v>589.0</v>
      </c>
      <c r="B591" s="120" t="s">
        <v>774</v>
      </c>
      <c r="C591" s="121" t="str">
        <f>vlookup(D591,partners!$C$3:$O$16,13,FALSE)</f>
        <v>004</v>
      </c>
      <c r="D591" s="120" t="s">
        <v>85</v>
      </c>
      <c r="E591" s="122">
        <f>vlookup($F591,vehicles!$C$3:$G$26,5,FALSE)</f>
        <v>12</v>
      </c>
      <c r="F591" s="120" t="s">
        <v>258</v>
      </c>
      <c r="G591" s="123">
        <f>VLOOKUP(L591,buses!$A$3:$C$19,2,false)</f>
        <v>12</v>
      </c>
      <c r="H591" s="120" t="str">
        <f>VLOOKUP(L591,buses!$A$3:$C$19,3,false)</f>
        <v>JET (Jet Mover)</v>
      </c>
      <c r="I591" s="120" t="s">
        <v>379</v>
      </c>
      <c r="J591" s="124"/>
      <c r="K591" s="109"/>
      <c r="L591" s="125" t="str">
        <f t="shared" si="1"/>
        <v>00412</v>
      </c>
      <c r="M591" s="103"/>
    </row>
    <row r="592">
      <c r="A592" s="119">
        <v>590.0</v>
      </c>
      <c r="B592" s="120" t="s">
        <v>775</v>
      </c>
      <c r="C592" s="121" t="str">
        <f>vlookup(D592,partners!$C$3:$O$16,13,FALSE)</f>
        <v>004</v>
      </c>
      <c r="D592" s="120" t="s">
        <v>85</v>
      </c>
      <c r="E592" s="122">
        <f>vlookup($F592,vehicles!$C$3:$G$26,5,FALSE)</f>
        <v>12</v>
      </c>
      <c r="F592" s="120" t="s">
        <v>258</v>
      </c>
      <c r="G592" s="123">
        <f>VLOOKUP(L592,buses!$A$3:$C$19,2,false)</f>
        <v>12</v>
      </c>
      <c r="H592" s="120" t="str">
        <f>VLOOKUP(L592,buses!$A$3:$C$19,3,false)</f>
        <v>JET (Jet Mover)</v>
      </c>
      <c r="I592" s="120" t="s">
        <v>379</v>
      </c>
      <c r="J592" s="124"/>
      <c r="K592" s="109"/>
      <c r="L592" s="125" t="str">
        <f t="shared" si="1"/>
        <v>00412</v>
      </c>
      <c r="M592" s="103"/>
    </row>
    <row r="593">
      <c r="A593" s="119">
        <v>591.0</v>
      </c>
      <c r="B593" s="120" t="s">
        <v>775</v>
      </c>
      <c r="C593" s="121" t="str">
        <f>vlookup(D593,partners!$C$3:$O$16,13,FALSE)</f>
        <v>004</v>
      </c>
      <c r="D593" s="120" t="s">
        <v>85</v>
      </c>
      <c r="E593" s="122">
        <f>vlookup($F593,vehicles!$C$3:$G$26,5,FALSE)</f>
        <v>12</v>
      </c>
      <c r="F593" s="120" t="s">
        <v>258</v>
      </c>
      <c r="G593" s="123">
        <f>VLOOKUP(L593,buses!$A$3:$C$19,2,false)</f>
        <v>12</v>
      </c>
      <c r="H593" s="120" t="str">
        <f>VLOOKUP(L593,buses!$A$3:$C$19,3,false)</f>
        <v>JET (Jet Mover)</v>
      </c>
      <c r="I593" s="120" t="s">
        <v>379</v>
      </c>
      <c r="J593" s="124"/>
      <c r="K593" s="109"/>
      <c r="L593" s="125" t="str">
        <f t="shared" si="1"/>
        <v>00412</v>
      </c>
      <c r="M593" s="103"/>
    </row>
    <row r="594">
      <c r="A594" s="119">
        <v>592.0</v>
      </c>
      <c r="B594" s="120" t="s">
        <v>775</v>
      </c>
      <c r="C594" s="121" t="str">
        <f>vlookup(D594,partners!$C$3:$O$16,13,FALSE)</f>
        <v>004</v>
      </c>
      <c r="D594" s="120" t="s">
        <v>85</v>
      </c>
      <c r="E594" s="122">
        <f>vlookup($F594,vehicles!$C$3:$G$26,5,FALSE)</f>
        <v>1</v>
      </c>
      <c r="F594" s="127" t="s">
        <v>595</v>
      </c>
      <c r="G594" s="123">
        <f>VLOOKUP(L594,buses!$A$3:$C$19,2,false)</f>
        <v>9</v>
      </c>
      <c r="H594" s="120" t="str">
        <f>VLOOKUP(L594,buses!$A$3:$C$19,3,false)</f>
        <v>BENZ</v>
      </c>
      <c r="I594" s="120" t="s">
        <v>379</v>
      </c>
      <c r="J594" s="124"/>
      <c r="K594" s="109"/>
      <c r="L594" s="125" t="str">
        <f t="shared" si="1"/>
        <v>0041</v>
      </c>
      <c r="M594" s="103"/>
    </row>
    <row r="595">
      <c r="A595" s="119">
        <v>593.0</v>
      </c>
      <c r="B595" s="120" t="s">
        <v>775</v>
      </c>
      <c r="C595" s="121" t="str">
        <f>vlookup(D595,partners!$C$3:$O$16,13,FALSE)</f>
        <v>004</v>
      </c>
      <c r="D595" s="120" t="s">
        <v>85</v>
      </c>
      <c r="E595" s="122">
        <f>vlookup($F595,vehicles!$C$3:$G$26,5,FALSE)</f>
        <v>1</v>
      </c>
      <c r="F595" s="127" t="s">
        <v>595</v>
      </c>
      <c r="G595" s="123">
        <f>VLOOKUP(L595,buses!$A$3:$C$19,2,false)</f>
        <v>9</v>
      </c>
      <c r="H595" s="120" t="str">
        <f>VLOOKUP(L595,buses!$A$3:$C$19,3,false)</f>
        <v>BENZ</v>
      </c>
      <c r="I595" s="120" t="s">
        <v>379</v>
      </c>
      <c r="J595" s="124"/>
      <c r="K595" s="109"/>
      <c r="L595" s="125" t="str">
        <f t="shared" si="1"/>
        <v>0041</v>
      </c>
      <c r="M595" s="103"/>
    </row>
    <row r="596">
      <c r="A596" s="119">
        <v>594.0</v>
      </c>
      <c r="B596" s="120" t="s">
        <v>775</v>
      </c>
      <c r="C596" s="121" t="str">
        <f>vlookup(D596,partners!$C$3:$O$16,13,FALSE)</f>
        <v>004</v>
      </c>
      <c r="D596" s="120" t="s">
        <v>85</v>
      </c>
      <c r="E596" s="122">
        <f>vlookup($F596,vehicles!$C$3:$G$26,5,FALSE)</f>
        <v>1</v>
      </c>
      <c r="F596" s="127" t="s">
        <v>595</v>
      </c>
      <c r="G596" s="123">
        <f>VLOOKUP(L596,buses!$A$3:$C$19,2,false)</f>
        <v>9</v>
      </c>
      <c r="H596" s="120" t="str">
        <f>VLOOKUP(L596,buses!$A$3:$C$19,3,false)</f>
        <v>BENZ</v>
      </c>
      <c r="I596" s="120" t="s">
        <v>379</v>
      </c>
      <c r="J596" s="124"/>
      <c r="K596" s="109"/>
      <c r="L596" s="125" t="str">
        <f t="shared" si="1"/>
        <v>0041</v>
      </c>
      <c r="M596" s="103"/>
    </row>
    <row r="597">
      <c r="A597" s="119">
        <v>595.0</v>
      </c>
      <c r="B597" s="120" t="s">
        <v>776</v>
      </c>
      <c r="C597" s="121" t="str">
        <f>vlookup(D597,partners!$C$3:$O$16,13,FALSE)</f>
        <v>004</v>
      </c>
      <c r="D597" s="120" t="s">
        <v>85</v>
      </c>
      <c r="E597" s="122">
        <f>vlookup($F597,vehicles!$C$3:$G$26,5,FALSE)</f>
        <v>12</v>
      </c>
      <c r="F597" s="120" t="s">
        <v>258</v>
      </c>
      <c r="G597" s="123">
        <f>VLOOKUP(L597,buses!$A$3:$C$19,2,false)</f>
        <v>12</v>
      </c>
      <c r="H597" s="120" t="str">
        <f>VLOOKUP(L597,buses!$A$3:$C$19,3,false)</f>
        <v>JET (Jet Mover)</v>
      </c>
      <c r="I597" s="120" t="s">
        <v>379</v>
      </c>
      <c r="J597" s="124"/>
      <c r="K597" s="109"/>
      <c r="L597" s="125" t="str">
        <f t="shared" si="1"/>
        <v>00412</v>
      </c>
      <c r="M597" s="103"/>
    </row>
    <row r="598">
      <c r="A598" s="119">
        <v>596.0</v>
      </c>
      <c r="B598" s="120" t="s">
        <v>777</v>
      </c>
      <c r="C598" s="121" t="str">
        <f>vlookup(D598,partners!$C$3:$O$16,13,FALSE)</f>
        <v>004</v>
      </c>
      <c r="D598" s="120" t="s">
        <v>85</v>
      </c>
      <c r="E598" s="122">
        <f>vlookup($F598,vehicles!$C$3:$G$26,5,FALSE)</f>
        <v>6</v>
      </c>
      <c r="F598" s="127" t="s">
        <v>583</v>
      </c>
      <c r="G598" s="123">
        <f>VLOOKUP(L598,buses!$A$3:$C$19,2,false)</f>
        <v>14</v>
      </c>
      <c r="H598" s="120" t="str">
        <f>VLOOKUP(L598,buses!$A$3:$C$19,3,false)</f>
        <v>HIACE X</v>
      </c>
      <c r="I598" s="120" t="s">
        <v>379</v>
      </c>
      <c r="J598" s="124"/>
      <c r="K598" s="109"/>
      <c r="L598" s="125" t="str">
        <f t="shared" si="1"/>
        <v>0046</v>
      </c>
      <c r="M598" s="103"/>
    </row>
    <row r="599">
      <c r="A599" s="119">
        <v>597.0</v>
      </c>
      <c r="B599" s="120" t="s">
        <v>778</v>
      </c>
      <c r="C599" s="121" t="str">
        <f>vlookup(D599,partners!$C$3:$O$16,13,FALSE)</f>
        <v>004</v>
      </c>
      <c r="D599" s="120" t="s">
        <v>85</v>
      </c>
      <c r="E599" s="122">
        <f>vlookup($F599,vehicles!$C$3:$G$26,5,FALSE)</f>
        <v>1</v>
      </c>
      <c r="F599" s="127" t="s">
        <v>595</v>
      </c>
      <c r="G599" s="123">
        <f>VLOOKUP(L599,buses!$A$3:$C$19,2,false)</f>
        <v>9</v>
      </c>
      <c r="H599" s="120" t="str">
        <f>VLOOKUP(L599,buses!$A$3:$C$19,3,false)</f>
        <v>BENZ</v>
      </c>
      <c r="I599" s="120" t="s">
        <v>379</v>
      </c>
      <c r="J599" s="124"/>
      <c r="K599" s="109"/>
      <c r="L599" s="125" t="str">
        <f t="shared" si="1"/>
        <v>0041</v>
      </c>
      <c r="M599" s="103"/>
    </row>
    <row r="600">
      <c r="A600" s="119">
        <v>598.0</v>
      </c>
      <c r="B600" s="120" t="s">
        <v>778</v>
      </c>
      <c r="C600" s="121" t="str">
        <f>vlookup(D600,partners!$C$3:$O$16,13,FALSE)</f>
        <v>004</v>
      </c>
      <c r="D600" s="120" t="s">
        <v>85</v>
      </c>
      <c r="E600" s="122">
        <f>vlookup($F600,vehicles!$C$3:$G$26,5,FALSE)</f>
        <v>1</v>
      </c>
      <c r="F600" s="127" t="s">
        <v>595</v>
      </c>
      <c r="G600" s="123">
        <f>VLOOKUP(L600,buses!$A$3:$C$19,2,false)</f>
        <v>9</v>
      </c>
      <c r="H600" s="120" t="str">
        <f>VLOOKUP(L600,buses!$A$3:$C$19,3,false)</f>
        <v>BENZ</v>
      </c>
      <c r="I600" s="120" t="s">
        <v>379</v>
      </c>
      <c r="J600" s="124"/>
      <c r="K600" s="109"/>
      <c r="L600" s="125" t="str">
        <f t="shared" si="1"/>
        <v>0041</v>
      </c>
      <c r="M600" s="103"/>
    </row>
    <row r="601">
      <c r="A601" s="119">
        <v>599.0</v>
      </c>
      <c r="B601" s="120" t="s">
        <v>778</v>
      </c>
      <c r="C601" s="121" t="str">
        <f>vlookup(D601,partners!$C$3:$O$16,13,FALSE)</f>
        <v>004</v>
      </c>
      <c r="D601" s="120" t="s">
        <v>85</v>
      </c>
      <c r="E601" s="122">
        <f>vlookup($F601,vehicles!$C$3:$G$26,5,FALSE)</f>
        <v>4</v>
      </c>
      <c r="F601" s="127" t="s">
        <v>264</v>
      </c>
      <c r="G601" s="123">
        <f>VLOOKUP(L601,buses!$A$3:$C$19,2,false)</f>
        <v>8</v>
      </c>
      <c r="H601" s="120" t="str">
        <f>VLOOKUP(L601,buses!$A$3:$C$19,3,false)</f>
        <v>HIACE</v>
      </c>
      <c r="I601" s="120" t="s">
        <v>379</v>
      </c>
      <c r="J601" s="124"/>
      <c r="K601" s="109"/>
      <c r="L601" s="125" t="str">
        <f t="shared" si="1"/>
        <v>0044</v>
      </c>
      <c r="M601" s="103"/>
    </row>
    <row r="602">
      <c r="A602" s="119">
        <v>600.0</v>
      </c>
      <c r="B602" s="120" t="s">
        <v>778</v>
      </c>
      <c r="C602" s="121" t="str">
        <f>vlookup(D602,partners!$C$3:$O$16,13,FALSE)</f>
        <v>004</v>
      </c>
      <c r="D602" s="120" t="s">
        <v>85</v>
      </c>
      <c r="E602" s="122">
        <f>vlookup($F602,vehicles!$C$3:$G$26,5,FALSE)</f>
        <v>4</v>
      </c>
      <c r="F602" s="127" t="s">
        <v>264</v>
      </c>
      <c r="G602" s="123">
        <f>VLOOKUP(L602,buses!$A$3:$C$19,2,false)</f>
        <v>8</v>
      </c>
      <c r="H602" s="120" t="str">
        <f>VLOOKUP(L602,buses!$A$3:$C$19,3,false)</f>
        <v>HIACE</v>
      </c>
      <c r="I602" s="120" t="s">
        <v>379</v>
      </c>
      <c r="J602" s="124"/>
      <c r="K602" s="109"/>
      <c r="L602" s="125" t="str">
        <f t="shared" si="1"/>
        <v>0044</v>
      </c>
      <c r="M602" s="103"/>
    </row>
    <row r="603">
      <c r="A603" s="119">
        <v>601.0</v>
      </c>
      <c r="B603" s="120" t="s">
        <v>779</v>
      </c>
      <c r="C603" s="121" t="str">
        <f>vlookup(D603,partners!$C$3:$O$16,13,FALSE)</f>
        <v>004</v>
      </c>
      <c r="D603" s="120" t="s">
        <v>85</v>
      </c>
      <c r="E603" s="122">
        <f>vlookup($F603,vehicles!$C$3:$G$26,5,FALSE)</f>
        <v>12</v>
      </c>
      <c r="F603" s="120" t="s">
        <v>258</v>
      </c>
      <c r="G603" s="123">
        <f>VLOOKUP(L603,buses!$A$3:$C$19,2,false)</f>
        <v>12</v>
      </c>
      <c r="H603" s="120" t="str">
        <f>VLOOKUP(L603,buses!$A$3:$C$19,3,false)</f>
        <v>JET (Jet Mover)</v>
      </c>
      <c r="I603" s="120" t="s">
        <v>379</v>
      </c>
      <c r="J603" s="124"/>
      <c r="K603" s="109"/>
      <c r="L603" s="125" t="str">
        <f t="shared" si="1"/>
        <v>00412</v>
      </c>
      <c r="M603" s="103"/>
    </row>
    <row r="604">
      <c r="A604" s="119">
        <v>602.0</v>
      </c>
      <c r="B604" s="120" t="s">
        <v>779</v>
      </c>
      <c r="C604" s="121" t="str">
        <f>vlookup(D604,partners!$C$3:$O$16,13,FALSE)</f>
        <v>004</v>
      </c>
      <c r="D604" s="120" t="s">
        <v>85</v>
      </c>
      <c r="E604" s="122">
        <f>vlookup($F604,vehicles!$C$3:$G$26,5,FALSE)</f>
        <v>4</v>
      </c>
      <c r="F604" s="127" t="s">
        <v>264</v>
      </c>
      <c r="G604" s="123">
        <f>VLOOKUP(L604,buses!$A$3:$C$19,2,false)</f>
        <v>8</v>
      </c>
      <c r="H604" s="120" t="str">
        <f>VLOOKUP(L604,buses!$A$3:$C$19,3,false)</f>
        <v>HIACE</v>
      </c>
      <c r="I604" s="120" t="s">
        <v>379</v>
      </c>
      <c r="J604" s="124"/>
      <c r="K604" s="109"/>
      <c r="L604" s="125" t="str">
        <f t="shared" si="1"/>
        <v>0044</v>
      </c>
      <c r="M604" s="103"/>
    </row>
    <row r="605">
      <c r="A605" s="119">
        <v>603.0</v>
      </c>
      <c r="B605" s="120" t="s">
        <v>779</v>
      </c>
      <c r="C605" s="121" t="str">
        <f>vlookup(D605,partners!$C$3:$O$16,13,FALSE)</f>
        <v>004</v>
      </c>
      <c r="D605" s="120" t="s">
        <v>85</v>
      </c>
      <c r="E605" s="122">
        <f>vlookup($F605,vehicles!$C$3:$G$26,5,FALSE)</f>
        <v>4</v>
      </c>
      <c r="F605" s="127" t="s">
        <v>264</v>
      </c>
      <c r="G605" s="123">
        <f>VLOOKUP(L605,buses!$A$3:$C$19,2,false)</f>
        <v>8</v>
      </c>
      <c r="H605" s="120" t="str">
        <f>VLOOKUP(L605,buses!$A$3:$C$19,3,false)</f>
        <v>HIACE</v>
      </c>
      <c r="I605" s="120" t="s">
        <v>379</v>
      </c>
      <c r="J605" s="124"/>
      <c r="K605" s="109"/>
      <c r="L605" s="125" t="str">
        <f t="shared" si="1"/>
        <v>0044</v>
      </c>
      <c r="M605" s="103"/>
    </row>
    <row r="606">
      <c r="A606" s="119">
        <v>604.0</v>
      </c>
      <c r="B606" s="120" t="s">
        <v>779</v>
      </c>
      <c r="C606" s="121" t="str">
        <f>vlookup(D606,partners!$C$3:$O$16,13,FALSE)</f>
        <v>004</v>
      </c>
      <c r="D606" s="120" t="s">
        <v>85</v>
      </c>
      <c r="E606" s="122">
        <f>vlookup($F606,vehicles!$C$3:$G$26,5,FALSE)</f>
        <v>4</v>
      </c>
      <c r="F606" s="127" t="s">
        <v>264</v>
      </c>
      <c r="G606" s="123">
        <f>VLOOKUP(L606,buses!$A$3:$C$19,2,false)</f>
        <v>8</v>
      </c>
      <c r="H606" s="120" t="str">
        <f>VLOOKUP(L606,buses!$A$3:$C$19,3,false)</f>
        <v>HIACE</v>
      </c>
      <c r="I606" s="120" t="s">
        <v>379</v>
      </c>
      <c r="J606" s="124"/>
      <c r="K606" s="109"/>
      <c r="L606" s="125" t="str">
        <f t="shared" si="1"/>
        <v>0044</v>
      </c>
      <c r="M606" s="103"/>
    </row>
    <row r="607">
      <c r="A607" s="119">
        <v>605.0</v>
      </c>
      <c r="B607" s="120" t="s">
        <v>780</v>
      </c>
      <c r="C607" s="121" t="str">
        <f>vlookup(D607,partners!$C$3:$O$16,13,FALSE)</f>
        <v>004</v>
      </c>
      <c r="D607" s="120" t="s">
        <v>85</v>
      </c>
      <c r="E607" s="122">
        <f>vlookup($F607,vehicles!$C$3:$G$26,5,FALSE)</f>
        <v>12</v>
      </c>
      <c r="F607" s="120" t="s">
        <v>258</v>
      </c>
      <c r="G607" s="123">
        <f>VLOOKUP(L607,buses!$A$3:$C$19,2,false)</f>
        <v>12</v>
      </c>
      <c r="H607" s="120" t="str">
        <f>VLOOKUP(L607,buses!$A$3:$C$19,3,false)</f>
        <v>JET (Jet Mover)</v>
      </c>
      <c r="I607" s="120" t="s">
        <v>379</v>
      </c>
      <c r="J607" s="124"/>
      <c r="K607" s="109"/>
      <c r="L607" s="125" t="str">
        <f t="shared" si="1"/>
        <v>00412</v>
      </c>
      <c r="M607" s="103"/>
    </row>
    <row r="608">
      <c r="A608" s="119">
        <v>606.0</v>
      </c>
      <c r="B608" s="120" t="s">
        <v>781</v>
      </c>
      <c r="C608" s="121" t="str">
        <f>vlookup(D608,partners!$C$3:$O$16,13,FALSE)</f>
        <v>004</v>
      </c>
      <c r="D608" s="120" t="s">
        <v>85</v>
      </c>
      <c r="E608" s="122">
        <f>vlookup($F608,vehicles!$C$3:$G$26,5,FALSE)</f>
        <v>23</v>
      </c>
      <c r="F608" s="136" t="s">
        <v>782</v>
      </c>
      <c r="G608" s="123">
        <f>VLOOKUP(L608,buses!$A$3:$C$19,2,false)</f>
        <v>11</v>
      </c>
      <c r="H608" s="120" t="str">
        <f>VLOOKUP(L608,buses!$A$3:$C$19,3,false)</f>
        <v>JET (Jet Prime XL)</v>
      </c>
      <c r="I608" s="120" t="s">
        <v>379</v>
      </c>
      <c r="J608" s="124"/>
      <c r="K608" s="109"/>
      <c r="L608" s="125" t="str">
        <f t="shared" si="1"/>
        <v>00423</v>
      </c>
      <c r="M608" s="103"/>
    </row>
    <row r="609">
      <c r="A609" s="119">
        <v>607.0</v>
      </c>
      <c r="B609" s="120" t="s">
        <v>781</v>
      </c>
      <c r="C609" s="121" t="str">
        <f>vlookup(D609,partners!$C$3:$O$16,13,FALSE)</f>
        <v>004</v>
      </c>
      <c r="D609" s="120" t="s">
        <v>85</v>
      </c>
      <c r="E609" s="122">
        <f>vlookup($F609,vehicles!$C$3:$G$26,5,FALSE)</f>
        <v>1</v>
      </c>
      <c r="F609" s="127" t="s">
        <v>595</v>
      </c>
      <c r="G609" s="123">
        <f>VLOOKUP(L609,buses!$A$3:$C$19,2,false)</f>
        <v>9</v>
      </c>
      <c r="H609" s="120" t="str">
        <f>VLOOKUP(L609,buses!$A$3:$C$19,3,false)</f>
        <v>BENZ</v>
      </c>
      <c r="I609" s="120" t="s">
        <v>379</v>
      </c>
      <c r="J609" s="124"/>
      <c r="K609" s="109"/>
      <c r="L609" s="125" t="str">
        <f t="shared" si="1"/>
        <v>0041</v>
      </c>
      <c r="M609" s="103"/>
    </row>
    <row r="610">
      <c r="A610" s="119">
        <v>608.0</v>
      </c>
      <c r="B610" s="120" t="s">
        <v>781</v>
      </c>
      <c r="C610" s="121" t="str">
        <f>vlookup(D610,partners!$C$3:$O$16,13,FALSE)</f>
        <v>004</v>
      </c>
      <c r="D610" s="120" t="s">
        <v>85</v>
      </c>
      <c r="E610" s="122">
        <f>vlookup($F610,vehicles!$C$3:$G$26,5,FALSE)</f>
        <v>1</v>
      </c>
      <c r="F610" s="127" t="s">
        <v>595</v>
      </c>
      <c r="G610" s="123">
        <f>VLOOKUP(L610,buses!$A$3:$C$19,2,false)</f>
        <v>9</v>
      </c>
      <c r="H610" s="120" t="str">
        <f>VLOOKUP(L610,buses!$A$3:$C$19,3,false)</f>
        <v>BENZ</v>
      </c>
      <c r="I610" s="120" t="s">
        <v>379</v>
      </c>
      <c r="J610" s="124"/>
      <c r="K610" s="109"/>
      <c r="L610" s="125" t="str">
        <f t="shared" si="1"/>
        <v>0041</v>
      </c>
      <c r="M610" s="103"/>
    </row>
    <row r="611">
      <c r="A611" s="119">
        <v>609.0</v>
      </c>
      <c r="B611" s="120" t="s">
        <v>783</v>
      </c>
      <c r="C611" s="121" t="str">
        <f>vlookup(D611,partners!$C$3:$O$16,13,FALSE)</f>
        <v>004</v>
      </c>
      <c r="D611" s="120" t="s">
        <v>85</v>
      </c>
      <c r="E611" s="122">
        <f>vlookup($F611,vehicles!$C$3:$G$26,5,FALSE)</f>
        <v>1</v>
      </c>
      <c r="F611" s="127" t="s">
        <v>595</v>
      </c>
      <c r="G611" s="123">
        <f>VLOOKUP(L611,buses!$A$3:$C$19,2,false)</f>
        <v>9</v>
      </c>
      <c r="H611" s="120" t="str">
        <f>VLOOKUP(L611,buses!$A$3:$C$19,3,false)</f>
        <v>BENZ</v>
      </c>
      <c r="I611" s="120" t="s">
        <v>379</v>
      </c>
      <c r="J611" s="124"/>
      <c r="K611" s="109"/>
      <c r="L611" s="125" t="str">
        <f t="shared" si="1"/>
        <v>0041</v>
      </c>
      <c r="M611" s="103"/>
    </row>
    <row r="612">
      <c r="A612" s="119">
        <v>610.0</v>
      </c>
      <c r="B612" s="120" t="s">
        <v>523</v>
      </c>
      <c r="C612" s="121" t="str">
        <f>vlookup(D612,partners!$C$3:$O$16,13,FALSE)</f>
        <v>004</v>
      </c>
      <c r="D612" s="120" t="s">
        <v>85</v>
      </c>
      <c r="E612" s="122">
        <f>vlookup($F612,vehicles!$C$3:$G$26,5,FALSE)</f>
        <v>6</v>
      </c>
      <c r="F612" s="127" t="s">
        <v>583</v>
      </c>
      <c r="G612" s="123">
        <f>VLOOKUP(L612,buses!$A$3:$C$19,2,false)</f>
        <v>14</v>
      </c>
      <c r="H612" s="120" t="str">
        <f>VLOOKUP(L612,buses!$A$3:$C$19,3,false)</f>
        <v>HIACE X</v>
      </c>
      <c r="I612" s="120" t="s">
        <v>379</v>
      </c>
      <c r="J612" s="124"/>
      <c r="K612" s="109"/>
      <c r="L612" s="125" t="str">
        <f t="shared" si="1"/>
        <v>0046</v>
      </c>
      <c r="M612" s="103"/>
    </row>
    <row r="613">
      <c r="A613" s="119">
        <v>611.0</v>
      </c>
      <c r="B613" s="120" t="s">
        <v>784</v>
      </c>
      <c r="C613" s="121" t="str">
        <f>vlookup(D613,partners!$C$3:$O$16,13,FALSE)</f>
        <v>004</v>
      </c>
      <c r="D613" s="120" t="s">
        <v>85</v>
      </c>
      <c r="E613" s="122">
        <f>vlookup($F613,vehicles!$C$3:$G$26,5,FALSE)</f>
        <v>12</v>
      </c>
      <c r="F613" s="120" t="s">
        <v>258</v>
      </c>
      <c r="G613" s="123">
        <f>VLOOKUP(L613,buses!$A$3:$C$19,2,false)</f>
        <v>12</v>
      </c>
      <c r="H613" s="120" t="str">
        <f>VLOOKUP(L613,buses!$A$3:$C$19,3,false)</f>
        <v>JET (Jet Mover)</v>
      </c>
      <c r="I613" s="120" t="s">
        <v>379</v>
      </c>
      <c r="J613" s="124"/>
      <c r="K613" s="109"/>
      <c r="L613" s="125" t="str">
        <f t="shared" si="1"/>
        <v>00412</v>
      </c>
      <c r="M613" s="103"/>
    </row>
    <row r="614">
      <c r="A614" s="119">
        <v>612.0</v>
      </c>
      <c r="B614" s="120" t="s">
        <v>785</v>
      </c>
      <c r="C614" s="121" t="str">
        <f>vlookup(D614,partners!$C$3:$O$16,13,FALSE)</f>
        <v>004</v>
      </c>
      <c r="D614" s="120" t="s">
        <v>85</v>
      </c>
      <c r="E614" s="122">
        <f>vlookup($F614,vehicles!$C$3:$G$26,5,FALSE)</f>
        <v>12</v>
      </c>
      <c r="F614" s="120" t="s">
        <v>258</v>
      </c>
      <c r="G614" s="123">
        <f>VLOOKUP(L614,buses!$A$3:$C$19,2,false)</f>
        <v>12</v>
      </c>
      <c r="H614" s="120" t="str">
        <f>VLOOKUP(L614,buses!$A$3:$C$19,3,false)</f>
        <v>JET (Jet Mover)</v>
      </c>
      <c r="I614" s="120" t="s">
        <v>379</v>
      </c>
      <c r="J614" s="124"/>
      <c r="K614" s="109"/>
      <c r="L614" s="125" t="str">
        <f t="shared" si="1"/>
        <v>00412</v>
      </c>
      <c r="M614" s="103"/>
    </row>
    <row r="615">
      <c r="A615" s="119">
        <v>613.0</v>
      </c>
      <c r="B615" s="120" t="s">
        <v>786</v>
      </c>
      <c r="C615" s="121" t="str">
        <f>vlookup(D615,partners!$C$3:$O$16,13,FALSE)</f>
        <v>004</v>
      </c>
      <c r="D615" s="120" t="s">
        <v>85</v>
      </c>
      <c r="E615" s="122">
        <f>vlookup($F615,vehicles!$C$3:$G$26,5,FALSE)</f>
        <v>12</v>
      </c>
      <c r="F615" s="120" t="s">
        <v>258</v>
      </c>
      <c r="G615" s="123">
        <f>VLOOKUP(L615,buses!$A$3:$C$19,2,false)</f>
        <v>12</v>
      </c>
      <c r="H615" s="120" t="str">
        <f>VLOOKUP(L615,buses!$A$3:$C$19,3,false)</f>
        <v>JET (Jet Mover)</v>
      </c>
      <c r="I615" s="120" t="s">
        <v>379</v>
      </c>
      <c r="J615" s="124"/>
      <c r="K615" s="109"/>
      <c r="L615" s="125" t="str">
        <f t="shared" si="1"/>
        <v>00412</v>
      </c>
      <c r="M615" s="103"/>
    </row>
    <row r="616">
      <c r="A616" s="119">
        <v>614.0</v>
      </c>
      <c r="B616" s="120" t="s">
        <v>786</v>
      </c>
      <c r="C616" s="121" t="str">
        <f>vlookup(D616,partners!$C$3:$O$16,13,FALSE)</f>
        <v>004</v>
      </c>
      <c r="D616" s="120" t="s">
        <v>85</v>
      </c>
      <c r="E616" s="122">
        <f>vlookup($F616,vehicles!$C$3:$G$26,5,FALSE)</f>
        <v>6</v>
      </c>
      <c r="F616" s="127" t="s">
        <v>583</v>
      </c>
      <c r="G616" s="123">
        <f>VLOOKUP(L616,buses!$A$3:$C$19,2,false)</f>
        <v>14</v>
      </c>
      <c r="H616" s="120" t="str">
        <f>VLOOKUP(L616,buses!$A$3:$C$19,3,false)</f>
        <v>HIACE X</v>
      </c>
      <c r="I616" s="120" t="s">
        <v>379</v>
      </c>
      <c r="J616" s="124"/>
      <c r="K616" s="109"/>
      <c r="L616" s="125" t="str">
        <f t="shared" si="1"/>
        <v>0046</v>
      </c>
      <c r="M616" s="103"/>
    </row>
    <row r="617">
      <c r="A617" s="119">
        <v>615.0</v>
      </c>
      <c r="B617" s="120" t="s">
        <v>787</v>
      </c>
      <c r="C617" s="121" t="str">
        <f>vlookup(D617,partners!$C$3:$O$16,13,FALSE)</f>
        <v>004</v>
      </c>
      <c r="D617" s="120" t="s">
        <v>85</v>
      </c>
      <c r="E617" s="122">
        <f>vlookup($F617,vehicles!$C$3:$G$26,5,FALSE)</f>
        <v>12</v>
      </c>
      <c r="F617" s="120" t="s">
        <v>258</v>
      </c>
      <c r="G617" s="123">
        <f>VLOOKUP(L617,buses!$A$3:$C$19,2,false)</f>
        <v>12</v>
      </c>
      <c r="H617" s="120" t="str">
        <f>VLOOKUP(L617,buses!$A$3:$C$19,3,false)</f>
        <v>JET (Jet Mover)</v>
      </c>
      <c r="I617" s="120" t="s">
        <v>379</v>
      </c>
      <c r="J617" s="124"/>
      <c r="K617" s="109"/>
      <c r="L617" s="125" t="str">
        <f t="shared" si="1"/>
        <v>00412</v>
      </c>
      <c r="M617" s="103"/>
    </row>
    <row r="618">
      <c r="A618" s="119">
        <v>616.0</v>
      </c>
      <c r="B618" s="120" t="s">
        <v>787</v>
      </c>
      <c r="C618" s="121" t="str">
        <f>vlookup(D618,partners!$C$3:$O$16,13,FALSE)</f>
        <v>004</v>
      </c>
      <c r="D618" s="120" t="s">
        <v>85</v>
      </c>
      <c r="E618" s="122">
        <f>vlookup($F618,vehicles!$C$3:$G$26,5,FALSE)</f>
        <v>6</v>
      </c>
      <c r="F618" s="127" t="s">
        <v>583</v>
      </c>
      <c r="G618" s="123">
        <f>VLOOKUP(L618,buses!$A$3:$C$19,2,false)</f>
        <v>14</v>
      </c>
      <c r="H618" s="120" t="str">
        <f>VLOOKUP(L618,buses!$A$3:$C$19,3,false)</f>
        <v>HIACE X</v>
      </c>
      <c r="I618" s="120" t="s">
        <v>379</v>
      </c>
      <c r="J618" s="124"/>
      <c r="K618" s="109"/>
      <c r="L618" s="125" t="str">
        <f t="shared" si="1"/>
        <v>0046</v>
      </c>
      <c r="M618" s="103"/>
    </row>
    <row r="619">
      <c r="A619" s="119">
        <v>617.0</v>
      </c>
      <c r="B619" s="120" t="s">
        <v>788</v>
      </c>
      <c r="C619" s="121" t="str">
        <f>vlookup(D619,partners!$C$3:$O$16,13,FALSE)</f>
        <v>004</v>
      </c>
      <c r="D619" s="120" t="s">
        <v>85</v>
      </c>
      <c r="E619" s="122">
        <f>vlookup($F619,vehicles!$C$3:$G$26,5,FALSE)</f>
        <v>12</v>
      </c>
      <c r="F619" s="120" t="s">
        <v>258</v>
      </c>
      <c r="G619" s="123">
        <f>VLOOKUP(L619,buses!$A$3:$C$19,2,false)</f>
        <v>12</v>
      </c>
      <c r="H619" s="120" t="str">
        <f>VLOOKUP(L619,buses!$A$3:$C$19,3,false)</f>
        <v>JET (Jet Mover)</v>
      </c>
      <c r="I619" s="120" t="s">
        <v>379</v>
      </c>
      <c r="J619" s="124"/>
      <c r="K619" s="109"/>
      <c r="L619" s="125" t="str">
        <f t="shared" si="1"/>
        <v>00412</v>
      </c>
      <c r="M619" s="103"/>
    </row>
    <row r="620">
      <c r="A620" s="119">
        <v>618.0</v>
      </c>
      <c r="B620" s="120" t="s">
        <v>788</v>
      </c>
      <c r="C620" s="121" t="str">
        <f>vlookup(D620,partners!$C$3:$O$16,13,FALSE)</f>
        <v>004</v>
      </c>
      <c r="D620" s="120" t="s">
        <v>85</v>
      </c>
      <c r="E620" s="122">
        <f>vlookup($F620,vehicles!$C$3:$G$26,5,FALSE)</f>
        <v>12</v>
      </c>
      <c r="F620" s="120" t="s">
        <v>258</v>
      </c>
      <c r="G620" s="123">
        <f>VLOOKUP(L620,buses!$A$3:$C$19,2,false)</f>
        <v>12</v>
      </c>
      <c r="H620" s="120" t="str">
        <f>VLOOKUP(L620,buses!$A$3:$C$19,3,false)</f>
        <v>JET (Jet Mover)</v>
      </c>
      <c r="I620" s="120" t="s">
        <v>379</v>
      </c>
      <c r="J620" s="124"/>
      <c r="K620" s="109"/>
      <c r="L620" s="125" t="str">
        <f t="shared" si="1"/>
        <v>00412</v>
      </c>
      <c r="M620" s="103"/>
    </row>
    <row r="621">
      <c r="A621" s="119">
        <v>619.0</v>
      </c>
      <c r="B621" s="120" t="s">
        <v>789</v>
      </c>
      <c r="C621" s="121" t="str">
        <f>vlookup(D621,partners!$C$3:$O$16,13,FALSE)</f>
        <v>004</v>
      </c>
      <c r="D621" s="120" t="s">
        <v>85</v>
      </c>
      <c r="E621" s="122">
        <f>vlookup($F621,vehicles!$C$3:$G$26,5,FALSE)</f>
        <v>6</v>
      </c>
      <c r="F621" s="127" t="s">
        <v>583</v>
      </c>
      <c r="G621" s="123">
        <f>VLOOKUP(L621,buses!$A$3:$C$19,2,false)</f>
        <v>14</v>
      </c>
      <c r="H621" s="120" t="str">
        <f>VLOOKUP(L621,buses!$A$3:$C$19,3,false)</f>
        <v>HIACE X</v>
      </c>
      <c r="I621" s="120" t="s">
        <v>379</v>
      </c>
      <c r="J621" s="124"/>
      <c r="K621" s="109"/>
      <c r="L621" s="125" t="str">
        <f t="shared" si="1"/>
        <v>0046</v>
      </c>
      <c r="M621" s="103"/>
    </row>
    <row r="622">
      <c r="A622" s="119">
        <v>620.0</v>
      </c>
      <c r="B622" s="120" t="s">
        <v>790</v>
      </c>
      <c r="C622" s="121" t="str">
        <f>vlookup(D622,partners!$C$3:$O$16,13,FALSE)</f>
        <v>004</v>
      </c>
      <c r="D622" s="120" t="s">
        <v>85</v>
      </c>
      <c r="E622" s="122">
        <f>vlookup($F622,vehicles!$C$3:$G$26,5,FALSE)</f>
        <v>12</v>
      </c>
      <c r="F622" s="120" t="s">
        <v>258</v>
      </c>
      <c r="G622" s="123">
        <f>VLOOKUP(L622,buses!$A$3:$C$19,2,false)</f>
        <v>12</v>
      </c>
      <c r="H622" s="120" t="str">
        <f>VLOOKUP(L622,buses!$A$3:$C$19,3,false)</f>
        <v>JET (Jet Mover)</v>
      </c>
      <c r="I622" s="120" t="s">
        <v>379</v>
      </c>
      <c r="J622" s="124"/>
      <c r="K622" s="109"/>
      <c r="L622" s="125" t="str">
        <f t="shared" si="1"/>
        <v>00412</v>
      </c>
      <c r="M622" s="103"/>
    </row>
    <row r="623">
      <c r="A623" s="119">
        <v>621.0</v>
      </c>
      <c r="B623" s="120" t="s">
        <v>790</v>
      </c>
      <c r="C623" s="121" t="str">
        <f>vlookup(D623,partners!$C$3:$O$16,13,FALSE)</f>
        <v>004</v>
      </c>
      <c r="D623" s="120" t="s">
        <v>85</v>
      </c>
      <c r="E623" s="122">
        <f>vlookup($F623,vehicles!$C$3:$G$26,5,FALSE)</f>
        <v>6</v>
      </c>
      <c r="F623" s="127" t="s">
        <v>583</v>
      </c>
      <c r="G623" s="123">
        <f>VLOOKUP(L623,buses!$A$3:$C$19,2,false)</f>
        <v>14</v>
      </c>
      <c r="H623" s="120" t="str">
        <f>VLOOKUP(L623,buses!$A$3:$C$19,3,false)</f>
        <v>HIACE X</v>
      </c>
      <c r="I623" s="120" t="s">
        <v>379</v>
      </c>
      <c r="J623" s="124"/>
      <c r="K623" s="109"/>
      <c r="L623" s="125" t="str">
        <f t="shared" si="1"/>
        <v>0046</v>
      </c>
      <c r="M623" s="103"/>
    </row>
    <row r="624">
      <c r="A624" s="119">
        <v>622.0</v>
      </c>
      <c r="B624" s="120" t="s">
        <v>791</v>
      </c>
      <c r="C624" s="121" t="str">
        <f>vlookup(D624,partners!$C$3:$O$16,13,FALSE)</f>
        <v>004</v>
      </c>
      <c r="D624" s="120" t="s">
        <v>85</v>
      </c>
      <c r="E624" s="122">
        <f>vlookup($F624,vehicles!$C$3:$G$26,5,FALSE)</f>
        <v>12</v>
      </c>
      <c r="F624" s="120" t="s">
        <v>258</v>
      </c>
      <c r="G624" s="123">
        <f>VLOOKUP(L624,buses!$A$3:$C$19,2,false)</f>
        <v>12</v>
      </c>
      <c r="H624" s="120" t="str">
        <f>VLOOKUP(L624,buses!$A$3:$C$19,3,false)</f>
        <v>JET (Jet Mover)</v>
      </c>
      <c r="I624" s="120" t="s">
        <v>379</v>
      </c>
      <c r="J624" s="124"/>
      <c r="K624" s="109"/>
      <c r="L624" s="125" t="str">
        <f t="shared" si="1"/>
        <v>00412</v>
      </c>
      <c r="M624" s="103"/>
    </row>
    <row r="625">
      <c r="A625" s="119">
        <v>623.0</v>
      </c>
      <c r="B625" s="120" t="s">
        <v>792</v>
      </c>
      <c r="C625" s="121" t="str">
        <f>vlookup(D625,partners!$C$3:$O$16,13,FALSE)</f>
        <v>004</v>
      </c>
      <c r="D625" s="120" t="s">
        <v>85</v>
      </c>
      <c r="E625" s="122">
        <f>vlookup($F625,vehicles!$C$3:$G$26,5,FALSE)</f>
        <v>12</v>
      </c>
      <c r="F625" s="120" t="s">
        <v>258</v>
      </c>
      <c r="G625" s="123">
        <f>VLOOKUP(L625,buses!$A$3:$C$19,2,false)</f>
        <v>12</v>
      </c>
      <c r="H625" s="120" t="str">
        <f>VLOOKUP(L625,buses!$A$3:$C$19,3,false)</f>
        <v>JET (Jet Mover)</v>
      </c>
      <c r="I625" s="120" t="s">
        <v>379</v>
      </c>
      <c r="J625" s="124"/>
      <c r="K625" s="109"/>
      <c r="L625" s="125" t="str">
        <f t="shared" si="1"/>
        <v>00412</v>
      </c>
      <c r="M625" s="103"/>
    </row>
    <row r="626">
      <c r="A626" s="119">
        <v>624.0</v>
      </c>
      <c r="B626" s="120" t="s">
        <v>793</v>
      </c>
      <c r="C626" s="121" t="str">
        <f>vlookup(D626,partners!$C$3:$O$16,13,FALSE)</f>
        <v>004</v>
      </c>
      <c r="D626" s="120" t="s">
        <v>85</v>
      </c>
      <c r="E626" s="122">
        <f>vlookup($F626,vehicles!$C$3:$G$26,5,FALSE)</f>
        <v>12</v>
      </c>
      <c r="F626" s="120" t="s">
        <v>258</v>
      </c>
      <c r="G626" s="123">
        <f>VLOOKUP(L626,buses!$A$3:$C$19,2,false)</f>
        <v>12</v>
      </c>
      <c r="H626" s="120" t="str">
        <f>VLOOKUP(L626,buses!$A$3:$C$19,3,false)</f>
        <v>JET (Jet Mover)</v>
      </c>
      <c r="I626" s="120" t="s">
        <v>379</v>
      </c>
      <c r="J626" s="124"/>
      <c r="K626" s="109"/>
      <c r="L626" s="125" t="str">
        <f t="shared" si="1"/>
        <v>00412</v>
      </c>
      <c r="M626" s="103"/>
    </row>
    <row r="627">
      <c r="A627" s="119">
        <v>625.0</v>
      </c>
      <c r="B627" s="120" t="s">
        <v>524</v>
      </c>
      <c r="C627" s="121" t="str">
        <f>vlookup(D627,partners!$C$3:$O$16,13,FALSE)</f>
        <v>004</v>
      </c>
      <c r="D627" s="120" t="s">
        <v>85</v>
      </c>
      <c r="E627" s="122">
        <f>vlookup($F627,vehicles!$C$3:$G$26,5,FALSE)</f>
        <v>12</v>
      </c>
      <c r="F627" s="120" t="s">
        <v>258</v>
      </c>
      <c r="G627" s="123">
        <f>VLOOKUP(L627,buses!$A$3:$C$19,2,false)</f>
        <v>12</v>
      </c>
      <c r="H627" s="120" t="str">
        <f>VLOOKUP(L627,buses!$A$3:$C$19,3,false)</f>
        <v>JET (Jet Mover)</v>
      </c>
      <c r="I627" s="120" t="s">
        <v>379</v>
      </c>
      <c r="J627" s="124"/>
      <c r="K627" s="109"/>
      <c r="L627" s="125" t="str">
        <f t="shared" si="1"/>
        <v>00412</v>
      </c>
      <c r="M627" s="103"/>
    </row>
    <row r="628">
      <c r="A628" s="119">
        <v>626.0</v>
      </c>
      <c r="B628" s="120" t="s">
        <v>794</v>
      </c>
      <c r="C628" s="121" t="str">
        <f>vlookup(D628,partners!$C$3:$O$16,13,FALSE)</f>
        <v>004</v>
      </c>
      <c r="D628" s="120" t="s">
        <v>85</v>
      </c>
      <c r="E628" s="122">
        <f>vlookup($F628,vehicles!$C$3:$G$26,5,FALSE)</f>
        <v>4</v>
      </c>
      <c r="F628" s="127" t="s">
        <v>264</v>
      </c>
      <c r="G628" s="123">
        <f>VLOOKUP(L628,buses!$A$3:$C$19,2,false)</f>
        <v>8</v>
      </c>
      <c r="H628" s="120" t="str">
        <f>VLOOKUP(L628,buses!$A$3:$C$19,3,false)</f>
        <v>HIACE</v>
      </c>
      <c r="I628" s="120" t="s">
        <v>379</v>
      </c>
      <c r="J628" s="124"/>
      <c r="K628" s="109"/>
      <c r="L628" s="125" t="str">
        <f t="shared" si="1"/>
        <v>0044</v>
      </c>
      <c r="M628" s="103"/>
    </row>
    <row r="629">
      <c r="A629" s="119">
        <v>627.0</v>
      </c>
      <c r="B629" s="120" t="s">
        <v>795</v>
      </c>
      <c r="C629" s="121" t="str">
        <f>vlookup(D629,partners!$C$3:$O$16,13,FALSE)</f>
        <v>004</v>
      </c>
      <c r="D629" s="120" t="s">
        <v>85</v>
      </c>
      <c r="E629" s="122">
        <f>vlookup($F629,vehicles!$C$3:$G$26,5,FALSE)</f>
        <v>12</v>
      </c>
      <c r="F629" s="120" t="s">
        <v>258</v>
      </c>
      <c r="G629" s="123">
        <f>VLOOKUP(L629,buses!$A$3:$C$19,2,false)</f>
        <v>12</v>
      </c>
      <c r="H629" s="120" t="str">
        <f>VLOOKUP(L629,buses!$A$3:$C$19,3,false)</f>
        <v>JET (Jet Mover)</v>
      </c>
      <c r="I629" s="120" t="s">
        <v>379</v>
      </c>
      <c r="J629" s="124"/>
      <c r="K629" s="109"/>
      <c r="L629" s="125" t="str">
        <f t="shared" si="1"/>
        <v>00412</v>
      </c>
      <c r="M629" s="103"/>
    </row>
    <row r="630">
      <c r="A630" s="119">
        <v>628.0</v>
      </c>
      <c r="B630" s="120" t="s">
        <v>796</v>
      </c>
      <c r="C630" s="121" t="str">
        <f>vlookup(D630,partners!$C$3:$O$16,13,FALSE)</f>
        <v>004</v>
      </c>
      <c r="D630" s="120" t="s">
        <v>85</v>
      </c>
      <c r="E630" s="122">
        <f>vlookup($F630,vehicles!$C$3:$G$26,5,FALSE)</f>
        <v>6</v>
      </c>
      <c r="F630" s="127" t="s">
        <v>583</v>
      </c>
      <c r="G630" s="123">
        <f>VLOOKUP(L630,buses!$A$3:$C$19,2,false)</f>
        <v>14</v>
      </c>
      <c r="H630" s="120" t="str">
        <f>VLOOKUP(L630,buses!$A$3:$C$19,3,false)</f>
        <v>HIACE X</v>
      </c>
      <c r="I630" s="120" t="s">
        <v>379</v>
      </c>
      <c r="J630" s="124"/>
      <c r="K630" s="109"/>
      <c r="L630" s="125" t="str">
        <f t="shared" si="1"/>
        <v>0046</v>
      </c>
      <c r="M630" s="103"/>
    </row>
    <row r="631">
      <c r="A631" s="119">
        <v>629.0</v>
      </c>
      <c r="B631" s="120" t="s">
        <v>797</v>
      </c>
      <c r="C631" s="121" t="str">
        <f>vlookup(D631,partners!$C$3:$O$16,13,FALSE)</f>
        <v>004</v>
      </c>
      <c r="D631" s="120" t="s">
        <v>85</v>
      </c>
      <c r="E631" s="122">
        <f>vlookup($F631,vehicles!$C$3:$G$26,5,FALSE)</f>
        <v>12</v>
      </c>
      <c r="F631" s="120" t="s">
        <v>258</v>
      </c>
      <c r="G631" s="123">
        <f>VLOOKUP(L631,buses!$A$3:$C$19,2,false)</f>
        <v>12</v>
      </c>
      <c r="H631" s="120" t="str">
        <f>VLOOKUP(L631,buses!$A$3:$C$19,3,false)</f>
        <v>JET (Jet Mover)</v>
      </c>
      <c r="I631" s="120" t="s">
        <v>379</v>
      </c>
      <c r="J631" s="124"/>
      <c r="K631" s="109"/>
      <c r="L631" s="125" t="str">
        <f t="shared" si="1"/>
        <v>00412</v>
      </c>
      <c r="M631" s="103"/>
    </row>
    <row r="632">
      <c r="A632" s="119">
        <v>630.0</v>
      </c>
      <c r="B632" s="120" t="s">
        <v>797</v>
      </c>
      <c r="C632" s="121" t="str">
        <f>vlookup(D632,partners!$C$3:$O$16,13,FALSE)</f>
        <v>004</v>
      </c>
      <c r="D632" s="120" t="s">
        <v>85</v>
      </c>
      <c r="E632" s="122">
        <f>vlookup($F632,vehicles!$C$3:$G$26,5,FALSE)</f>
        <v>12</v>
      </c>
      <c r="F632" s="120" t="s">
        <v>258</v>
      </c>
      <c r="G632" s="123">
        <f>VLOOKUP(L632,buses!$A$3:$C$19,2,false)</f>
        <v>12</v>
      </c>
      <c r="H632" s="120" t="str">
        <f>VLOOKUP(L632,buses!$A$3:$C$19,3,false)</f>
        <v>JET (Jet Mover)</v>
      </c>
      <c r="I632" s="120" t="s">
        <v>379</v>
      </c>
      <c r="J632" s="124"/>
      <c r="K632" s="109"/>
      <c r="L632" s="125" t="str">
        <f t="shared" si="1"/>
        <v>00412</v>
      </c>
      <c r="M632" s="103"/>
    </row>
    <row r="633">
      <c r="A633" s="119">
        <v>631.0</v>
      </c>
      <c r="B633" s="120" t="s">
        <v>797</v>
      </c>
      <c r="C633" s="121" t="str">
        <f>vlookup(D633,partners!$C$3:$O$16,13,FALSE)</f>
        <v>004</v>
      </c>
      <c r="D633" s="120" t="s">
        <v>85</v>
      </c>
      <c r="E633" s="122">
        <f>vlookup($F633,vehicles!$C$3:$G$26,5,FALSE)</f>
        <v>18</v>
      </c>
      <c r="F633" s="120" t="s">
        <v>272</v>
      </c>
      <c r="G633" s="123">
        <f>VLOOKUP(L633,buses!$A$3:$C$19,2,false)</f>
        <v>13</v>
      </c>
      <c r="H633" s="120" t="str">
        <f>VLOOKUP(L633,buses!$A$3:$C$19,3,false)</f>
        <v>SIENNA</v>
      </c>
      <c r="I633" s="120" t="s">
        <v>379</v>
      </c>
      <c r="J633" s="124"/>
      <c r="K633" s="109"/>
      <c r="L633" s="125" t="str">
        <f t="shared" si="1"/>
        <v>00418</v>
      </c>
      <c r="M633" s="103"/>
    </row>
    <row r="634">
      <c r="A634" s="119">
        <v>632.0</v>
      </c>
      <c r="B634" s="120" t="s">
        <v>798</v>
      </c>
      <c r="C634" s="121" t="str">
        <f>vlookup(D634,partners!$C$3:$O$16,13,FALSE)</f>
        <v>004</v>
      </c>
      <c r="D634" s="120" t="s">
        <v>85</v>
      </c>
      <c r="E634" s="122">
        <f>vlookup($F634,vehicles!$C$3:$G$26,5,FALSE)</f>
        <v>12</v>
      </c>
      <c r="F634" s="120" t="s">
        <v>258</v>
      </c>
      <c r="G634" s="123">
        <f>VLOOKUP(L634,buses!$A$3:$C$19,2,false)</f>
        <v>12</v>
      </c>
      <c r="H634" s="120" t="str">
        <f>VLOOKUP(L634,buses!$A$3:$C$19,3,false)</f>
        <v>JET (Jet Mover)</v>
      </c>
      <c r="I634" s="120" t="s">
        <v>379</v>
      </c>
      <c r="J634" s="124"/>
      <c r="K634" s="109"/>
      <c r="L634" s="125" t="str">
        <f t="shared" si="1"/>
        <v>00412</v>
      </c>
      <c r="M634" s="103"/>
    </row>
    <row r="635">
      <c r="A635" s="119">
        <v>633.0</v>
      </c>
      <c r="B635" s="120" t="s">
        <v>798</v>
      </c>
      <c r="C635" s="121" t="str">
        <f>vlookup(D635,partners!$C$3:$O$16,13,FALSE)</f>
        <v>004</v>
      </c>
      <c r="D635" s="120" t="s">
        <v>85</v>
      </c>
      <c r="E635" s="122">
        <f>vlookup($F635,vehicles!$C$3:$G$26,5,FALSE)</f>
        <v>12</v>
      </c>
      <c r="F635" s="120" t="s">
        <v>258</v>
      </c>
      <c r="G635" s="123">
        <f>VLOOKUP(L635,buses!$A$3:$C$19,2,false)</f>
        <v>12</v>
      </c>
      <c r="H635" s="120" t="str">
        <f>VLOOKUP(L635,buses!$A$3:$C$19,3,false)</f>
        <v>JET (Jet Mover)</v>
      </c>
      <c r="I635" s="120" t="s">
        <v>379</v>
      </c>
      <c r="J635" s="124"/>
      <c r="K635" s="109"/>
      <c r="L635" s="125" t="str">
        <f t="shared" si="1"/>
        <v>00412</v>
      </c>
      <c r="M635" s="103"/>
    </row>
    <row r="636">
      <c r="A636" s="119">
        <v>634.0</v>
      </c>
      <c r="B636" s="120" t="s">
        <v>799</v>
      </c>
      <c r="C636" s="121" t="str">
        <f>vlookup(D636,partners!$C$3:$O$16,13,FALSE)</f>
        <v>004</v>
      </c>
      <c r="D636" s="120" t="s">
        <v>85</v>
      </c>
      <c r="E636" s="122">
        <f>vlookup($F636,vehicles!$C$3:$G$26,5,FALSE)</f>
        <v>12</v>
      </c>
      <c r="F636" s="120" t="s">
        <v>258</v>
      </c>
      <c r="G636" s="123">
        <f>VLOOKUP(L636,buses!$A$3:$C$19,2,false)</f>
        <v>12</v>
      </c>
      <c r="H636" s="120" t="str">
        <f>VLOOKUP(L636,buses!$A$3:$C$19,3,false)</f>
        <v>JET (Jet Mover)</v>
      </c>
      <c r="I636" s="120" t="s">
        <v>379</v>
      </c>
      <c r="J636" s="124"/>
      <c r="K636" s="109"/>
      <c r="L636" s="125" t="str">
        <f t="shared" si="1"/>
        <v>00412</v>
      </c>
      <c r="M636" s="103"/>
    </row>
    <row r="637">
      <c r="A637" s="119">
        <v>635.0</v>
      </c>
      <c r="B637" s="120" t="s">
        <v>800</v>
      </c>
      <c r="C637" s="121" t="str">
        <f>vlookup(D637,partners!$C$3:$O$16,13,FALSE)</f>
        <v>004</v>
      </c>
      <c r="D637" s="120" t="s">
        <v>85</v>
      </c>
      <c r="E637" s="122">
        <f>vlookup($F637,vehicles!$C$3:$G$26,5,FALSE)</f>
        <v>12</v>
      </c>
      <c r="F637" s="120" t="s">
        <v>258</v>
      </c>
      <c r="G637" s="123">
        <f>VLOOKUP(L637,buses!$A$3:$C$19,2,false)</f>
        <v>12</v>
      </c>
      <c r="H637" s="120" t="str">
        <f>VLOOKUP(L637,buses!$A$3:$C$19,3,false)</f>
        <v>JET (Jet Mover)</v>
      </c>
      <c r="I637" s="120" t="s">
        <v>379</v>
      </c>
      <c r="J637" s="124"/>
      <c r="K637" s="109"/>
      <c r="L637" s="125" t="str">
        <f t="shared" si="1"/>
        <v>00412</v>
      </c>
      <c r="M637" s="103"/>
    </row>
    <row r="638">
      <c r="A638" s="119">
        <v>636.0</v>
      </c>
      <c r="B638" s="120" t="s">
        <v>801</v>
      </c>
      <c r="C638" s="121" t="str">
        <f>vlookup(D638,partners!$C$3:$O$16,13,FALSE)</f>
        <v>004</v>
      </c>
      <c r="D638" s="120" t="s">
        <v>85</v>
      </c>
      <c r="E638" s="122">
        <f>vlookup($F638,vehicles!$C$3:$G$26,5,FALSE)</f>
        <v>12</v>
      </c>
      <c r="F638" s="120" t="s">
        <v>258</v>
      </c>
      <c r="G638" s="123">
        <f>VLOOKUP(L638,buses!$A$3:$C$19,2,false)</f>
        <v>12</v>
      </c>
      <c r="H638" s="120" t="str">
        <f>VLOOKUP(L638,buses!$A$3:$C$19,3,false)</f>
        <v>JET (Jet Mover)</v>
      </c>
      <c r="I638" s="120" t="s">
        <v>379</v>
      </c>
      <c r="J638" s="124"/>
      <c r="K638" s="109"/>
      <c r="L638" s="125" t="str">
        <f t="shared" si="1"/>
        <v>00412</v>
      </c>
      <c r="M638" s="103"/>
    </row>
    <row r="639">
      <c r="A639" s="119">
        <v>637.0</v>
      </c>
      <c r="B639" s="120" t="s">
        <v>802</v>
      </c>
      <c r="C639" s="121" t="str">
        <f>vlookup(D639,partners!$C$3:$O$16,13,FALSE)</f>
        <v>004</v>
      </c>
      <c r="D639" s="120" t="s">
        <v>85</v>
      </c>
      <c r="E639" s="122">
        <f>vlookup($F639,vehicles!$C$3:$G$26,5,FALSE)</f>
        <v>12</v>
      </c>
      <c r="F639" s="120" t="s">
        <v>258</v>
      </c>
      <c r="G639" s="123">
        <f>VLOOKUP(L639,buses!$A$3:$C$19,2,false)</f>
        <v>12</v>
      </c>
      <c r="H639" s="120" t="str">
        <f>VLOOKUP(L639,buses!$A$3:$C$19,3,false)</f>
        <v>JET (Jet Mover)</v>
      </c>
      <c r="I639" s="120" t="s">
        <v>379</v>
      </c>
      <c r="J639" s="124"/>
      <c r="K639" s="109"/>
      <c r="L639" s="125" t="str">
        <f t="shared" si="1"/>
        <v>00412</v>
      </c>
      <c r="M639" s="103"/>
    </row>
    <row r="640">
      <c r="A640" s="119">
        <v>638.0</v>
      </c>
      <c r="B640" s="120" t="s">
        <v>803</v>
      </c>
      <c r="C640" s="121" t="str">
        <f>vlookup(D640,partners!$C$3:$O$16,13,FALSE)</f>
        <v>004</v>
      </c>
      <c r="D640" s="120" t="s">
        <v>85</v>
      </c>
      <c r="E640" s="122">
        <f>vlookup($F640,vehicles!$C$3:$G$26,5,FALSE)</f>
        <v>12</v>
      </c>
      <c r="F640" s="120" t="s">
        <v>258</v>
      </c>
      <c r="G640" s="123">
        <f>VLOOKUP(L640,buses!$A$3:$C$19,2,false)</f>
        <v>12</v>
      </c>
      <c r="H640" s="120" t="str">
        <f>VLOOKUP(L640,buses!$A$3:$C$19,3,false)</f>
        <v>JET (Jet Mover)</v>
      </c>
      <c r="I640" s="120" t="s">
        <v>379</v>
      </c>
      <c r="J640" s="124"/>
      <c r="K640" s="109"/>
      <c r="L640" s="125" t="str">
        <f t="shared" si="1"/>
        <v>00412</v>
      </c>
      <c r="M640" s="103"/>
    </row>
    <row r="641">
      <c r="A641" s="119">
        <v>639.0</v>
      </c>
      <c r="B641" s="120" t="s">
        <v>804</v>
      </c>
      <c r="C641" s="121" t="str">
        <f>vlookup(D641,partners!$C$3:$O$16,13,FALSE)</f>
        <v>004</v>
      </c>
      <c r="D641" s="120" t="s">
        <v>85</v>
      </c>
      <c r="E641" s="122">
        <f>vlookup($F641,vehicles!$C$3:$G$26,5,FALSE)</f>
        <v>12</v>
      </c>
      <c r="F641" s="120" t="s">
        <v>258</v>
      </c>
      <c r="G641" s="123">
        <f>VLOOKUP(L641,buses!$A$3:$C$19,2,false)</f>
        <v>12</v>
      </c>
      <c r="H641" s="120" t="str">
        <f>VLOOKUP(L641,buses!$A$3:$C$19,3,false)</f>
        <v>JET (Jet Mover)</v>
      </c>
      <c r="I641" s="120" t="s">
        <v>379</v>
      </c>
      <c r="J641" s="124"/>
      <c r="K641" s="109"/>
      <c r="L641" s="125" t="str">
        <f t="shared" si="1"/>
        <v>00412</v>
      </c>
      <c r="M641" s="103"/>
    </row>
    <row r="642">
      <c r="A642" s="119">
        <v>640.0</v>
      </c>
      <c r="B642" s="120" t="s">
        <v>805</v>
      </c>
      <c r="C642" s="121" t="str">
        <f>vlookup(D642,partners!$C$3:$O$16,13,FALSE)</f>
        <v>004</v>
      </c>
      <c r="D642" s="120" t="s">
        <v>85</v>
      </c>
      <c r="E642" s="122">
        <f>vlookup($F642,vehicles!$C$3:$G$26,5,FALSE)</f>
        <v>4</v>
      </c>
      <c r="F642" s="127" t="s">
        <v>264</v>
      </c>
      <c r="G642" s="123">
        <f>VLOOKUP(L642,buses!$A$3:$C$19,2,false)</f>
        <v>8</v>
      </c>
      <c r="H642" s="120" t="str">
        <f>VLOOKUP(L642,buses!$A$3:$C$19,3,false)</f>
        <v>HIACE</v>
      </c>
      <c r="I642" s="120" t="s">
        <v>379</v>
      </c>
      <c r="J642" s="124"/>
      <c r="K642" s="109"/>
      <c r="L642" s="125" t="str">
        <f t="shared" si="1"/>
        <v>0044</v>
      </c>
      <c r="M642" s="103"/>
    </row>
    <row r="643">
      <c r="A643" s="119">
        <v>641.0</v>
      </c>
      <c r="B643" s="120" t="s">
        <v>806</v>
      </c>
      <c r="C643" s="121" t="str">
        <f>vlookup(D643,partners!$C$3:$O$16,13,FALSE)</f>
        <v>004</v>
      </c>
      <c r="D643" s="120" t="s">
        <v>85</v>
      </c>
      <c r="E643" s="122">
        <f>vlookup($F643,vehicles!$C$3:$G$26,5,FALSE)</f>
        <v>4</v>
      </c>
      <c r="F643" s="127" t="s">
        <v>264</v>
      </c>
      <c r="G643" s="123">
        <f>VLOOKUP(L643,buses!$A$3:$C$19,2,false)</f>
        <v>8</v>
      </c>
      <c r="H643" s="120" t="str">
        <f>VLOOKUP(L643,buses!$A$3:$C$19,3,false)</f>
        <v>HIACE</v>
      </c>
      <c r="I643" s="120" t="s">
        <v>379</v>
      </c>
      <c r="J643" s="124"/>
      <c r="K643" s="109"/>
      <c r="L643" s="125" t="str">
        <f t="shared" si="1"/>
        <v>0044</v>
      </c>
      <c r="M643" s="103"/>
    </row>
    <row r="644">
      <c r="A644" s="119">
        <v>642.0</v>
      </c>
      <c r="B644" s="120" t="s">
        <v>807</v>
      </c>
      <c r="C644" s="121" t="str">
        <f>vlookup(D644,partners!$C$3:$O$16,13,FALSE)</f>
        <v>004</v>
      </c>
      <c r="D644" s="120" t="s">
        <v>85</v>
      </c>
      <c r="E644" s="122">
        <f>vlookup($F644,vehicles!$C$3:$G$26,5,FALSE)</f>
        <v>12</v>
      </c>
      <c r="F644" s="120" t="s">
        <v>258</v>
      </c>
      <c r="G644" s="123">
        <f>VLOOKUP(L644,buses!$A$3:$C$19,2,false)</f>
        <v>12</v>
      </c>
      <c r="H644" s="120" t="str">
        <f>VLOOKUP(L644,buses!$A$3:$C$19,3,false)</f>
        <v>JET (Jet Mover)</v>
      </c>
      <c r="I644" s="120" t="s">
        <v>379</v>
      </c>
      <c r="J644" s="124"/>
      <c r="K644" s="109"/>
      <c r="L644" s="125" t="str">
        <f t="shared" si="1"/>
        <v>00412</v>
      </c>
      <c r="M644" s="103"/>
    </row>
    <row r="645">
      <c r="A645" s="119">
        <v>643.0</v>
      </c>
      <c r="B645" s="120" t="s">
        <v>808</v>
      </c>
      <c r="C645" s="121" t="str">
        <f>vlookup(D645,partners!$C$3:$O$16,13,FALSE)</f>
        <v>004</v>
      </c>
      <c r="D645" s="120" t="s">
        <v>85</v>
      </c>
      <c r="E645" s="122">
        <f>vlookup($F645,vehicles!$C$3:$G$26,5,FALSE)</f>
        <v>12</v>
      </c>
      <c r="F645" s="120" t="s">
        <v>258</v>
      </c>
      <c r="G645" s="123">
        <f>VLOOKUP(L645,buses!$A$3:$C$19,2,false)</f>
        <v>12</v>
      </c>
      <c r="H645" s="120" t="str">
        <f>VLOOKUP(L645,buses!$A$3:$C$19,3,false)</f>
        <v>JET (Jet Mover)</v>
      </c>
      <c r="I645" s="120" t="s">
        <v>379</v>
      </c>
      <c r="J645" s="124"/>
      <c r="K645" s="109"/>
      <c r="L645" s="125" t="str">
        <f t="shared" si="1"/>
        <v>00412</v>
      </c>
      <c r="M645" s="103"/>
    </row>
    <row r="646">
      <c r="A646" s="119">
        <v>644.0</v>
      </c>
      <c r="B646" s="120" t="s">
        <v>809</v>
      </c>
      <c r="C646" s="121" t="str">
        <f>vlookup(D646,partners!$C$3:$O$16,13,FALSE)</f>
        <v>004</v>
      </c>
      <c r="D646" s="120" t="s">
        <v>85</v>
      </c>
      <c r="E646" s="122">
        <f>vlookup($F646,vehicles!$C$3:$G$26,5,FALSE)</f>
        <v>6</v>
      </c>
      <c r="F646" s="127" t="s">
        <v>583</v>
      </c>
      <c r="G646" s="123">
        <f>VLOOKUP(L646,buses!$A$3:$C$19,2,false)</f>
        <v>14</v>
      </c>
      <c r="H646" s="120" t="str">
        <f>VLOOKUP(L646,buses!$A$3:$C$19,3,false)</f>
        <v>HIACE X</v>
      </c>
      <c r="I646" s="120" t="s">
        <v>379</v>
      </c>
      <c r="J646" s="124"/>
      <c r="K646" s="109"/>
      <c r="L646" s="125" t="str">
        <f t="shared" si="1"/>
        <v>0046</v>
      </c>
      <c r="M646" s="103"/>
    </row>
    <row r="647">
      <c r="A647" s="119">
        <v>645.0</v>
      </c>
      <c r="B647" s="120" t="s">
        <v>810</v>
      </c>
      <c r="C647" s="121" t="str">
        <f>vlookup(D647,partners!$C$3:$O$16,13,FALSE)</f>
        <v>004</v>
      </c>
      <c r="D647" s="120" t="s">
        <v>85</v>
      </c>
      <c r="E647" s="122">
        <f>vlookup($F647,vehicles!$C$3:$G$26,5,FALSE)</f>
        <v>12</v>
      </c>
      <c r="F647" s="120" t="s">
        <v>258</v>
      </c>
      <c r="G647" s="123">
        <f>VLOOKUP(L647,buses!$A$3:$C$19,2,false)</f>
        <v>12</v>
      </c>
      <c r="H647" s="120" t="str">
        <f>VLOOKUP(L647,buses!$A$3:$C$19,3,false)</f>
        <v>JET (Jet Mover)</v>
      </c>
      <c r="I647" s="120" t="s">
        <v>379</v>
      </c>
      <c r="J647" s="124"/>
      <c r="K647" s="109"/>
      <c r="L647" s="125" t="str">
        <f t="shared" si="1"/>
        <v>00412</v>
      </c>
      <c r="M647" s="103"/>
    </row>
    <row r="648">
      <c r="A648" s="119">
        <v>646.0</v>
      </c>
      <c r="B648" s="120" t="s">
        <v>810</v>
      </c>
      <c r="C648" s="121" t="str">
        <f>vlookup(D648,partners!$C$3:$O$16,13,FALSE)</f>
        <v>004</v>
      </c>
      <c r="D648" s="120" t="s">
        <v>85</v>
      </c>
      <c r="E648" s="122">
        <f>vlookup($F648,vehicles!$C$3:$G$26,5,FALSE)</f>
        <v>12</v>
      </c>
      <c r="F648" s="120" t="s">
        <v>258</v>
      </c>
      <c r="G648" s="123">
        <f>VLOOKUP(L648,buses!$A$3:$C$19,2,false)</f>
        <v>12</v>
      </c>
      <c r="H648" s="120" t="str">
        <f>VLOOKUP(L648,buses!$A$3:$C$19,3,false)</f>
        <v>JET (Jet Mover)</v>
      </c>
      <c r="I648" s="120" t="s">
        <v>379</v>
      </c>
      <c r="J648" s="124"/>
      <c r="K648" s="109"/>
      <c r="L648" s="125" t="str">
        <f t="shared" si="1"/>
        <v>00412</v>
      </c>
      <c r="M648" s="103"/>
    </row>
    <row r="649">
      <c r="A649" s="119">
        <v>647.0</v>
      </c>
      <c r="B649" s="120" t="s">
        <v>811</v>
      </c>
      <c r="C649" s="121" t="str">
        <f>vlookup(D649,partners!$C$3:$O$16,13,FALSE)</f>
        <v>004</v>
      </c>
      <c r="D649" s="120" t="s">
        <v>85</v>
      </c>
      <c r="E649" s="122">
        <f>vlookup($F649,vehicles!$C$3:$G$26,5,FALSE)</f>
        <v>12</v>
      </c>
      <c r="F649" s="120" t="s">
        <v>258</v>
      </c>
      <c r="G649" s="123">
        <f>VLOOKUP(L649,buses!$A$3:$C$19,2,false)</f>
        <v>12</v>
      </c>
      <c r="H649" s="120" t="str">
        <f>VLOOKUP(L649,buses!$A$3:$C$19,3,false)</f>
        <v>JET (Jet Mover)</v>
      </c>
      <c r="I649" s="120" t="s">
        <v>379</v>
      </c>
      <c r="J649" s="124"/>
      <c r="K649" s="109"/>
      <c r="L649" s="125" t="str">
        <f t="shared" si="1"/>
        <v>00412</v>
      </c>
      <c r="M649" s="103"/>
    </row>
    <row r="650">
      <c r="A650" s="119">
        <v>648.0</v>
      </c>
      <c r="B650" s="120" t="s">
        <v>506</v>
      </c>
      <c r="C650" s="121" t="str">
        <f>vlookup(D650,partners!$C$3:$O$16,13,FALSE)</f>
        <v>004</v>
      </c>
      <c r="D650" s="120" t="s">
        <v>85</v>
      </c>
      <c r="E650" s="122">
        <f>vlookup($F650,vehicles!$C$3:$G$26,5,FALSE)</f>
        <v>4</v>
      </c>
      <c r="F650" s="127" t="s">
        <v>264</v>
      </c>
      <c r="G650" s="123">
        <f>VLOOKUP(L650,buses!$A$3:$C$19,2,false)</f>
        <v>8</v>
      </c>
      <c r="H650" s="120" t="str">
        <f>VLOOKUP(L650,buses!$A$3:$C$19,3,false)</f>
        <v>HIACE</v>
      </c>
      <c r="I650" s="120" t="s">
        <v>379</v>
      </c>
      <c r="J650" s="124"/>
      <c r="K650" s="109"/>
      <c r="L650" s="125" t="str">
        <f t="shared" si="1"/>
        <v>0044</v>
      </c>
      <c r="M650" s="103"/>
    </row>
    <row r="651">
      <c r="A651" s="119">
        <v>649.0</v>
      </c>
      <c r="B651" s="120" t="s">
        <v>812</v>
      </c>
      <c r="C651" s="121" t="str">
        <f>vlookup(D651,partners!$C$3:$O$16,13,FALSE)</f>
        <v>004</v>
      </c>
      <c r="D651" s="120" t="s">
        <v>85</v>
      </c>
      <c r="E651" s="122">
        <f>vlookup($F651,vehicles!$C$3:$G$26,5,FALSE)</f>
        <v>12</v>
      </c>
      <c r="F651" s="120" t="s">
        <v>258</v>
      </c>
      <c r="G651" s="123">
        <f>VLOOKUP(L651,buses!$A$3:$C$19,2,false)</f>
        <v>12</v>
      </c>
      <c r="H651" s="120" t="str">
        <f>VLOOKUP(L651,buses!$A$3:$C$19,3,false)</f>
        <v>JET (Jet Mover)</v>
      </c>
      <c r="I651" s="120" t="s">
        <v>379</v>
      </c>
      <c r="J651" s="124"/>
      <c r="K651" s="109"/>
      <c r="L651" s="125" t="str">
        <f t="shared" si="1"/>
        <v>00412</v>
      </c>
      <c r="M651" s="103"/>
    </row>
    <row r="652">
      <c r="A652" s="119">
        <v>650.0</v>
      </c>
      <c r="B652" s="120" t="s">
        <v>813</v>
      </c>
      <c r="C652" s="121" t="str">
        <f>vlookup(D652,partners!$C$3:$O$16,13,FALSE)</f>
        <v>004</v>
      </c>
      <c r="D652" s="120" t="s">
        <v>85</v>
      </c>
      <c r="E652" s="122">
        <f>vlookup($F652,vehicles!$C$3:$G$26,5,FALSE)</f>
        <v>12</v>
      </c>
      <c r="F652" s="120" t="s">
        <v>258</v>
      </c>
      <c r="G652" s="123">
        <f>VLOOKUP(L652,buses!$A$3:$C$19,2,false)</f>
        <v>12</v>
      </c>
      <c r="H652" s="120" t="str">
        <f>VLOOKUP(L652,buses!$A$3:$C$19,3,false)</f>
        <v>JET (Jet Mover)</v>
      </c>
      <c r="I652" s="120" t="s">
        <v>379</v>
      </c>
      <c r="J652" s="124"/>
      <c r="K652" s="109"/>
      <c r="L652" s="125" t="str">
        <f t="shared" si="1"/>
        <v>00412</v>
      </c>
      <c r="M652" s="103"/>
    </row>
    <row r="653">
      <c r="A653" s="119">
        <v>651.0</v>
      </c>
      <c r="B653" s="120" t="s">
        <v>814</v>
      </c>
      <c r="C653" s="121" t="str">
        <f>vlookup(D653,partners!$C$3:$O$16,13,FALSE)</f>
        <v>004</v>
      </c>
      <c r="D653" s="120" t="s">
        <v>85</v>
      </c>
      <c r="E653" s="122">
        <f>vlookup($F653,vehicles!$C$3:$G$26,5,FALSE)</f>
        <v>12</v>
      </c>
      <c r="F653" s="120" t="s">
        <v>258</v>
      </c>
      <c r="G653" s="123">
        <f>VLOOKUP(L653,buses!$A$3:$C$19,2,false)</f>
        <v>12</v>
      </c>
      <c r="H653" s="120" t="str">
        <f>VLOOKUP(L653,buses!$A$3:$C$19,3,false)</f>
        <v>JET (Jet Mover)</v>
      </c>
      <c r="I653" s="120" t="s">
        <v>379</v>
      </c>
      <c r="J653" s="124"/>
      <c r="K653" s="109"/>
      <c r="L653" s="125" t="str">
        <f t="shared" si="1"/>
        <v>00412</v>
      </c>
      <c r="M653" s="103"/>
    </row>
    <row r="654">
      <c r="A654" s="119">
        <v>652.0</v>
      </c>
      <c r="B654" s="120" t="s">
        <v>815</v>
      </c>
      <c r="C654" s="121" t="str">
        <f>vlookup(D654,partners!$C$3:$O$16,13,FALSE)</f>
        <v>004</v>
      </c>
      <c r="D654" s="120" t="s">
        <v>85</v>
      </c>
      <c r="E654" s="122">
        <f>vlookup($F654,vehicles!$C$3:$G$26,5,FALSE)</f>
        <v>12</v>
      </c>
      <c r="F654" s="120" t="s">
        <v>258</v>
      </c>
      <c r="G654" s="123">
        <f>VLOOKUP(L654,buses!$A$3:$C$19,2,false)</f>
        <v>12</v>
      </c>
      <c r="H654" s="120" t="str">
        <f>VLOOKUP(L654,buses!$A$3:$C$19,3,false)</f>
        <v>JET (Jet Mover)</v>
      </c>
      <c r="I654" s="120" t="s">
        <v>379</v>
      </c>
      <c r="J654" s="124"/>
      <c r="K654" s="109"/>
      <c r="L654" s="125" t="str">
        <f t="shared" si="1"/>
        <v>00412</v>
      </c>
      <c r="M654" s="103"/>
    </row>
    <row r="655">
      <c r="A655" s="119">
        <v>653.0</v>
      </c>
      <c r="B655" s="120" t="s">
        <v>815</v>
      </c>
      <c r="C655" s="121" t="str">
        <f>vlookup(D655,partners!$C$3:$O$16,13,FALSE)</f>
        <v>004</v>
      </c>
      <c r="D655" s="120" t="s">
        <v>85</v>
      </c>
      <c r="E655" s="122">
        <f>vlookup($F655,vehicles!$C$3:$G$26,5,FALSE)</f>
        <v>18</v>
      </c>
      <c r="F655" s="120" t="s">
        <v>272</v>
      </c>
      <c r="G655" s="123">
        <f>VLOOKUP(L655,buses!$A$3:$C$19,2,false)</f>
        <v>13</v>
      </c>
      <c r="H655" s="120" t="str">
        <f>VLOOKUP(L655,buses!$A$3:$C$19,3,false)</f>
        <v>SIENNA</v>
      </c>
      <c r="I655" s="120" t="s">
        <v>379</v>
      </c>
      <c r="J655" s="124"/>
      <c r="K655" s="109"/>
      <c r="L655" s="125" t="str">
        <f t="shared" si="1"/>
        <v>00418</v>
      </c>
      <c r="M655" s="103"/>
    </row>
    <row r="656">
      <c r="A656" s="119">
        <v>654.0</v>
      </c>
      <c r="B656" s="120" t="s">
        <v>816</v>
      </c>
      <c r="C656" s="121" t="str">
        <f>vlookup(D656,partners!$C$3:$O$16,13,FALSE)</f>
        <v>004</v>
      </c>
      <c r="D656" s="120" t="s">
        <v>85</v>
      </c>
      <c r="E656" s="122">
        <f>vlookup($F656,vehicles!$C$3:$G$26,5,FALSE)</f>
        <v>18</v>
      </c>
      <c r="F656" s="120" t="s">
        <v>272</v>
      </c>
      <c r="G656" s="123">
        <f>VLOOKUP(L656,buses!$A$3:$C$19,2,false)</f>
        <v>13</v>
      </c>
      <c r="H656" s="120" t="str">
        <f>VLOOKUP(L656,buses!$A$3:$C$19,3,false)</f>
        <v>SIENNA</v>
      </c>
      <c r="I656" s="120" t="s">
        <v>379</v>
      </c>
      <c r="J656" s="124"/>
      <c r="K656" s="109"/>
      <c r="L656" s="125" t="str">
        <f t="shared" si="1"/>
        <v>00418</v>
      </c>
      <c r="M656" s="103"/>
    </row>
    <row r="657">
      <c r="A657" s="119">
        <v>655.0</v>
      </c>
      <c r="B657" s="120" t="s">
        <v>817</v>
      </c>
      <c r="C657" s="121" t="str">
        <f>vlookup(D657,partners!$C$3:$O$16,13,FALSE)</f>
        <v>004</v>
      </c>
      <c r="D657" s="120" t="s">
        <v>85</v>
      </c>
      <c r="E657" s="122">
        <f>vlookup($F657,vehicles!$C$3:$G$26,5,FALSE)</f>
        <v>6</v>
      </c>
      <c r="F657" s="127" t="s">
        <v>583</v>
      </c>
      <c r="G657" s="123">
        <f>VLOOKUP(L657,buses!$A$3:$C$19,2,false)</f>
        <v>14</v>
      </c>
      <c r="H657" s="120" t="str">
        <f>VLOOKUP(L657,buses!$A$3:$C$19,3,false)</f>
        <v>HIACE X</v>
      </c>
      <c r="I657" s="120" t="s">
        <v>379</v>
      </c>
      <c r="J657" s="124"/>
      <c r="K657" s="109"/>
      <c r="L657" s="125" t="str">
        <f t="shared" si="1"/>
        <v>0046</v>
      </c>
      <c r="M657" s="103"/>
    </row>
    <row r="658">
      <c r="A658" s="119">
        <v>656.0</v>
      </c>
      <c r="B658" s="120" t="s">
        <v>818</v>
      </c>
      <c r="C658" s="121" t="str">
        <f>vlookup(D658,partners!$C$3:$O$16,13,FALSE)</f>
        <v>004</v>
      </c>
      <c r="D658" s="120" t="s">
        <v>85</v>
      </c>
      <c r="E658" s="122">
        <f>vlookup($F658,vehicles!$C$3:$G$26,5,FALSE)</f>
        <v>12</v>
      </c>
      <c r="F658" s="120" t="s">
        <v>258</v>
      </c>
      <c r="G658" s="123">
        <f>VLOOKUP(L658,buses!$A$3:$C$19,2,false)</f>
        <v>12</v>
      </c>
      <c r="H658" s="120" t="str">
        <f>VLOOKUP(L658,buses!$A$3:$C$19,3,false)</f>
        <v>JET (Jet Mover)</v>
      </c>
      <c r="I658" s="120" t="s">
        <v>379</v>
      </c>
      <c r="J658" s="124"/>
      <c r="K658" s="109"/>
      <c r="L658" s="125" t="str">
        <f t="shared" si="1"/>
        <v>00412</v>
      </c>
      <c r="M658" s="103"/>
    </row>
    <row r="659">
      <c r="A659" s="119">
        <v>657.0</v>
      </c>
      <c r="B659" s="120" t="s">
        <v>818</v>
      </c>
      <c r="C659" s="121" t="str">
        <f>vlookup(D659,partners!$C$3:$O$16,13,FALSE)</f>
        <v>004</v>
      </c>
      <c r="D659" s="120" t="s">
        <v>85</v>
      </c>
      <c r="E659" s="122">
        <f>vlookup($F659,vehicles!$C$3:$G$26,5,FALSE)</f>
        <v>18</v>
      </c>
      <c r="F659" s="120" t="s">
        <v>272</v>
      </c>
      <c r="G659" s="123">
        <f>VLOOKUP(L659,buses!$A$3:$C$19,2,false)</f>
        <v>13</v>
      </c>
      <c r="H659" s="120" t="str">
        <f>VLOOKUP(L659,buses!$A$3:$C$19,3,false)</f>
        <v>SIENNA</v>
      </c>
      <c r="I659" s="120" t="s">
        <v>379</v>
      </c>
      <c r="J659" s="124"/>
      <c r="K659" s="109"/>
      <c r="L659" s="125" t="str">
        <f t="shared" si="1"/>
        <v>00418</v>
      </c>
      <c r="M659" s="103"/>
    </row>
    <row r="660">
      <c r="A660" s="119">
        <v>658.0</v>
      </c>
      <c r="B660" s="120" t="s">
        <v>819</v>
      </c>
      <c r="C660" s="121" t="str">
        <f>vlookup(D660,partners!$C$3:$O$16,13,FALSE)</f>
        <v>004</v>
      </c>
      <c r="D660" s="120" t="s">
        <v>85</v>
      </c>
      <c r="E660" s="122">
        <f>vlookup($F660,vehicles!$C$3:$G$26,5,FALSE)</f>
        <v>12</v>
      </c>
      <c r="F660" s="120" t="s">
        <v>258</v>
      </c>
      <c r="G660" s="123">
        <f>VLOOKUP(L660,buses!$A$3:$C$19,2,false)</f>
        <v>12</v>
      </c>
      <c r="H660" s="120" t="str">
        <f>VLOOKUP(L660,buses!$A$3:$C$19,3,false)</f>
        <v>JET (Jet Mover)</v>
      </c>
      <c r="I660" s="120" t="s">
        <v>379</v>
      </c>
      <c r="J660" s="124"/>
      <c r="K660" s="109"/>
      <c r="L660" s="125" t="str">
        <f t="shared" si="1"/>
        <v>00412</v>
      </c>
      <c r="M660" s="103"/>
    </row>
    <row r="661">
      <c r="A661" s="119">
        <v>659.0</v>
      </c>
      <c r="B661" s="120" t="s">
        <v>820</v>
      </c>
      <c r="C661" s="121" t="str">
        <f>vlookup(D661,partners!$C$3:$O$16,13,FALSE)</f>
        <v>004</v>
      </c>
      <c r="D661" s="120" t="s">
        <v>85</v>
      </c>
      <c r="E661" s="122">
        <f>vlookup($F661,vehicles!$C$3:$G$26,5,FALSE)</f>
        <v>12</v>
      </c>
      <c r="F661" s="120" t="s">
        <v>258</v>
      </c>
      <c r="G661" s="123">
        <f>VLOOKUP(L661,buses!$A$3:$C$19,2,false)</f>
        <v>12</v>
      </c>
      <c r="H661" s="120" t="str">
        <f>VLOOKUP(L661,buses!$A$3:$C$19,3,false)</f>
        <v>JET (Jet Mover)</v>
      </c>
      <c r="I661" s="120" t="s">
        <v>379</v>
      </c>
      <c r="J661" s="124"/>
      <c r="K661" s="109"/>
      <c r="L661" s="125" t="str">
        <f t="shared" si="1"/>
        <v>00412</v>
      </c>
      <c r="M661" s="103"/>
    </row>
    <row r="662">
      <c r="A662" s="119">
        <v>660.0</v>
      </c>
      <c r="B662" s="120" t="s">
        <v>820</v>
      </c>
      <c r="C662" s="121" t="str">
        <f>vlookup(D662,partners!$C$3:$O$16,13,FALSE)</f>
        <v>004</v>
      </c>
      <c r="D662" s="120" t="s">
        <v>85</v>
      </c>
      <c r="E662" s="122">
        <f>vlookup($F662,vehicles!$C$3:$G$26,5,FALSE)</f>
        <v>12</v>
      </c>
      <c r="F662" s="120" t="s">
        <v>258</v>
      </c>
      <c r="G662" s="123">
        <f>VLOOKUP(L662,buses!$A$3:$C$19,2,false)</f>
        <v>12</v>
      </c>
      <c r="H662" s="120" t="str">
        <f>VLOOKUP(L662,buses!$A$3:$C$19,3,false)</f>
        <v>JET (Jet Mover)</v>
      </c>
      <c r="I662" s="120" t="s">
        <v>379</v>
      </c>
      <c r="J662" s="124"/>
      <c r="K662" s="109"/>
      <c r="L662" s="125" t="str">
        <f t="shared" si="1"/>
        <v>00412</v>
      </c>
      <c r="M662" s="103"/>
    </row>
    <row r="663">
      <c r="A663" s="119">
        <v>661.0</v>
      </c>
      <c r="B663" s="120" t="s">
        <v>821</v>
      </c>
      <c r="C663" s="121" t="str">
        <f>vlookup(D663,partners!$C$3:$O$16,13,FALSE)</f>
        <v>004</v>
      </c>
      <c r="D663" s="120" t="s">
        <v>85</v>
      </c>
      <c r="E663" s="122">
        <f>vlookup($F663,vehicles!$C$3:$G$26,5,FALSE)</f>
        <v>6</v>
      </c>
      <c r="F663" s="127" t="s">
        <v>583</v>
      </c>
      <c r="G663" s="123">
        <f>VLOOKUP(L663,buses!$A$3:$C$19,2,false)</f>
        <v>14</v>
      </c>
      <c r="H663" s="120" t="str">
        <f>VLOOKUP(L663,buses!$A$3:$C$19,3,false)</f>
        <v>HIACE X</v>
      </c>
      <c r="I663" s="120" t="s">
        <v>379</v>
      </c>
      <c r="J663" s="124"/>
      <c r="K663" s="109"/>
      <c r="L663" s="125" t="str">
        <f t="shared" si="1"/>
        <v>0046</v>
      </c>
      <c r="M663" s="103"/>
    </row>
    <row r="664">
      <c r="A664" s="119">
        <v>662.0</v>
      </c>
      <c r="B664" s="120" t="s">
        <v>822</v>
      </c>
      <c r="C664" s="121" t="str">
        <f>vlookup(D664,partners!$C$3:$O$16,13,FALSE)</f>
        <v>004</v>
      </c>
      <c r="D664" s="120" t="s">
        <v>85</v>
      </c>
      <c r="E664" s="122">
        <f>vlookup($F664,vehicles!$C$3:$G$26,5,FALSE)</f>
        <v>12</v>
      </c>
      <c r="F664" s="120" t="s">
        <v>258</v>
      </c>
      <c r="G664" s="123">
        <f>VLOOKUP(L664,buses!$A$3:$C$19,2,false)</f>
        <v>12</v>
      </c>
      <c r="H664" s="120" t="str">
        <f>VLOOKUP(L664,buses!$A$3:$C$19,3,false)</f>
        <v>JET (Jet Mover)</v>
      </c>
      <c r="I664" s="120" t="s">
        <v>379</v>
      </c>
      <c r="J664" s="124"/>
      <c r="K664" s="109"/>
      <c r="L664" s="125" t="str">
        <f t="shared" si="1"/>
        <v>00412</v>
      </c>
      <c r="M664" s="103"/>
    </row>
    <row r="665">
      <c r="A665" s="119">
        <v>663.0</v>
      </c>
      <c r="B665" s="120" t="s">
        <v>823</v>
      </c>
      <c r="C665" s="121" t="str">
        <f>vlookup(D665,partners!$C$3:$O$16,13,FALSE)</f>
        <v>004</v>
      </c>
      <c r="D665" s="120" t="s">
        <v>85</v>
      </c>
      <c r="E665" s="122">
        <f>vlookup($F665,vehicles!$C$3:$G$26,5,FALSE)</f>
        <v>4</v>
      </c>
      <c r="F665" s="127" t="s">
        <v>264</v>
      </c>
      <c r="G665" s="123">
        <f>VLOOKUP(L665,buses!$A$3:$C$19,2,false)</f>
        <v>8</v>
      </c>
      <c r="H665" s="120" t="str">
        <f>VLOOKUP(L665,buses!$A$3:$C$19,3,false)</f>
        <v>HIACE</v>
      </c>
      <c r="I665" s="120" t="s">
        <v>379</v>
      </c>
      <c r="J665" s="124"/>
      <c r="K665" s="109"/>
      <c r="L665" s="125" t="str">
        <f t="shared" si="1"/>
        <v>0044</v>
      </c>
      <c r="M665" s="103"/>
    </row>
    <row r="666">
      <c r="A666" s="119">
        <v>664.0</v>
      </c>
      <c r="B666" s="120" t="s">
        <v>824</v>
      </c>
      <c r="C666" s="121" t="str">
        <f>vlookup(D666,partners!$C$3:$O$16,13,FALSE)</f>
        <v>004</v>
      </c>
      <c r="D666" s="120" t="s">
        <v>85</v>
      </c>
      <c r="E666" s="122">
        <f>vlookup($F666,vehicles!$C$3:$G$26,5,FALSE)</f>
        <v>13</v>
      </c>
      <c r="F666" s="120" t="s">
        <v>303</v>
      </c>
      <c r="G666" s="123">
        <f>VLOOKUP(L666,buses!$A$3:$C$19,2,false)</f>
        <v>10</v>
      </c>
      <c r="H666" s="120" t="str">
        <f>VLOOKUP(L666,buses!$A$3:$C$19,3,false)</f>
        <v>JET (Jet Prime)</v>
      </c>
      <c r="I666" s="120" t="s">
        <v>379</v>
      </c>
      <c r="J666" s="124"/>
      <c r="K666" s="109"/>
      <c r="L666" s="125" t="str">
        <f t="shared" si="1"/>
        <v>00413</v>
      </c>
      <c r="M666" s="103"/>
    </row>
    <row r="667">
      <c r="A667" s="119">
        <v>665.0</v>
      </c>
      <c r="B667" s="120" t="s">
        <v>825</v>
      </c>
      <c r="C667" s="121" t="str">
        <f>vlookup(D667,partners!$C$3:$O$16,13,FALSE)</f>
        <v>004</v>
      </c>
      <c r="D667" s="120" t="s">
        <v>85</v>
      </c>
      <c r="E667" s="122">
        <f>vlookup($F667,vehicles!$C$3:$G$26,5,FALSE)</f>
        <v>4</v>
      </c>
      <c r="F667" s="127" t="s">
        <v>264</v>
      </c>
      <c r="G667" s="123">
        <f>VLOOKUP(L667,buses!$A$3:$C$19,2,false)</f>
        <v>8</v>
      </c>
      <c r="H667" s="120" t="str">
        <f>VLOOKUP(L667,buses!$A$3:$C$19,3,false)</f>
        <v>HIACE</v>
      </c>
      <c r="I667" s="120" t="s">
        <v>379</v>
      </c>
      <c r="J667" s="124"/>
      <c r="K667" s="109"/>
      <c r="L667" s="125" t="str">
        <f t="shared" si="1"/>
        <v>0044</v>
      </c>
      <c r="M667" s="103"/>
    </row>
    <row r="668">
      <c r="A668" s="119">
        <v>666.0</v>
      </c>
      <c r="B668" s="120" t="s">
        <v>826</v>
      </c>
      <c r="C668" s="121" t="str">
        <f>vlookup(D668,partners!$C$3:$O$16,13,FALSE)</f>
        <v>004</v>
      </c>
      <c r="D668" s="120" t="s">
        <v>85</v>
      </c>
      <c r="E668" s="122">
        <f>vlookup($F668,vehicles!$C$3:$G$26,5,FALSE)</f>
        <v>12</v>
      </c>
      <c r="F668" s="120" t="s">
        <v>258</v>
      </c>
      <c r="G668" s="123">
        <f>VLOOKUP(L668,buses!$A$3:$C$19,2,false)</f>
        <v>12</v>
      </c>
      <c r="H668" s="120" t="str">
        <f>VLOOKUP(L668,buses!$A$3:$C$19,3,false)</f>
        <v>JET (Jet Mover)</v>
      </c>
      <c r="I668" s="120" t="s">
        <v>379</v>
      </c>
      <c r="J668" s="124"/>
      <c r="K668" s="109"/>
      <c r="L668" s="125" t="str">
        <f t="shared" si="1"/>
        <v>00412</v>
      </c>
      <c r="M668" s="103"/>
    </row>
    <row r="669">
      <c r="A669" s="119">
        <v>667.0</v>
      </c>
      <c r="B669" s="120" t="s">
        <v>827</v>
      </c>
      <c r="C669" s="121" t="str">
        <f>vlookup(D669,partners!$C$3:$O$16,13,FALSE)</f>
        <v>004</v>
      </c>
      <c r="D669" s="120" t="s">
        <v>85</v>
      </c>
      <c r="E669" s="122">
        <f>vlookup($F669,vehicles!$C$3:$G$26,5,FALSE)</f>
        <v>4</v>
      </c>
      <c r="F669" s="127" t="s">
        <v>264</v>
      </c>
      <c r="G669" s="123">
        <f>VLOOKUP(L669,buses!$A$3:$C$19,2,false)</f>
        <v>8</v>
      </c>
      <c r="H669" s="120" t="str">
        <f>VLOOKUP(L669,buses!$A$3:$C$19,3,false)</f>
        <v>HIACE</v>
      </c>
      <c r="I669" s="120" t="s">
        <v>379</v>
      </c>
      <c r="J669" s="124"/>
      <c r="K669" s="109"/>
      <c r="L669" s="125" t="str">
        <f t="shared" si="1"/>
        <v>0044</v>
      </c>
      <c r="M669" s="103"/>
    </row>
    <row r="670">
      <c r="A670" s="119">
        <v>668.0</v>
      </c>
      <c r="B670" s="120" t="s">
        <v>828</v>
      </c>
      <c r="C670" s="121" t="str">
        <f>vlookup(D670,partners!$C$3:$O$16,13,FALSE)</f>
        <v>004</v>
      </c>
      <c r="D670" s="120" t="s">
        <v>85</v>
      </c>
      <c r="E670" s="122">
        <f>vlookup($F670,vehicles!$C$3:$G$26,5,FALSE)</f>
        <v>12</v>
      </c>
      <c r="F670" s="120" t="s">
        <v>258</v>
      </c>
      <c r="G670" s="123">
        <f>VLOOKUP(L670,buses!$A$3:$C$19,2,false)</f>
        <v>12</v>
      </c>
      <c r="H670" s="120" t="str">
        <f>VLOOKUP(L670,buses!$A$3:$C$19,3,false)</f>
        <v>JET (Jet Mover)</v>
      </c>
      <c r="I670" s="120" t="s">
        <v>379</v>
      </c>
      <c r="J670" s="124"/>
      <c r="K670" s="109"/>
      <c r="L670" s="125" t="str">
        <f t="shared" si="1"/>
        <v>00412</v>
      </c>
      <c r="M670" s="103"/>
    </row>
    <row r="671">
      <c r="A671" s="119">
        <v>669.0</v>
      </c>
      <c r="B671" s="120" t="s">
        <v>829</v>
      </c>
      <c r="C671" s="121" t="str">
        <f>vlookup(D671,partners!$C$3:$O$16,13,FALSE)</f>
        <v>004</v>
      </c>
      <c r="D671" s="120" t="s">
        <v>85</v>
      </c>
      <c r="E671" s="122">
        <f>vlookup($F671,vehicles!$C$3:$G$26,5,FALSE)</f>
        <v>6</v>
      </c>
      <c r="F671" s="127" t="s">
        <v>583</v>
      </c>
      <c r="G671" s="123">
        <f>VLOOKUP(L671,buses!$A$3:$C$19,2,false)</f>
        <v>14</v>
      </c>
      <c r="H671" s="120" t="str">
        <f>VLOOKUP(L671,buses!$A$3:$C$19,3,false)</f>
        <v>HIACE X</v>
      </c>
      <c r="I671" s="120" t="s">
        <v>379</v>
      </c>
      <c r="J671" s="124"/>
      <c r="K671" s="109"/>
      <c r="L671" s="125" t="str">
        <f t="shared" si="1"/>
        <v>0046</v>
      </c>
      <c r="M671" s="103"/>
    </row>
    <row r="672">
      <c r="A672" s="119">
        <v>670.0</v>
      </c>
      <c r="B672" s="120" t="s">
        <v>830</v>
      </c>
      <c r="C672" s="121" t="str">
        <f>vlookup(D672,partners!$C$3:$O$16,13,FALSE)</f>
        <v>004</v>
      </c>
      <c r="D672" s="120" t="s">
        <v>85</v>
      </c>
      <c r="E672" s="122">
        <f>vlookup($F672,vehicles!$C$3:$G$26,5,FALSE)</f>
        <v>4</v>
      </c>
      <c r="F672" s="127" t="s">
        <v>264</v>
      </c>
      <c r="G672" s="123">
        <f>VLOOKUP(L672,buses!$A$3:$C$19,2,false)</f>
        <v>8</v>
      </c>
      <c r="H672" s="120" t="str">
        <f>VLOOKUP(L672,buses!$A$3:$C$19,3,false)</f>
        <v>HIACE</v>
      </c>
      <c r="I672" s="120" t="s">
        <v>379</v>
      </c>
      <c r="J672" s="124"/>
      <c r="K672" s="109"/>
      <c r="L672" s="125" t="str">
        <f t="shared" si="1"/>
        <v>0044</v>
      </c>
      <c r="M672" s="103"/>
    </row>
    <row r="673">
      <c r="A673" s="119">
        <v>671.0</v>
      </c>
      <c r="B673" s="120" t="s">
        <v>831</v>
      </c>
      <c r="C673" s="121" t="str">
        <f>vlookup(D673,partners!$C$3:$O$16,13,FALSE)</f>
        <v>004</v>
      </c>
      <c r="D673" s="120" t="s">
        <v>85</v>
      </c>
      <c r="E673" s="122">
        <f>vlookup($F673,vehicles!$C$3:$G$26,5,FALSE)</f>
        <v>4</v>
      </c>
      <c r="F673" s="127" t="s">
        <v>264</v>
      </c>
      <c r="G673" s="123">
        <f>VLOOKUP(L673,buses!$A$3:$C$19,2,false)</f>
        <v>8</v>
      </c>
      <c r="H673" s="120" t="str">
        <f>VLOOKUP(L673,buses!$A$3:$C$19,3,false)</f>
        <v>HIACE</v>
      </c>
      <c r="I673" s="120" t="s">
        <v>379</v>
      </c>
      <c r="J673" s="124"/>
      <c r="K673" s="109"/>
      <c r="L673" s="125" t="str">
        <f t="shared" si="1"/>
        <v>0044</v>
      </c>
      <c r="M673" s="103"/>
    </row>
    <row r="674">
      <c r="A674" s="119">
        <v>672.0</v>
      </c>
      <c r="B674" s="120" t="s">
        <v>832</v>
      </c>
      <c r="C674" s="121" t="str">
        <f>vlookup(D674,partners!$C$3:$O$16,13,FALSE)</f>
        <v>004</v>
      </c>
      <c r="D674" s="120" t="s">
        <v>85</v>
      </c>
      <c r="E674" s="122">
        <f>vlookup($F674,vehicles!$C$3:$G$26,5,FALSE)</f>
        <v>6</v>
      </c>
      <c r="F674" s="127" t="s">
        <v>583</v>
      </c>
      <c r="G674" s="123">
        <f>VLOOKUP(L674,buses!$A$3:$C$19,2,false)</f>
        <v>14</v>
      </c>
      <c r="H674" s="120" t="str">
        <f>VLOOKUP(L674,buses!$A$3:$C$19,3,false)</f>
        <v>HIACE X</v>
      </c>
      <c r="I674" s="120" t="s">
        <v>379</v>
      </c>
      <c r="J674" s="124"/>
      <c r="K674" s="109"/>
      <c r="L674" s="125" t="str">
        <f t="shared" si="1"/>
        <v>0046</v>
      </c>
      <c r="M674" s="103"/>
    </row>
    <row r="675">
      <c r="A675" s="119">
        <v>673.0</v>
      </c>
      <c r="B675" s="120" t="s">
        <v>833</v>
      </c>
      <c r="C675" s="121" t="str">
        <f>vlookup(D675,partners!$C$3:$O$16,13,FALSE)</f>
        <v>004</v>
      </c>
      <c r="D675" s="120" t="s">
        <v>85</v>
      </c>
      <c r="E675" s="122">
        <f>vlookup($F675,vehicles!$C$3:$G$26,5,FALSE)</f>
        <v>4</v>
      </c>
      <c r="F675" s="127" t="s">
        <v>264</v>
      </c>
      <c r="G675" s="123">
        <f>VLOOKUP(L675,buses!$A$3:$C$19,2,false)</f>
        <v>8</v>
      </c>
      <c r="H675" s="120" t="str">
        <f>VLOOKUP(L675,buses!$A$3:$C$19,3,false)</f>
        <v>HIACE</v>
      </c>
      <c r="I675" s="120" t="s">
        <v>379</v>
      </c>
      <c r="J675" s="124"/>
      <c r="K675" s="109"/>
      <c r="L675" s="125" t="str">
        <f t="shared" si="1"/>
        <v>0044</v>
      </c>
      <c r="M675" s="103"/>
    </row>
    <row r="676">
      <c r="A676" s="119">
        <v>674.0</v>
      </c>
      <c r="B676" s="120" t="s">
        <v>834</v>
      </c>
      <c r="C676" s="121" t="str">
        <f>vlookup(D676,partners!$C$3:$O$16,13,FALSE)</f>
        <v>004</v>
      </c>
      <c r="D676" s="120" t="s">
        <v>85</v>
      </c>
      <c r="E676" s="122">
        <f>vlookup($F676,vehicles!$C$3:$G$26,5,FALSE)</f>
        <v>6</v>
      </c>
      <c r="F676" s="127" t="s">
        <v>583</v>
      </c>
      <c r="G676" s="123">
        <f>VLOOKUP(L676,buses!$A$3:$C$19,2,false)</f>
        <v>14</v>
      </c>
      <c r="H676" s="120" t="str">
        <f>VLOOKUP(L676,buses!$A$3:$C$19,3,false)</f>
        <v>HIACE X</v>
      </c>
      <c r="I676" s="120" t="s">
        <v>379</v>
      </c>
      <c r="J676" s="124"/>
      <c r="K676" s="109"/>
      <c r="L676" s="125" t="str">
        <f t="shared" si="1"/>
        <v>0046</v>
      </c>
      <c r="M676" s="103"/>
    </row>
    <row r="677">
      <c r="A677" s="119">
        <v>675.0</v>
      </c>
      <c r="B677" s="120" t="s">
        <v>835</v>
      </c>
      <c r="C677" s="121" t="str">
        <f>vlookup(D677,partners!$C$3:$O$16,13,FALSE)</f>
        <v>004</v>
      </c>
      <c r="D677" s="120" t="s">
        <v>85</v>
      </c>
      <c r="E677" s="122">
        <f>vlookup($F677,vehicles!$C$3:$G$26,5,FALSE)</f>
        <v>6</v>
      </c>
      <c r="F677" s="127" t="s">
        <v>583</v>
      </c>
      <c r="G677" s="123">
        <f>VLOOKUP(L677,buses!$A$3:$C$19,2,false)</f>
        <v>14</v>
      </c>
      <c r="H677" s="120" t="str">
        <f>VLOOKUP(L677,buses!$A$3:$C$19,3,false)</f>
        <v>HIACE X</v>
      </c>
      <c r="I677" s="120" t="s">
        <v>379</v>
      </c>
      <c r="J677" s="124"/>
      <c r="K677" s="109"/>
      <c r="L677" s="125" t="str">
        <f t="shared" si="1"/>
        <v>0046</v>
      </c>
      <c r="M677" s="103"/>
    </row>
    <row r="678">
      <c r="A678" s="119">
        <v>676.0</v>
      </c>
      <c r="B678" s="107" t="s">
        <v>836</v>
      </c>
      <c r="C678" s="121" t="str">
        <f>vlookup(D678,partners!$C$3:$O$16,13,FALSE)</f>
        <v>005</v>
      </c>
      <c r="D678" s="107" t="s">
        <v>92</v>
      </c>
      <c r="E678" s="122">
        <f>vlookup($F678,vehicles!$C$3:$G$26,5,FALSE)</f>
        <v>3</v>
      </c>
      <c r="F678" s="107" t="s">
        <v>226</v>
      </c>
      <c r="G678" s="123">
        <f>VLOOKUP(L678,buses!$A$3:$C$19,2,false)</f>
        <v>15</v>
      </c>
      <c r="H678" s="120" t="str">
        <f>VLOOKUP(L678,buses!$A$3:$C$19,3,false)</f>
        <v>Hiace</v>
      </c>
      <c r="I678" s="107" t="s">
        <v>379</v>
      </c>
      <c r="J678" s="124"/>
      <c r="K678" s="109"/>
      <c r="L678" s="125" t="str">
        <f t="shared" si="1"/>
        <v>0053</v>
      </c>
      <c r="M678" s="103"/>
    </row>
    <row r="679">
      <c r="A679" s="119">
        <v>677.0</v>
      </c>
      <c r="B679" s="107" t="s">
        <v>837</v>
      </c>
      <c r="C679" s="121" t="str">
        <f>vlookup(D679,partners!$C$3:$O$16,13,FALSE)</f>
        <v>005</v>
      </c>
      <c r="D679" s="120" t="s">
        <v>92</v>
      </c>
      <c r="E679" s="122">
        <f>vlookup($F679,vehicles!$C$3:$G$26,5,FALSE)</f>
        <v>3</v>
      </c>
      <c r="F679" s="120" t="s">
        <v>226</v>
      </c>
      <c r="G679" s="123">
        <f>VLOOKUP(L679,buses!$A$3:$C$19,2,false)</f>
        <v>15</v>
      </c>
      <c r="H679" s="120" t="str">
        <f>VLOOKUP(L679,buses!$A$3:$C$19,3,false)</f>
        <v>Hiace</v>
      </c>
      <c r="I679" s="120" t="s">
        <v>379</v>
      </c>
      <c r="J679" s="124"/>
      <c r="K679" s="109"/>
      <c r="L679" s="125" t="str">
        <f t="shared" si="1"/>
        <v>0053</v>
      </c>
      <c r="M679" s="103"/>
    </row>
    <row r="680">
      <c r="A680" s="119">
        <v>678.0</v>
      </c>
      <c r="B680" s="107" t="s">
        <v>838</v>
      </c>
      <c r="C680" s="121" t="str">
        <f>vlookup(D680,partners!$C$3:$O$16,13,FALSE)</f>
        <v>005</v>
      </c>
      <c r="D680" s="107" t="s">
        <v>92</v>
      </c>
      <c r="E680" s="122">
        <f>vlookup($F680,vehicles!$C$3:$G$26,5,FALSE)</f>
        <v>3</v>
      </c>
      <c r="F680" s="107" t="s">
        <v>226</v>
      </c>
      <c r="G680" s="123">
        <f>VLOOKUP(L680,buses!$A$3:$C$19,2,false)</f>
        <v>15</v>
      </c>
      <c r="H680" s="120" t="str">
        <f>VLOOKUP(L680,buses!$A$3:$C$19,3,false)</f>
        <v>Hiace</v>
      </c>
      <c r="I680" s="107" t="s">
        <v>379</v>
      </c>
      <c r="J680" s="124"/>
      <c r="K680" s="109"/>
      <c r="L680" s="125" t="str">
        <f t="shared" si="1"/>
        <v>0053</v>
      </c>
      <c r="M680" s="103"/>
    </row>
    <row r="681">
      <c r="A681" s="119">
        <v>679.0</v>
      </c>
      <c r="B681" s="107" t="s">
        <v>839</v>
      </c>
      <c r="C681" s="121" t="str">
        <f>vlookup(D681,partners!$C$3:$O$16,13,FALSE)</f>
        <v>005</v>
      </c>
      <c r="D681" s="120" t="s">
        <v>92</v>
      </c>
      <c r="E681" s="122">
        <f>vlookup($F681,vehicles!$C$3:$G$26,5,FALSE)</f>
        <v>3</v>
      </c>
      <c r="F681" s="120" t="s">
        <v>226</v>
      </c>
      <c r="G681" s="123">
        <f>VLOOKUP(L681,buses!$A$3:$C$19,2,false)</f>
        <v>15</v>
      </c>
      <c r="H681" s="120" t="str">
        <f>VLOOKUP(L681,buses!$A$3:$C$19,3,false)</f>
        <v>Hiace</v>
      </c>
      <c r="I681" s="120" t="s">
        <v>379</v>
      </c>
      <c r="J681" s="124"/>
      <c r="K681" s="109"/>
      <c r="L681" s="125" t="str">
        <f t="shared" si="1"/>
        <v>0053</v>
      </c>
      <c r="M681" s="103"/>
    </row>
    <row r="682">
      <c r="A682" s="119">
        <v>680.0</v>
      </c>
      <c r="B682" s="120" t="s">
        <v>840</v>
      </c>
      <c r="C682" s="121" t="str">
        <f>vlookup(D682,partners!$C$3:$O$16,13,FALSE)</f>
        <v>005</v>
      </c>
      <c r="D682" s="120" t="s">
        <v>92</v>
      </c>
      <c r="E682" s="122">
        <f>vlookup($F682,vehicles!$C$3:$G$26,5,FALSE)</f>
        <v>14</v>
      </c>
      <c r="F682" s="120" t="s">
        <v>516</v>
      </c>
      <c r="G682" s="123">
        <f>VLOOKUP(L682,buses!$A$3:$C$19,2,false)</f>
        <v>17</v>
      </c>
      <c r="H682" s="120" t="str">
        <f>VLOOKUP(L682,buses!$A$3:$C$19,3,false)</f>
        <v>Luxury</v>
      </c>
      <c r="I682" s="107" t="s">
        <v>379</v>
      </c>
      <c r="J682" s="124"/>
      <c r="K682" s="109"/>
      <c r="L682" s="125" t="str">
        <f t="shared" si="1"/>
        <v>00514</v>
      </c>
      <c r="M682" s="103"/>
    </row>
    <row r="683">
      <c r="A683" s="119">
        <v>681.0</v>
      </c>
      <c r="B683" s="120" t="s">
        <v>840</v>
      </c>
      <c r="C683" s="121" t="str">
        <f>vlookup(D683,partners!$C$3:$O$16,13,FALSE)</f>
        <v>005</v>
      </c>
      <c r="D683" s="120" t="s">
        <v>92</v>
      </c>
      <c r="E683" s="122">
        <f>vlookup($F683,vehicles!$C$3:$G$26,5,FALSE)</f>
        <v>14</v>
      </c>
      <c r="F683" s="120" t="s">
        <v>516</v>
      </c>
      <c r="G683" s="123">
        <f>VLOOKUP(L683,buses!$A$3:$C$19,2,false)</f>
        <v>17</v>
      </c>
      <c r="H683" s="120" t="str">
        <f>VLOOKUP(L683,buses!$A$3:$C$19,3,false)</f>
        <v>Luxury</v>
      </c>
      <c r="I683" s="107" t="s">
        <v>379</v>
      </c>
      <c r="J683" s="124"/>
      <c r="K683" s="109"/>
      <c r="L683" s="125" t="str">
        <f t="shared" si="1"/>
        <v>00514</v>
      </c>
      <c r="M683" s="103"/>
    </row>
    <row r="684">
      <c r="A684" s="119">
        <v>682.0</v>
      </c>
      <c r="B684" s="120" t="s">
        <v>841</v>
      </c>
      <c r="C684" s="121" t="str">
        <f>vlookup(D684,partners!$C$3:$O$16,13,FALSE)</f>
        <v>005</v>
      </c>
      <c r="D684" s="107" t="s">
        <v>92</v>
      </c>
      <c r="E684" s="122">
        <f>vlookup($F684,vehicles!$C$3:$G$26,5,FALSE)</f>
        <v>3</v>
      </c>
      <c r="F684" s="120" t="s">
        <v>226</v>
      </c>
      <c r="G684" s="123">
        <f>VLOOKUP(L684,buses!$A$3:$C$19,2,false)</f>
        <v>15</v>
      </c>
      <c r="H684" s="120" t="str">
        <f>VLOOKUP(L684,buses!$A$3:$C$19,3,false)</f>
        <v>Hiace</v>
      </c>
      <c r="I684" s="107" t="s">
        <v>379</v>
      </c>
      <c r="J684" s="124"/>
      <c r="K684" s="109"/>
      <c r="L684" s="125" t="str">
        <f t="shared" si="1"/>
        <v>0053</v>
      </c>
      <c r="M684" s="103"/>
    </row>
    <row r="685">
      <c r="A685" s="119">
        <v>683.0</v>
      </c>
      <c r="B685" s="120" t="s">
        <v>842</v>
      </c>
      <c r="C685" s="121" t="str">
        <f>vlookup(D685,partners!$C$3:$O$16,13,FALSE)</f>
        <v>005</v>
      </c>
      <c r="D685" s="107" t="s">
        <v>92</v>
      </c>
      <c r="E685" s="122">
        <f>vlookup($F685,vehicles!$C$3:$G$26,5,FALSE)</f>
        <v>3</v>
      </c>
      <c r="F685" s="120" t="s">
        <v>226</v>
      </c>
      <c r="G685" s="123">
        <f>VLOOKUP(L685,buses!$A$3:$C$19,2,false)</f>
        <v>15</v>
      </c>
      <c r="H685" s="120" t="str">
        <f>VLOOKUP(L685,buses!$A$3:$C$19,3,false)</f>
        <v>Hiace</v>
      </c>
      <c r="I685" s="107" t="s">
        <v>379</v>
      </c>
      <c r="J685" s="124"/>
      <c r="K685" s="109"/>
      <c r="L685" s="125" t="str">
        <f t="shared" si="1"/>
        <v>0053</v>
      </c>
      <c r="M685" s="103"/>
    </row>
    <row r="686">
      <c r="A686" s="119">
        <v>684.0</v>
      </c>
      <c r="B686" s="107" t="s">
        <v>843</v>
      </c>
      <c r="C686" s="121" t="str">
        <f>vlookup(D686,partners!$C$3:$O$16,13,FALSE)</f>
        <v>005</v>
      </c>
      <c r="D686" s="107" t="s">
        <v>92</v>
      </c>
      <c r="E686" s="122">
        <f>vlookup($F686,vehicles!$C$3:$G$26,5,FALSE)</f>
        <v>3</v>
      </c>
      <c r="F686" s="107" t="s">
        <v>226</v>
      </c>
      <c r="G686" s="123">
        <f>VLOOKUP(L686,buses!$A$3:$C$19,2,false)</f>
        <v>15</v>
      </c>
      <c r="H686" s="120" t="str">
        <f>VLOOKUP(L686,buses!$A$3:$C$19,3,false)</f>
        <v>Hiace</v>
      </c>
      <c r="I686" s="107" t="s">
        <v>379</v>
      </c>
      <c r="J686" s="124"/>
      <c r="K686" s="109"/>
      <c r="L686" s="125" t="str">
        <f t="shared" si="1"/>
        <v>0053</v>
      </c>
      <c r="M686" s="103"/>
    </row>
    <row r="687">
      <c r="A687" s="119">
        <v>685.0</v>
      </c>
      <c r="B687" s="120" t="s">
        <v>844</v>
      </c>
      <c r="C687" s="121" t="str">
        <f>vlookup(D687,partners!$C$3:$O$16,13,FALSE)</f>
        <v>005</v>
      </c>
      <c r="D687" s="107" t="s">
        <v>92</v>
      </c>
      <c r="E687" s="122">
        <f>vlookup($F687,vehicles!$C$3:$G$26,5,FALSE)</f>
        <v>3</v>
      </c>
      <c r="F687" s="120" t="s">
        <v>226</v>
      </c>
      <c r="G687" s="123">
        <f>VLOOKUP(L687,buses!$A$3:$C$19,2,false)</f>
        <v>15</v>
      </c>
      <c r="H687" s="120" t="str">
        <f>VLOOKUP(L687,buses!$A$3:$C$19,3,false)</f>
        <v>Hiace</v>
      </c>
      <c r="I687" s="107" t="s">
        <v>379</v>
      </c>
      <c r="J687" s="124"/>
      <c r="K687" s="109"/>
      <c r="L687" s="125" t="str">
        <f t="shared" si="1"/>
        <v>0053</v>
      </c>
      <c r="M687" s="103"/>
    </row>
    <row r="688">
      <c r="A688" s="119">
        <v>686.0</v>
      </c>
      <c r="B688" s="120" t="s">
        <v>845</v>
      </c>
      <c r="C688" s="121" t="str">
        <f>vlookup(D688,partners!$C$3:$O$16,13,FALSE)</f>
        <v>005</v>
      </c>
      <c r="D688" s="107" t="s">
        <v>92</v>
      </c>
      <c r="E688" s="122">
        <f>vlookup($F688,vehicles!$C$3:$G$26,5,FALSE)</f>
        <v>18</v>
      </c>
      <c r="F688" s="120" t="s">
        <v>272</v>
      </c>
      <c r="G688" s="123">
        <f>VLOOKUP(L688,buses!$A$3:$C$19,2,false)</f>
        <v>16</v>
      </c>
      <c r="H688" s="120" t="str">
        <f>VLOOKUP(L688,buses!$A$3:$C$19,3,false)</f>
        <v>Sienna</v>
      </c>
      <c r="I688" s="107" t="s">
        <v>379</v>
      </c>
      <c r="J688" s="124"/>
      <c r="K688" s="109"/>
      <c r="L688" s="125" t="str">
        <f t="shared" si="1"/>
        <v>00518</v>
      </c>
      <c r="M688" s="103"/>
    </row>
    <row r="689">
      <c r="A689" s="119">
        <v>687.0</v>
      </c>
      <c r="B689" s="120" t="s">
        <v>845</v>
      </c>
      <c r="C689" s="121" t="str">
        <f>vlookup(D689,partners!$C$3:$O$16,13,FALSE)</f>
        <v>005</v>
      </c>
      <c r="D689" s="107" t="s">
        <v>92</v>
      </c>
      <c r="E689" s="122">
        <f>vlookup($F689,vehicles!$C$3:$G$26,5,FALSE)</f>
        <v>3</v>
      </c>
      <c r="F689" s="120" t="s">
        <v>226</v>
      </c>
      <c r="G689" s="123">
        <f>VLOOKUP(L689,buses!$A$3:$C$19,2,false)</f>
        <v>15</v>
      </c>
      <c r="H689" s="120" t="str">
        <f>VLOOKUP(L689,buses!$A$3:$C$19,3,false)</f>
        <v>Hiace</v>
      </c>
      <c r="I689" s="107" t="s">
        <v>379</v>
      </c>
      <c r="J689" s="124"/>
      <c r="K689" s="109"/>
      <c r="L689" s="125" t="str">
        <f t="shared" si="1"/>
        <v>0053</v>
      </c>
      <c r="M689" s="103"/>
    </row>
    <row r="690">
      <c r="A690" s="119">
        <v>688.0</v>
      </c>
      <c r="B690" s="120" t="s">
        <v>846</v>
      </c>
      <c r="C690" s="121" t="str">
        <f>vlookup(D690,partners!$C$3:$O$16,13,FALSE)</f>
        <v>005</v>
      </c>
      <c r="D690" s="107" t="s">
        <v>92</v>
      </c>
      <c r="E690" s="122">
        <f>vlookup($F690,vehicles!$C$3:$G$26,5,FALSE)</f>
        <v>3</v>
      </c>
      <c r="F690" s="120" t="s">
        <v>226</v>
      </c>
      <c r="G690" s="123">
        <f>VLOOKUP(L690,buses!$A$3:$C$19,2,false)</f>
        <v>15</v>
      </c>
      <c r="H690" s="120" t="str">
        <f>VLOOKUP(L690,buses!$A$3:$C$19,3,false)</f>
        <v>Hiace</v>
      </c>
      <c r="I690" s="107" t="s">
        <v>379</v>
      </c>
      <c r="J690" s="124"/>
      <c r="K690" s="109"/>
      <c r="L690" s="125" t="str">
        <f t="shared" si="1"/>
        <v>0053</v>
      </c>
      <c r="M690" s="103"/>
    </row>
    <row r="691">
      <c r="A691" s="119">
        <v>689.0</v>
      </c>
      <c r="B691" s="120" t="s">
        <v>847</v>
      </c>
      <c r="C691" s="121" t="str">
        <f>vlookup(D691,partners!$C$3:$O$16,13,FALSE)</f>
        <v>005</v>
      </c>
      <c r="D691" s="107" t="s">
        <v>92</v>
      </c>
      <c r="E691" s="122">
        <f>vlookup($F691,vehicles!$C$3:$G$26,5,FALSE)</f>
        <v>3</v>
      </c>
      <c r="F691" s="120" t="s">
        <v>226</v>
      </c>
      <c r="G691" s="123">
        <f>VLOOKUP(L691,buses!$A$3:$C$19,2,false)</f>
        <v>15</v>
      </c>
      <c r="H691" s="120" t="str">
        <f>VLOOKUP(L691,buses!$A$3:$C$19,3,false)</f>
        <v>Hiace</v>
      </c>
      <c r="I691" s="107" t="s">
        <v>379</v>
      </c>
      <c r="J691" s="124"/>
      <c r="K691" s="109"/>
      <c r="L691" s="125" t="str">
        <f t="shared" si="1"/>
        <v>0053</v>
      </c>
      <c r="M691" s="103"/>
    </row>
    <row r="692">
      <c r="A692" s="119">
        <v>690.0</v>
      </c>
      <c r="B692" s="120" t="s">
        <v>848</v>
      </c>
      <c r="C692" s="121" t="str">
        <f>vlookup(D692,partners!$C$3:$O$16,13,FALSE)</f>
        <v>005</v>
      </c>
      <c r="D692" s="107" t="s">
        <v>92</v>
      </c>
      <c r="E692" s="122">
        <f>vlookup($F692,vehicles!$C$3:$G$26,5,FALSE)</f>
        <v>3</v>
      </c>
      <c r="F692" s="120" t="s">
        <v>226</v>
      </c>
      <c r="G692" s="123">
        <f>VLOOKUP(L692,buses!$A$3:$C$19,2,false)</f>
        <v>15</v>
      </c>
      <c r="H692" s="120" t="str">
        <f>VLOOKUP(L692,buses!$A$3:$C$19,3,false)</f>
        <v>Hiace</v>
      </c>
      <c r="I692" s="107" t="s">
        <v>379</v>
      </c>
      <c r="J692" s="124"/>
      <c r="K692" s="109"/>
      <c r="L692" s="125" t="str">
        <f t="shared" si="1"/>
        <v>0053</v>
      </c>
      <c r="M692" s="103"/>
    </row>
    <row r="693">
      <c r="A693" s="119">
        <v>691.0</v>
      </c>
      <c r="B693" s="120" t="s">
        <v>849</v>
      </c>
      <c r="C693" s="121" t="str">
        <f>vlookup(D693,partners!$C$3:$O$16,13,FALSE)</f>
        <v>005</v>
      </c>
      <c r="D693" s="107" t="s">
        <v>92</v>
      </c>
      <c r="E693" s="122">
        <f>vlookup($F693,vehicles!$C$3:$G$26,5,FALSE)</f>
        <v>3</v>
      </c>
      <c r="F693" s="120" t="s">
        <v>226</v>
      </c>
      <c r="G693" s="123">
        <f>VLOOKUP(L693,buses!$A$3:$C$19,2,false)</f>
        <v>15</v>
      </c>
      <c r="H693" s="120" t="str">
        <f>VLOOKUP(L693,buses!$A$3:$C$19,3,false)</f>
        <v>Hiace</v>
      </c>
      <c r="I693" s="107" t="s">
        <v>379</v>
      </c>
      <c r="J693" s="124"/>
      <c r="K693" s="109"/>
      <c r="L693" s="125" t="str">
        <f t="shared" si="1"/>
        <v>0053</v>
      </c>
      <c r="M693" s="103"/>
    </row>
    <row r="694">
      <c r="A694" s="119">
        <v>692.0</v>
      </c>
      <c r="B694" s="120" t="s">
        <v>850</v>
      </c>
      <c r="C694" s="121" t="str">
        <f>vlookup(D694,partners!$C$3:$O$16,13,FALSE)</f>
        <v>005</v>
      </c>
      <c r="D694" s="107" t="s">
        <v>92</v>
      </c>
      <c r="E694" s="122">
        <f>vlookup($F694,vehicles!$C$3:$G$26,5,FALSE)</f>
        <v>3</v>
      </c>
      <c r="F694" s="120" t="s">
        <v>226</v>
      </c>
      <c r="G694" s="123">
        <f>VLOOKUP(L694,buses!$A$3:$C$19,2,false)</f>
        <v>15</v>
      </c>
      <c r="H694" s="120" t="str">
        <f>VLOOKUP(L694,buses!$A$3:$C$19,3,false)</f>
        <v>Hiace</v>
      </c>
      <c r="I694" s="107" t="s">
        <v>379</v>
      </c>
      <c r="J694" s="124"/>
      <c r="K694" s="109"/>
      <c r="L694" s="125" t="str">
        <f t="shared" si="1"/>
        <v>0053</v>
      </c>
      <c r="M694" s="103"/>
    </row>
    <row r="695">
      <c r="A695" s="119">
        <v>693.0</v>
      </c>
      <c r="B695" s="107" t="s">
        <v>851</v>
      </c>
      <c r="C695" s="121" t="str">
        <f>vlookup(D695,partners!$C$3:$O$16,13,FALSE)</f>
        <v>005</v>
      </c>
      <c r="D695" s="107" t="s">
        <v>92</v>
      </c>
      <c r="E695" s="122">
        <f>vlookup($F695,vehicles!$C$3:$G$26,5,FALSE)</f>
        <v>3</v>
      </c>
      <c r="F695" s="107" t="s">
        <v>226</v>
      </c>
      <c r="G695" s="123">
        <f>VLOOKUP(L695,buses!$A$3:$C$19,2,false)</f>
        <v>15</v>
      </c>
      <c r="H695" s="120" t="str">
        <f>VLOOKUP(L695,buses!$A$3:$C$19,3,false)</f>
        <v>Hiace</v>
      </c>
      <c r="I695" s="107" t="s">
        <v>379</v>
      </c>
      <c r="J695" s="124"/>
      <c r="K695" s="109"/>
      <c r="L695" s="125" t="str">
        <f t="shared" si="1"/>
        <v>0053</v>
      </c>
      <c r="M695" s="103"/>
    </row>
    <row r="696">
      <c r="A696" s="119">
        <v>694.0</v>
      </c>
      <c r="B696" s="107" t="s">
        <v>852</v>
      </c>
      <c r="C696" s="121" t="str">
        <f>vlookup(D696,partners!$C$3:$O$16,13,FALSE)</f>
        <v>005</v>
      </c>
      <c r="D696" s="107" t="s">
        <v>92</v>
      </c>
      <c r="E696" s="122">
        <f>vlookup($F696,vehicles!$C$3:$G$26,5,FALSE)</f>
        <v>18</v>
      </c>
      <c r="F696" s="107" t="s">
        <v>272</v>
      </c>
      <c r="G696" s="123">
        <f>VLOOKUP(L696,buses!$A$3:$C$19,2,false)</f>
        <v>16</v>
      </c>
      <c r="H696" s="120" t="str">
        <f>VLOOKUP(L696,buses!$A$3:$C$19,3,false)</f>
        <v>Sienna</v>
      </c>
      <c r="I696" s="107" t="s">
        <v>379</v>
      </c>
      <c r="J696" s="124"/>
      <c r="K696" s="109"/>
      <c r="L696" s="125" t="str">
        <f t="shared" si="1"/>
        <v>00518</v>
      </c>
      <c r="M696" s="103"/>
    </row>
    <row r="697">
      <c r="A697" s="119">
        <v>695.0</v>
      </c>
      <c r="B697" s="107" t="s">
        <v>852</v>
      </c>
      <c r="C697" s="121" t="str">
        <f>vlookup(D697,partners!$C$3:$O$16,13,FALSE)</f>
        <v>005</v>
      </c>
      <c r="D697" s="107" t="s">
        <v>92</v>
      </c>
      <c r="E697" s="122">
        <f>vlookup($F697,vehicles!$C$3:$G$26,5,FALSE)</f>
        <v>3</v>
      </c>
      <c r="F697" s="107" t="s">
        <v>226</v>
      </c>
      <c r="G697" s="123">
        <f>VLOOKUP(L697,buses!$A$3:$C$19,2,false)</f>
        <v>15</v>
      </c>
      <c r="H697" s="120" t="str">
        <f>VLOOKUP(L697,buses!$A$3:$C$19,3,false)</f>
        <v>Hiace</v>
      </c>
      <c r="I697" s="107" t="s">
        <v>379</v>
      </c>
      <c r="J697" s="124"/>
      <c r="K697" s="109"/>
      <c r="L697" s="125" t="str">
        <f t="shared" si="1"/>
        <v>0053</v>
      </c>
      <c r="M697" s="103"/>
    </row>
    <row r="698">
      <c r="A698" s="119">
        <v>696.0</v>
      </c>
      <c r="B698" s="107" t="s">
        <v>853</v>
      </c>
      <c r="C698" s="121" t="str">
        <f>vlookup(D698,partners!$C$3:$O$16,13,FALSE)</f>
        <v>005</v>
      </c>
      <c r="D698" s="107" t="s">
        <v>92</v>
      </c>
      <c r="E698" s="122">
        <f>vlookup($F698,vehicles!$C$3:$G$26,5,FALSE)</f>
        <v>3</v>
      </c>
      <c r="F698" s="107" t="s">
        <v>226</v>
      </c>
      <c r="G698" s="123">
        <f>VLOOKUP(L698,buses!$A$3:$C$19,2,false)</f>
        <v>15</v>
      </c>
      <c r="H698" s="120" t="str">
        <f>VLOOKUP(L698,buses!$A$3:$C$19,3,false)</f>
        <v>Hiace</v>
      </c>
      <c r="I698" s="107" t="s">
        <v>379</v>
      </c>
      <c r="J698" s="124"/>
      <c r="K698" s="109"/>
      <c r="L698" s="125" t="str">
        <f t="shared" si="1"/>
        <v>0053</v>
      </c>
      <c r="M698" s="103"/>
    </row>
    <row r="699">
      <c r="A699" s="119">
        <v>697.0</v>
      </c>
      <c r="B699" s="107" t="s">
        <v>854</v>
      </c>
      <c r="C699" s="121" t="str">
        <f>vlookup(D699,partners!$C$3:$O$16,13,FALSE)</f>
        <v>005</v>
      </c>
      <c r="D699" s="107" t="s">
        <v>92</v>
      </c>
      <c r="E699" s="122">
        <f>vlookup($F699,vehicles!$C$3:$G$26,5,FALSE)</f>
        <v>3</v>
      </c>
      <c r="F699" s="107" t="s">
        <v>226</v>
      </c>
      <c r="G699" s="123">
        <f>VLOOKUP(L699,buses!$A$3:$C$19,2,false)</f>
        <v>15</v>
      </c>
      <c r="H699" s="120" t="str">
        <f>VLOOKUP(L699,buses!$A$3:$C$19,3,false)</f>
        <v>Hiace</v>
      </c>
      <c r="I699" s="107" t="s">
        <v>379</v>
      </c>
      <c r="J699" s="124"/>
      <c r="K699" s="109"/>
      <c r="L699" s="125" t="str">
        <f t="shared" si="1"/>
        <v>0053</v>
      </c>
      <c r="M699" s="103"/>
    </row>
    <row r="700">
      <c r="A700" s="119">
        <v>698.0</v>
      </c>
      <c r="B700" s="107" t="s">
        <v>855</v>
      </c>
      <c r="C700" s="121" t="str">
        <f>vlookup(D700,partners!$C$3:$O$16,13,FALSE)</f>
        <v>005</v>
      </c>
      <c r="D700" s="107" t="s">
        <v>92</v>
      </c>
      <c r="E700" s="122">
        <f>vlookup($F700,vehicles!$C$3:$G$26,5,FALSE)</f>
        <v>3</v>
      </c>
      <c r="F700" s="107" t="s">
        <v>226</v>
      </c>
      <c r="G700" s="123">
        <f>VLOOKUP(L700,buses!$A$3:$C$19,2,false)</f>
        <v>15</v>
      </c>
      <c r="H700" s="120" t="str">
        <f>VLOOKUP(L700,buses!$A$3:$C$19,3,false)</f>
        <v>Hiace</v>
      </c>
      <c r="I700" s="107" t="s">
        <v>379</v>
      </c>
      <c r="J700" s="124"/>
      <c r="K700" s="109"/>
      <c r="L700" s="125" t="str">
        <f t="shared" si="1"/>
        <v>0053</v>
      </c>
      <c r="M700" s="103"/>
    </row>
    <row r="701">
      <c r="A701" s="119">
        <v>699.0</v>
      </c>
      <c r="B701" s="107" t="s">
        <v>856</v>
      </c>
      <c r="C701" s="121" t="str">
        <f>vlookup(D701,partners!$C$3:$O$16,13,FALSE)</f>
        <v>005</v>
      </c>
      <c r="D701" s="107" t="s">
        <v>92</v>
      </c>
      <c r="E701" s="122">
        <f>vlookup($F701,vehicles!$C$3:$G$26,5,FALSE)</f>
        <v>18</v>
      </c>
      <c r="F701" s="107" t="s">
        <v>272</v>
      </c>
      <c r="G701" s="123">
        <f>VLOOKUP(L701,buses!$A$3:$C$19,2,false)</f>
        <v>16</v>
      </c>
      <c r="H701" s="120" t="str">
        <f>VLOOKUP(L701,buses!$A$3:$C$19,3,false)</f>
        <v>Sienna</v>
      </c>
      <c r="I701" s="107" t="s">
        <v>379</v>
      </c>
      <c r="J701" s="124"/>
      <c r="K701" s="109"/>
      <c r="L701" s="125" t="str">
        <f t="shared" si="1"/>
        <v>00518</v>
      </c>
      <c r="M701" s="103"/>
    </row>
    <row r="702">
      <c r="A702" s="119">
        <v>700.0</v>
      </c>
      <c r="B702" s="107" t="s">
        <v>856</v>
      </c>
      <c r="C702" s="121" t="str">
        <f>vlookup(D702,partners!$C$3:$O$16,13,FALSE)</f>
        <v>005</v>
      </c>
      <c r="D702" s="107" t="s">
        <v>92</v>
      </c>
      <c r="E702" s="122">
        <f>vlookup($F702,vehicles!$C$3:$G$26,5,FALSE)</f>
        <v>3</v>
      </c>
      <c r="F702" s="107" t="s">
        <v>226</v>
      </c>
      <c r="G702" s="123">
        <f>VLOOKUP(L702,buses!$A$3:$C$19,2,false)</f>
        <v>15</v>
      </c>
      <c r="H702" s="120" t="str">
        <f>VLOOKUP(L702,buses!$A$3:$C$19,3,false)</f>
        <v>Hiace</v>
      </c>
      <c r="I702" s="107" t="s">
        <v>379</v>
      </c>
      <c r="J702" s="124"/>
      <c r="K702" s="109"/>
      <c r="L702" s="125" t="str">
        <f t="shared" si="1"/>
        <v>0053</v>
      </c>
      <c r="M702" s="103"/>
    </row>
    <row r="703">
      <c r="A703" s="119">
        <v>701.0</v>
      </c>
      <c r="B703" s="107" t="s">
        <v>857</v>
      </c>
      <c r="C703" s="121" t="str">
        <f>vlookup(D703,partners!$C$3:$O$16,13,FALSE)</f>
        <v>005</v>
      </c>
      <c r="D703" s="107" t="s">
        <v>92</v>
      </c>
      <c r="E703" s="122">
        <f>vlookup($F703,vehicles!$C$3:$G$26,5,FALSE)</f>
        <v>3</v>
      </c>
      <c r="F703" s="107" t="s">
        <v>226</v>
      </c>
      <c r="G703" s="123">
        <f>VLOOKUP(L703,buses!$A$3:$C$19,2,false)</f>
        <v>15</v>
      </c>
      <c r="H703" s="120" t="str">
        <f>VLOOKUP(L703,buses!$A$3:$C$19,3,false)</f>
        <v>Hiace</v>
      </c>
      <c r="I703" s="107" t="s">
        <v>379</v>
      </c>
      <c r="J703" s="124"/>
      <c r="K703" s="109"/>
      <c r="L703" s="125" t="str">
        <f t="shared" si="1"/>
        <v>0053</v>
      </c>
      <c r="M703" s="103"/>
    </row>
    <row r="704">
      <c r="A704" s="119">
        <v>702.0</v>
      </c>
      <c r="B704" s="107" t="s">
        <v>858</v>
      </c>
      <c r="C704" s="121" t="str">
        <f>vlookup(D704,partners!$C$3:$O$16,13,FALSE)</f>
        <v>005</v>
      </c>
      <c r="D704" s="107" t="s">
        <v>92</v>
      </c>
      <c r="E704" s="122">
        <f>vlookup($F704,vehicles!$C$3:$G$26,5,FALSE)</f>
        <v>18</v>
      </c>
      <c r="F704" s="107" t="s">
        <v>272</v>
      </c>
      <c r="G704" s="123">
        <f>VLOOKUP(L704,buses!$A$3:$C$19,2,false)</f>
        <v>16</v>
      </c>
      <c r="H704" s="120" t="str">
        <f>VLOOKUP(L704,buses!$A$3:$C$19,3,false)</f>
        <v>Sienna</v>
      </c>
      <c r="I704" s="107" t="s">
        <v>379</v>
      </c>
      <c r="J704" s="124"/>
      <c r="K704" s="109"/>
      <c r="L704" s="125" t="str">
        <f t="shared" si="1"/>
        <v>00518</v>
      </c>
      <c r="M704" s="103"/>
    </row>
    <row r="705">
      <c r="A705" s="119">
        <v>703.0</v>
      </c>
      <c r="B705" s="120" t="s">
        <v>859</v>
      </c>
      <c r="C705" s="121" t="str">
        <f>vlookup(D705,partners!$C$3:$O$16,13,FALSE)</f>
        <v>005</v>
      </c>
      <c r="D705" s="107" t="s">
        <v>92</v>
      </c>
      <c r="E705" s="122">
        <f>vlookup($F705,vehicles!$C$3:$G$26,5,FALSE)</f>
        <v>3</v>
      </c>
      <c r="F705" s="107" t="s">
        <v>226</v>
      </c>
      <c r="G705" s="123">
        <f>VLOOKUP(L705,buses!$A$3:$C$19,2,false)</f>
        <v>15</v>
      </c>
      <c r="H705" s="120" t="str">
        <f>VLOOKUP(L705,buses!$A$3:$C$19,3,false)</f>
        <v>Hiace</v>
      </c>
      <c r="I705" s="107" t="s">
        <v>379</v>
      </c>
      <c r="J705" s="124"/>
      <c r="K705" s="109"/>
      <c r="L705" s="125" t="str">
        <f t="shared" si="1"/>
        <v>0053</v>
      </c>
      <c r="M705" s="103"/>
    </row>
    <row r="706">
      <c r="A706" s="119">
        <v>704.0</v>
      </c>
      <c r="B706" s="120" t="s">
        <v>859</v>
      </c>
      <c r="C706" s="121" t="str">
        <f>vlookup(D706,partners!$C$3:$O$16,13,FALSE)</f>
        <v>005</v>
      </c>
      <c r="D706" s="107" t="s">
        <v>92</v>
      </c>
      <c r="E706" s="122">
        <f>vlookup($F706,vehicles!$C$3:$G$26,5,FALSE)</f>
        <v>3</v>
      </c>
      <c r="F706" s="107" t="s">
        <v>226</v>
      </c>
      <c r="G706" s="123">
        <f>VLOOKUP(L706,buses!$A$3:$C$19,2,false)</f>
        <v>15</v>
      </c>
      <c r="H706" s="120" t="str">
        <f>VLOOKUP(L706,buses!$A$3:$C$19,3,false)</f>
        <v>Hiace</v>
      </c>
      <c r="I706" s="107" t="s">
        <v>379</v>
      </c>
      <c r="J706" s="124"/>
      <c r="K706" s="109"/>
      <c r="L706" s="125" t="str">
        <f t="shared" si="1"/>
        <v>0053</v>
      </c>
      <c r="M706" s="103"/>
    </row>
    <row r="707">
      <c r="A707" s="119">
        <v>705.0</v>
      </c>
      <c r="B707" s="120" t="s">
        <v>860</v>
      </c>
      <c r="C707" s="121" t="str">
        <f>vlookup(D707,partners!$C$3:$O$16,13,FALSE)</f>
        <v>005</v>
      </c>
      <c r="D707" s="107" t="s">
        <v>92</v>
      </c>
      <c r="E707" s="122">
        <f>vlookup($F707,vehicles!$C$3:$G$26,5,FALSE)</f>
        <v>3</v>
      </c>
      <c r="F707" s="107" t="s">
        <v>226</v>
      </c>
      <c r="G707" s="123">
        <f>VLOOKUP(L707,buses!$A$3:$C$19,2,false)</f>
        <v>15</v>
      </c>
      <c r="H707" s="120" t="str">
        <f>VLOOKUP(L707,buses!$A$3:$C$19,3,false)</f>
        <v>Hiace</v>
      </c>
      <c r="I707" s="107" t="s">
        <v>379</v>
      </c>
      <c r="J707" s="124"/>
      <c r="K707" s="109"/>
      <c r="L707" s="125" t="str">
        <f t="shared" si="1"/>
        <v>0053</v>
      </c>
      <c r="M707" s="103"/>
    </row>
    <row r="708">
      <c r="A708" s="119">
        <v>706.0</v>
      </c>
      <c r="B708" s="120" t="s">
        <v>860</v>
      </c>
      <c r="C708" s="121" t="str">
        <f>vlookup(D708,partners!$C$3:$O$16,13,FALSE)</f>
        <v>005</v>
      </c>
      <c r="D708" s="107" t="s">
        <v>92</v>
      </c>
      <c r="E708" s="122">
        <f>vlookup($F708,vehicles!$C$3:$G$26,5,FALSE)</f>
        <v>3</v>
      </c>
      <c r="F708" s="107" t="s">
        <v>226</v>
      </c>
      <c r="G708" s="123">
        <f>VLOOKUP(L708,buses!$A$3:$C$19,2,false)</f>
        <v>15</v>
      </c>
      <c r="H708" s="120" t="str">
        <f>VLOOKUP(L708,buses!$A$3:$C$19,3,false)</f>
        <v>Hiace</v>
      </c>
      <c r="I708" s="107" t="s">
        <v>379</v>
      </c>
      <c r="J708" s="124"/>
      <c r="K708" s="109"/>
      <c r="L708" s="125" t="str">
        <f t="shared" si="1"/>
        <v>0053</v>
      </c>
      <c r="M708" s="103"/>
    </row>
    <row r="709">
      <c r="A709" s="119">
        <v>707.0</v>
      </c>
      <c r="B709" s="120" t="s">
        <v>861</v>
      </c>
      <c r="C709" s="121" t="str">
        <f>vlookup(D709,partners!$C$3:$O$16,13,FALSE)</f>
        <v>005</v>
      </c>
      <c r="D709" s="107" t="s">
        <v>92</v>
      </c>
      <c r="E709" s="122">
        <f>vlookup($F709,vehicles!$C$3:$G$26,5,FALSE)</f>
        <v>3</v>
      </c>
      <c r="F709" s="107" t="s">
        <v>226</v>
      </c>
      <c r="G709" s="123">
        <f>VLOOKUP(L709,buses!$A$3:$C$19,2,false)</f>
        <v>15</v>
      </c>
      <c r="H709" s="120" t="str">
        <f>VLOOKUP(L709,buses!$A$3:$C$19,3,false)</f>
        <v>Hiace</v>
      </c>
      <c r="I709" s="107" t="s">
        <v>379</v>
      </c>
      <c r="J709" s="124"/>
      <c r="K709" s="109"/>
      <c r="L709" s="125" t="str">
        <f t="shared" si="1"/>
        <v>0053</v>
      </c>
      <c r="M709" s="103"/>
    </row>
    <row r="710">
      <c r="A710" s="119">
        <v>708.0</v>
      </c>
      <c r="B710" s="120" t="s">
        <v>862</v>
      </c>
      <c r="C710" s="121" t="str">
        <f>vlookup(D710,partners!$C$3:$O$16,13,FALSE)</f>
        <v>005</v>
      </c>
      <c r="D710" s="107" t="s">
        <v>92</v>
      </c>
      <c r="E710" s="122">
        <f>vlookup($F710,vehicles!$C$3:$G$26,5,FALSE)</f>
        <v>14</v>
      </c>
      <c r="F710" s="120" t="s">
        <v>516</v>
      </c>
      <c r="G710" s="123">
        <f>VLOOKUP(L710,buses!$A$3:$C$19,2,false)</f>
        <v>17</v>
      </c>
      <c r="H710" s="120" t="str">
        <f>VLOOKUP(L710,buses!$A$3:$C$19,3,false)</f>
        <v>Luxury</v>
      </c>
      <c r="I710" s="107" t="s">
        <v>379</v>
      </c>
      <c r="J710" s="124"/>
      <c r="K710" s="109"/>
      <c r="L710" s="125" t="str">
        <f t="shared" si="1"/>
        <v>00514</v>
      </c>
      <c r="M710" s="103"/>
    </row>
    <row r="711">
      <c r="A711" s="119">
        <v>709.0</v>
      </c>
      <c r="B711" s="120" t="s">
        <v>862</v>
      </c>
      <c r="C711" s="121" t="str">
        <f>vlookup(D711,partners!$C$3:$O$16,13,FALSE)</f>
        <v>005</v>
      </c>
      <c r="D711" s="107" t="s">
        <v>92</v>
      </c>
      <c r="E711" s="122">
        <f>vlookup($F711,vehicles!$C$3:$G$26,5,FALSE)</f>
        <v>3</v>
      </c>
      <c r="F711" s="120" t="s">
        <v>226</v>
      </c>
      <c r="G711" s="123">
        <f>VLOOKUP(L711,buses!$A$3:$C$19,2,false)</f>
        <v>15</v>
      </c>
      <c r="H711" s="120" t="str">
        <f>VLOOKUP(L711,buses!$A$3:$C$19,3,false)</f>
        <v>Hiace</v>
      </c>
      <c r="I711" s="107" t="s">
        <v>379</v>
      </c>
      <c r="J711" s="124"/>
      <c r="K711" s="109"/>
      <c r="L711" s="125" t="str">
        <f t="shared" si="1"/>
        <v>0053</v>
      </c>
      <c r="M711" s="103"/>
    </row>
    <row r="712">
      <c r="A712" s="119">
        <v>710.0</v>
      </c>
      <c r="B712" s="120" t="s">
        <v>863</v>
      </c>
      <c r="C712" s="121" t="str">
        <f>vlookup(D712,partners!$C$3:$O$16,13,FALSE)</f>
        <v>005</v>
      </c>
      <c r="D712" s="107" t="s">
        <v>92</v>
      </c>
      <c r="E712" s="122">
        <f>vlookup($F712,vehicles!$C$3:$G$26,5,FALSE)</f>
        <v>3</v>
      </c>
      <c r="F712" s="107" t="s">
        <v>226</v>
      </c>
      <c r="G712" s="123">
        <f>VLOOKUP(L712,buses!$A$3:$C$19,2,false)</f>
        <v>15</v>
      </c>
      <c r="H712" s="120" t="str">
        <f>VLOOKUP(L712,buses!$A$3:$C$19,3,false)</f>
        <v>Hiace</v>
      </c>
      <c r="I712" s="107" t="s">
        <v>379</v>
      </c>
      <c r="J712" s="124"/>
      <c r="K712" s="109"/>
      <c r="L712" s="125" t="str">
        <f t="shared" si="1"/>
        <v>0053</v>
      </c>
      <c r="M712" s="103"/>
    </row>
    <row r="713">
      <c r="A713" s="119">
        <v>711.0</v>
      </c>
      <c r="B713" s="120" t="s">
        <v>864</v>
      </c>
      <c r="C713" s="121" t="str">
        <f>vlookup(D713,partners!$C$3:$O$16,13,FALSE)</f>
        <v>005</v>
      </c>
      <c r="D713" s="107" t="s">
        <v>92</v>
      </c>
      <c r="E713" s="122">
        <f>vlookup($F713,vehicles!$C$3:$G$26,5,FALSE)</f>
        <v>18</v>
      </c>
      <c r="F713" s="107" t="s">
        <v>272</v>
      </c>
      <c r="G713" s="123">
        <f>VLOOKUP(L713,buses!$A$3:$C$19,2,false)</f>
        <v>16</v>
      </c>
      <c r="H713" s="120" t="str">
        <f>VLOOKUP(L713,buses!$A$3:$C$19,3,false)</f>
        <v>Sienna</v>
      </c>
      <c r="I713" s="107" t="s">
        <v>379</v>
      </c>
      <c r="J713" s="124"/>
      <c r="K713" s="109"/>
      <c r="L713" s="125" t="str">
        <f t="shared" si="1"/>
        <v>00518</v>
      </c>
      <c r="M713" s="103"/>
    </row>
    <row r="714">
      <c r="A714" s="119">
        <v>712.0</v>
      </c>
      <c r="B714" s="120" t="s">
        <v>864</v>
      </c>
      <c r="C714" s="121" t="str">
        <f>vlookup(D714,partners!$C$3:$O$16,13,FALSE)</f>
        <v>005</v>
      </c>
      <c r="D714" s="107" t="s">
        <v>92</v>
      </c>
      <c r="E714" s="122">
        <f>vlookup($F714,vehicles!$C$3:$G$26,5,FALSE)</f>
        <v>20</v>
      </c>
      <c r="F714" s="134" t="s">
        <v>865</v>
      </c>
      <c r="G714" s="137">
        <v>18.0</v>
      </c>
      <c r="H714" s="134" t="s">
        <v>866</v>
      </c>
      <c r="I714" s="107" t="s">
        <v>379</v>
      </c>
      <c r="J714" s="124"/>
      <c r="K714" s="109"/>
      <c r="L714" s="125" t="str">
        <f t="shared" si="1"/>
        <v>00520</v>
      </c>
      <c r="M714" s="103"/>
    </row>
    <row r="715">
      <c r="A715" s="119">
        <v>713.0</v>
      </c>
      <c r="B715" s="120" t="s">
        <v>864</v>
      </c>
      <c r="C715" s="121" t="str">
        <f>vlookup(D715,partners!$C$3:$O$16,13,FALSE)</f>
        <v>005</v>
      </c>
      <c r="D715" s="107" t="s">
        <v>92</v>
      </c>
      <c r="E715" s="122">
        <f>vlookup($F715,vehicles!$C$3:$G$26,5,FALSE)</f>
        <v>3</v>
      </c>
      <c r="F715" s="107" t="s">
        <v>226</v>
      </c>
      <c r="G715" s="123">
        <f>VLOOKUP(L715,buses!$A$3:$C$19,2,false)</f>
        <v>15</v>
      </c>
      <c r="H715" s="120" t="str">
        <f>VLOOKUP(L715,buses!$A$3:$C$19,3,false)</f>
        <v>Hiace</v>
      </c>
      <c r="I715" s="107" t="s">
        <v>379</v>
      </c>
      <c r="J715" s="124"/>
      <c r="K715" s="109"/>
      <c r="L715" s="125" t="str">
        <f t="shared" si="1"/>
        <v>0053</v>
      </c>
      <c r="M715" s="103"/>
    </row>
    <row r="716">
      <c r="A716" s="119">
        <v>714.0</v>
      </c>
      <c r="B716" s="120" t="s">
        <v>867</v>
      </c>
      <c r="C716" s="121" t="str">
        <f>vlookup(D716,partners!$C$3:$O$16,13,FALSE)</f>
        <v>005</v>
      </c>
      <c r="D716" s="107" t="s">
        <v>92</v>
      </c>
      <c r="E716" s="122">
        <f>vlookup($F716,vehicles!$C$3:$G$26,5,FALSE)</f>
        <v>3</v>
      </c>
      <c r="F716" s="107" t="s">
        <v>226</v>
      </c>
      <c r="G716" s="123">
        <f>VLOOKUP(L716,buses!$A$3:$C$19,2,false)</f>
        <v>15</v>
      </c>
      <c r="H716" s="120" t="str">
        <f>VLOOKUP(L716,buses!$A$3:$C$19,3,false)</f>
        <v>Hiace</v>
      </c>
      <c r="I716" s="107" t="s">
        <v>379</v>
      </c>
      <c r="J716" s="124"/>
      <c r="K716" s="109"/>
      <c r="L716" s="125" t="str">
        <f t="shared" si="1"/>
        <v>0053</v>
      </c>
      <c r="M716" s="103"/>
    </row>
    <row r="717">
      <c r="A717" s="119">
        <v>715.0</v>
      </c>
      <c r="B717" s="120" t="s">
        <v>868</v>
      </c>
      <c r="C717" s="121" t="str">
        <f>vlookup(D717,partners!$C$3:$O$16,13,FALSE)</f>
        <v>005</v>
      </c>
      <c r="D717" s="107" t="s">
        <v>92</v>
      </c>
      <c r="E717" s="122">
        <f>vlookup($F717,vehicles!$C$3:$G$26,5,FALSE)</f>
        <v>3</v>
      </c>
      <c r="F717" s="120" t="s">
        <v>226</v>
      </c>
      <c r="G717" s="123">
        <f>VLOOKUP(L717,buses!$A$3:$C$19,2,false)</f>
        <v>15</v>
      </c>
      <c r="H717" s="120" t="str">
        <f>VLOOKUP(L717,buses!$A$3:$C$19,3,false)</f>
        <v>Hiace</v>
      </c>
      <c r="I717" s="107" t="s">
        <v>379</v>
      </c>
      <c r="J717" s="124"/>
      <c r="K717" s="109"/>
      <c r="L717" s="125" t="str">
        <f t="shared" si="1"/>
        <v>0053</v>
      </c>
      <c r="M717" s="103"/>
    </row>
    <row r="718">
      <c r="A718" s="119">
        <v>716.0</v>
      </c>
      <c r="B718" s="120" t="s">
        <v>539</v>
      </c>
      <c r="C718" s="121" t="str">
        <f>vlookup(D718,partners!$C$3:$O$16,13,FALSE)</f>
        <v>005</v>
      </c>
      <c r="D718" s="107" t="s">
        <v>92</v>
      </c>
      <c r="E718" s="122">
        <f>vlookup($F718,vehicles!$C$3:$G$26,5,FALSE)</f>
        <v>3</v>
      </c>
      <c r="F718" s="107" t="s">
        <v>226</v>
      </c>
      <c r="G718" s="123">
        <f>VLOOKUP(L718,buses!$A$3:$C$19,2,false)</f>
        <v>15</v>
      </c>
      <c r="H718" s="120" t="str">
        <f>VLOOKUP(L718,buses!$A$3:$C$19,3,false)</f>
        <v>Hiace</v>
      </c>
      <c r="I718" s="107" t="s">
        <v>379</v>
      </c>
      <c r="J718" s="124"/>
      <c r="K718" s="109"/>
      <c r="L718" s="125" t="str">
        <f t="shared" si="1"/>
        <v>0053</v>
      </c>
      <c r="M718" s="103"/>
    </row>
    <row r="719">
      <c r="A719" s="119">
        <v>717.0</v>
      </c>
      <c r="B719" s="120" t="s">
        <v>869</v>
      </c>
      <c r="C719" s="121" t="str">
        <f>vlookup(D719,partners!$C$3:$O$16,13,FALSE)</f>
        <v>005</v>
      </c>
      <c r="D719" s="107" t="s">
        <v>92</v>
      </c>
      <c r="E719" s="122">
        <f>vlookup($F719,vehicles!$C$3:$G$26,5,FALSE)</f>
        <v>3</v>
      </c>
      <c r="F719" s="107" t="s">
        <v>226</v>
      </c>
      <c r="G719" s="123">
        <f>VLOOKUP(L719,buses!$A$3:$C$19,2,false)</f>
        <v>15</v>
      </c>
      <c r="H719" s="120" t="str">
        <f>VLOOKUP(L719,buses!$A$3:$C$19,3,false)</f>
        <v>Hiace</v>
      </c>
      <c r="I719" s="107" t="s">
        <v>379</v>
      </c>
      <c r="J719" s="124"/>
      <c r="K719" s="109"/>
      <c r="L719" s="125" t="str">
        <f t="shared" si="1"/>
        <v>0053</v>
      </c>
      <c r="M719" s="103"/>
    </row>
    <row r="720">
      <c r="A720" s="119">
        <v>718.0</v>
      </c>
      <c r="B720" s="120" t="s">
        <v>870</v>
      </c>
      <c r="C720" s="121" t="str">
        <f>vlookup(D720,partners!$C$3:$O$16,13,FALSE)</f>
        <v>005</v>
      </c>
      <c r="D720" s="107" t="s">
        <v>92</v>
      </c>
      <c r="E720" s="122">
        <f>vlookup($F720,vehicles!$C$3:$G$26,5,FALSE)</f>
        <v>3</v>
      </c>
      <c r="F720" s="120" t="s">
        <v>226</v>
      </c>
      <c r="G720" s="123">
        <f>VLOOKUP(L720,buses!$A$3:$C$19,2,false)</f>
        <v>15</v>
      </c>
      <c r="H720" s="120" t="str">
        <f>VLOOKUP(L720,buses!$A$3:$C$19,3,false)</f>
        <v>Hiace</v>
      </c>
      <c r="I720" s="107" t="s">
        <v>379</v>
      </c>
      <c r="J720" s="124"/>
      <c r="K720" s="109"/>
      <c r="L720" s="125" t="str">
        <f t="shared" si="1"/>
        <v>0053</v>
      </c>
      <c r="M720" s="103"/>
    </row>
    <row r="721">
      <c r="A721" s="119">
        <v>719.0</v>
      </c>
      <c r="B721" s="120" t="s">
        <v>544</v>
      </c>
      <c r="C721" s="121" t="str">
        <f>vlookup(D721,partners!$C$3:$O$16,13,FALSE)</f>
        <v>005</v>
      </c>
      <c r="D721" s="107" t="s">
        <v>92</v>
      </c>
      <c r="E721" s="122">
        <f>vlookup($F721,vehicles!$C$3:$G$26,5,FALSE)</f>
        <v>3</v>
      </c>
      <c r="F721" s="120" t="s">
        <v>226</v>
      </c>
      <c r="G721" s="123">
        <f>VLOOKUP(L721,buses!$A$3:$C$19,2,false)</f>
        <v>15</v>
      </c>
      <c r="H721" s="120" t="str">
        <f>VLOOKUP(L721,buses!$A$3:$C$19,3,false)</f>
        <v>Hiace</v>
      </c>
      <c r="I721" s="107" t="s">
        <v>379</v>
      </c>
      <c r="J721" s="124"/>
      <c r="K721" s="109"/>
      <c r="L721" s="125" t="str">
        <f t="shared" si="1"/>
        <v>0053</v>
      </c>
      <c r="M721" s="103"/>
    </row>
    <row r="722">
      <c r="A722" s="119">
        <v>720.0</v>
      </c>
      <c r="B722" s="120" t="s">
        <v>871</v>
      </c>
      <c r="C722" s="121" t="str">
        <f>vlookup(D722,partners!$C$3:$O$16,13,FALSE)</f>
        <v>005</v>
      </c>
      <c r="D722" s="107" t="s">
        <v>92</v>
      </c>
      <c r="E722" s="122">
        <f>vlookup($F722,vehicles!$C$3:$G$26,5,FALSE)</f>
        <v>3</v>
      </c>
      <c r="F722" s="120" t="s">
        <v>226</v>
      </c>
      <c r="G722" s="123">
        <f>VLOOKUP(L722,buses!$A$3:$C$19,2,false)</f>
        <v>15</v>
      </c>
      <c r="H722" s="120" t="str">
        <f>VLOOKUP(L722,buses!$A$3:$C$19,3,false)</f>
        <v>Hiace</v>
      </c>
      <c r="I722" s="107" t="s">
        <v>379</v>
      </c>
      <c r="J722" s="124"/>
      <c r="K722" s="109"/>
      <c r="L722" s="125" t="str">
        <f t="shared" si="1"/>
        <v>0053</v>
      </c>
      <c r="M722" s="103"/>
    </row>
    <row r="723">
      <c r="A723" s="119">
        <v>721.0</v>
      </c>
      <c r="B723" s="107" t="s">
        <v>872</v>
      </c>
      <c r="C723" s="121" t="str">
        <f>vlookup(D723,partners!$C$3:$O$16,13,FALSE)</f>
        <v>005</v>
      </c>
      <c r="D723" s="107" t="s">
        <v>92</v>
      </c>
      <c r="E723" s="122">
        <f>vlookup($F723,vehicles!$C$3:$G$26,5,FALSE)</f>
        <v>3</v>
      </c>
      <c r="F723" s="107" t="s">
        <v>226</v>
      </c>
      <c r="G723" s="123">
        <f>VLOOKUP(L723,buses!$A$3:$C$19,2,false)</f>
        <v>15</v>
      </c>
      <c r="H723" s="120" t="str">
        <f>VLOOKUP(L723,buses!$A$3:$C$19,3,false)</f>
        <v>Hiace</v>
      </c>
      <c r="I723" s="107" t="s">
        <v>379</v>
      </c>
      <c r="J723" s="124"/>
      <c r="K723" s="109"/>
      <c r="L723" s="125" t="str">
        <f t="shared" si="1"/>
        <v>0053</v>
      </c>
      <c r="M723" s="103"/>
    </row>
    <row r="724">
      <c r="A724" s="119">
        <v>722.0</v>
      </c>
      <c r="B724" s="107" t="s">
        <v>873</v>
      </c>
      <c r="C724" s="121" t="str">
        <f>vlookup(D724,partners!$C$3:$O$16,13,FALSE)</f>
        <v>005</v>
      </c>
      <c r="D724" s="107" t="s">
        <v>92</v>
      </c>
      <c r="E724" s="122">
        <f>vlookup($F724,vehicles!$C$3:$G$26,5,FALSE)</f>
        <v>18</v>
      </c>
      <c r="F724" s="107" t="s">
        <v>272</v>
      </c>
      <c r="G724" s="123">
        <f>VLOOKUP(L724,buses!$A$3:$C$19,2,false)</f>
        <v>16</v>
      </c>
      <c r="H724" s="120" t="str">
        <f>VLOOKUP(L724,buses!$A$3:$C$19,3,false)</f>
        <v>Sienna</v>
      </c>
      <c r="I724" s="107" t="s">
        <v>379</v>
      </c>
      <c r="J724" s="124"/>
      <c r="K724" s="109"/>
      <c r="L724" s="125" t="str">
        <f t="shared" si="1"/>
        <v>00518</v>
      </c>
      <c r="M724" s="103"/>
    </row>
    <row r="725">
      <c r="A725" s="119">
        <v>723.0</v>
      </c>
      <c r="B725" s="107" t="s">
        <v>873</v>
      </c>
      <c r="C725" s="121" t="str">
        <f>vlookup(D725,partners!$C$3:$O$16,13,FALSE)</f>
        <v>005</v>
      </c>
      <c r="D725" s="107" t="s">
        <v>92</v>
      </c>
      <c r="E725" s="122">
        <f>vlookup($F725,vehicles!$C$3:$G$26,5,FALSE)</f>
        <v>18</v>
      </c>
      <c r="F725" s="107" t="s">
        <v>272</v>
      </c>
      <c r="G725" s="123">
        <f>VLOOKUP(L725,buses!$A$3:$C$19,2,false)</f>
        <v>16</v>
      </c>
      <c r="H725" s="120" t="str">
        <f>VLOOKUP(L725,buses!$A$3:$C$19,3,false)</f>
        <v>Sienna</v>
      </c>
      <c r="I725" s="107" t="s">
        <v>379</v>
      </c>
      <c r="J725" s="124"/>
      <c r="K725" s="109"/>
      <c r="L725" s="125" t="str">
        <f t="shared" si="1"/>
        <v>00518</v>
      </c>
      <c r="M725" s="103"/>
    </row>
    <row r="726">
      <c r="A726" s="119">
        <v>724.0</v>
      </c>
      <c r="B726" s="107" t="s">
        <v>873</v>
      </c>
      <c r="C726" s="121" t="str">
        <f>vlookup(D726,partners!$C$3:$O$16,13,FALSE)</f>
        <v>005</v>
      </c>
      <c r="D726" s="107" t="s">
        <v>92</v>
      </c>
      <c r="E726" s="122">
        <f>vlookup($F726,vehicles!$C$3:$G$26,5,FALSE)</f>
        <v>3</v>
      </c>
      <c r="F726" s="107" t="s">
        <v>226</v>
      </c>
      <c r="G726" s="123">
        <f>VLOOKUP(L726,buses!$A$3:$C$19,2,false)</f>
        <v>15</v>
      </c>
      <c r="H726" s="120" t="str">
        <f>VLOOKUP(L726,buses!$A$3:$C$19,3,false)</f>
        <v>Hiace</v>
      </c>
      <c r="I726" s="107" t="s">
        <v>379</v>
      </c>
      <c r="J726" s="124"/>
      <c r="K726" s="109"/>
      <c r="L726" s="125" t="str">
        <f t="shared" si="1"/>
        <v>0053</v>
      </c>
      <c r="M726" s="103"/>
    </row>
    <row r="727">
      <c r="A727" s="119">
        <v>725.0</v>
      </c>
      <c r="B727" s="107" t="s">
        <v>873</v>
      </c>
      <c r="C727" s="121" t="str">
        <f>vlookup(D727,partners!$C$3:$O$16,13,FALSE)</f>
        <v>005</v>
      </c>
      <c r="D727" s="107" t="s">
        <v>92</v>
      </c>
      <c r="E727" s="122">
        <f>vlookup($F727,vehicles!$C$3:$G$26,5,FALSE)</f>
        <v>3</v>
      </c>
      <c r="F727" s="107" t="s">
        <v>226</v>
      </c>
      <c r="G727" s="123">
        <f>VLOOKUP(L727,buses!$A$3:$C$19,2,false)</f>
        <v>15</v>
      </c>
      <c r="H727" s="120" t="str">
        <f>VLOOKUP(L727,buses!$A$3:$C$19,3,false)</f>
        <v>Hiace</v>
      </c>
      <c r="I727" s="107" t="s">
        <v>379</v>
      </c>
      <c r="J727" s="124"/>
      <c r="K727" s="109"/>
      <c r="L727" s="125" t="str">
        <f t="shared" si="1"/>
        <v>0053</v>
      </c>
      <c r="M727" s="103"/>
    </row>
    <row r="728">
      <c r="A728" s="119">
        <v>726.0</v>
      </c>
      <c r="B728" s="107" t="s">
        <v>873</v>
      </c>
      <c r="C728" s="121" t="str">
        <f>vlookup(D728,partners!$C$3:$O$16,13,FALSE)</f>
        <v>005</v>
      </c>
      <c r="D728" s="107" t="s">
        <v>92</v>
      </c>
      <c r="E728" s="122">
        <f>vlookup($F728,vehicles!$C$3:$G$26,5,FALSE)</f>
        <v>3</v>
      </c>
      <c r="F728" s="107" t="s">
        <v>226</v>
      </c>
      <c r="G728" s="123">
        <f>VLOOKUP(L728,buses!$A$3:$C$19,2,false)</f>
        <v>15</v>
      </c>
      <c r="H728" s="120" t="str">
        <f>VLOOKUP(L728,buses!$A$3:$C$19,3,false)</f>
        <v>Hiace</v>
      </c>
      <c r="I728" s="107" t="s">
        <v>379</v>
      </c>
      <c r="J728" s="124"/>
      <c r="K728" s="109"/>
      <c r="L728" s="125" t="str">
        <f t="shared" si="1"/>
        <v>0053</v>
      </c>
      <c r="M728" s="103"/>
    </row>
    <row r="729">
      <c r="A729" s="119">
        <v>727.0</v>
      </c>
      <c r="B729" s="107" t="s">
        <v>874</v>
      </c>
      <c r="C729" s="121" t="str">
        <f>vlookup(D729,partners!$C$3:$O$16,13,FALSE)</f>
        <v>005</v>
      </c>
      <c r="D729" s="107" t="s">
        <v>92</v>
      </c>
      <c r="E729" s="122">
        <f>vlookup($F729,vehicles!$C$3:$G$26,5,FALSE)</f>
        <v>18</v>
      </c>
      <c r="F729" s="107" t="s">
        <v>272</v>
      </c>
      <c r="G729" s="123">
        <f>VLOOKUP(L729,buses!$A$3:$C$19,2,false)</f>
        <v>16</v>
      </c>
      <c r="H729" s="120" t="str">
        <f>VLOOKUP(L729,buses!$A$3:$C$19,3,false)</f>
        <v>Sienna</v>
      </c>
      <c r="I729" s="107" t="s">
        <v>379</v>
      </c>
      <c r="J729" s="124"/>
      <c r="K729" s="109"/>
      <c r="L729" s="125" t="str">
        <f t="shared" si="1"/>
        <v>00518</v>
      </c>
      <c r="M729" s="103"/>
    </row>
    <row r="730">
      <c r="A730" s="119">
        <v>728.0</v>
      </c>
      <c r="B730" s="107" t="s">
        <v>874</v>
      </c>
      <c r="C730" s="121" t="str">
        <f>vlookup(D730,partners!$C$3:$O$16,13,FALSE)</f>
        <v>005</v>
      </c>
      <c r="D730" s="107" t="s">
        <v>92</v>
      </c>
      <c r="E730" s="122">
        <f>vlookup($F730,vehicles!$C$3:$G$26,5,FALSE)</f>
        <v>3</v>
      </c>
      <c r="F730" s="107" t="s">
        <v>226</v>
      </c>
      <c r="G730" s="123">
        <f>VLOOKUP(L730,buses!$A$3:$C$19,2,false)</f>
        <v>15</v>
      </c>
      <c r="H730" s="120" t="str">
        <f>VLOOKUP(L730,buses!$A$3:$C$19,3,false)</f>
        <v>Hiace</v>
      </c>
      <c r="I730" s="107" t="s">
        <v>379</v>
      </c>
      <c r="J730" s="124"/>
      <c r="K730" s="109"/>
      <c r="L730" s="125" t="str">
        <f t="shared" si="1"/>
        <v>0053</v>
      </c>
      <c r="M730" s="103"/>
    </row>
    <row r="731">
      <c r="A731" s="119">
        <v>729.0</v>
      </c>
      <c r="B731" s="120" t="s">
        <v>875</v>
      </c>
      <c r="C731" s="121" t="str">
        <f>vlookup(D731,partners!$C$3:$O$16,13,FALSE)</f>
        <v>005</v>
      </c>
      <c r="D731" s="120" t="s">
        <v>92</v>
      </c>
      <c r="E731" s="122">
        <f>vlookup($F731,vehicles!$C$3:$G$26,5,FALSE)</f>
        <v>18</v>
      </c>
      <c r="F731" s="120" t="s">
        <v>272</v>
      </c>
      <c r="G731" s="123">
        <f>VLOOKUP(L731,buses!$A$3:$C$19,2,false)</f>
        <v>16</v>
      </c>
      <c r="H731" s="120" t="str">
        <f>VLOOKUP(L731,buses!$A$3:$C$19,3,false)</f>
        <v>Sienna</v>
      </c>
      <c r="I731" s="120" t="s">
        <v>379</v>
      </c>
      <c r="J731" s="124"/>
      <c r="K731" s="109"/>
      <c r="L731" s="125" t="str">
        <f t="shared" si="1"/>
        <v>00518</v>
      </c>
      <c r="M731" s="103"/>
    </row>
    <row r="732">
      <c r="A732" s="119">
        <v>730.0</v>
      </c>
      <c r="B732" s="120" t="s">
        <v>875</v>
      </c>
      <c r="C732" s="121" t="str">
        <f>vlookup(D732,partners!$C$3:$O$16,13,FALSE)</f>
        <v>005</v>
      </c>
      <c r="D732" s="107" t="s">
        <v>92</v>
      </c>
      <c r="E732" s="122">
        <f>vlookup($F732,vehicles!$C$3:$G$26,5,FALSE)</f>
        <v>3</v>
      </c>
      <c r="F732" s="107" t="s">
        <v>226</v>
      </c>
      <c r="G732" s="123">
        <f>VLOOKUP(L732,buses!$A$3:$C$19,2,false)</f>
        <v>15</v>
      </c>
      <c r="H732" s="120" t="str">
        <f>VLOOKUP(L732,buses!$A$3:$C$19,3,false)</f>
        <v>Hiace</v>
      </c>
      <c r="I732" s="107" t="s">
        <v>379</v>
      </c>
      <c r="J732" s="124"/>
      <c r="K732" s="109"/>
      <c r="L732" s="125" t="str">
        <f t="shared" si="1"/>
        <v>0053</v>
      </c>
      <c r="M732" s="103"/>
    </row>
    <row r="733">
      <c r="A733" s="119">
        <v>731.0</v>
      </c>
      <c r="B733" s="120" t="s">
        <v>875</v>
      </c>
      <c r="C733" s="121" t="str">
        <f>vlookup(D733,partners!$C$3:$O$16,13,FALSE)</f>
        <v>005</v>
      </c>
      <c r="D733" s="120" t="s">
        <v>92</v>
      </c>
      <c r="E733" s="122">
        <f>vlookup($F733,vehicles!$C$3:$G$26,5,FALSE)</f>
        <v>3</v>
      </c>
      <c r="F733" s="120" t="s">
        <v>226</v>
      </c>
      <c r="G733" s="123">
        <f>VLOOKUP(L733,buses!$A$3:$C$19,2,false)</f>
        <v>15</v>
      </c>
      <c r="H733" s="120" t="str">
        <f>VLOOKUP(L733,buses!$A$3:$C$19,3,false)</f>
        <v>Hiace</v>
      </c>
      <c r="I733" s="120" t="s">
        <v>379</v>
      </c>
      <c r="J733" s="124"/>
      <c r="K733" s="109"/>
      <c r="L733" s="125" t="str">
        <f t="shared" si="1"/>
        <v>0053</v>
      </c>
      <c r="M733" s="103"/>
    </row>
    <row r="734">
      <c r="A734" s="119">
        <v>732.0</v>
      </c>
      <c r="B734" s="107" t="s">
        <v>876</v>
      </c>
      <c r="C734" s="121" t="str">
        <f>vlookup(D734,partners!$C$3:$O$16,13,FALSE)</f>
        <v>005</v>
      </c>
      <c r="D734" s="107" t="s">
        <v>92</v>
      </c>
      <c r="E734" s="122">
        <f>vlookup($F734,vehicles!$C$3:$G$26,5,FALSE)</f>
        <v>3</v>
      </c>
      <c r="F734" s="107" t="s">
        <v>226</v>
      </c>
      <c r="G734" s="123">
        <f>VLOOKUP(L734,buses!$A$3:$C$19,2,false)</f>
        <v>15</v>
      </c>
      <c r="H734" s="120" t="str">
        <f>VLOOKUP(L734,buses!$A$3:$C$19,3,false)</f>
        <v>Hiace</v>
      </c>
      <c r="I734" s="107" t="s">
        <v>379</v>
      </c>
      <c r="J734" s="124"/>
      <c r="K734" s="109"/>
      <c r="L734" s="125" t="str">
        <f t="shared" si="1"/>
        <v>0053</v>
      </c>
      <c r="M734" s="103"/>
    </row>
    <row r="735">
      <c r="A735" s="119">
        <v>733.0</v>
      </c>
      <c r="B735" s="107" t="s">
        <v>877</v>
      </c>
      <c r="C735" s="121" t="str">
        <f>vlookup(D735,partners!$C$3:$O$16,13,FALSE)</f>
        <v>005</v>
      </c>
      <c r="D735" s="107" t="s">
        <v>92</v>
      </c>
      <c r="E735" s="122">
        <f>vlookup($F735,vehicles!$C$3:$G$26,5,FALSE)</f>
        <v>3</v>
      </c>
      <c r="F735" s="107" t="s">
        <v>226</v>
      </c>
      <c r="G735" s="123">
        <f>VLOOKUP(L735,buses!$A$3:$C$19,2,false)</f>
        <v>15</v>
      </c>
      <c r="H735" s="120" t="str">
        <f>VLOOKUP(L735,buses!$A$3:$C$19,3,false)</f>
        <v>Hiace</v>
      </c>
      <c r="I735" s="107" t="s">
        <v>379</v>
      </c>
      <c r="J735" s="124"/>
      <c r="K735" s="109"/>
      <c r="L735" s="125" t="str">
        <f t="shared" si="1"/>
        <v>0053</v>
      </c>
      <c r="M735" s="103"/>
    </row>
    <row r="736">
      <c r="A736" s="119">
        <v>734.0</v>
      </c>
      <c r="B736" s="120" t="s">
        <v>878</v>
      </c>
      <c r="C736" s="121" t="str">
        <f>vlookup(D736,partners!$C$3:$O$16,13,FALSE)</f>
        <v>005</v>
      </c>
      <c r="D736" s="107" t="s">
        <v>92</v>
      </c>
      <c r="E736" s="122">
        <f>vlookup($F736,vehicles!$C$3:$G$26,5,FALSE)</f>
        <v>3</v>
      </c>
      <c r="F736" s="107" t="s">
        <v>226</v>
      </c>
      <c r="G736" s="123">
        <f>VLOOKUP(L736,buses!$A$3:$C$19,2,false)</f>
        <v>15</v>
      </c>
      <c r="H736" s="120" t="str">
        <f>VLOOKUP(L736,buses!$A$3:$C$19,3,false)</f>
        <v>Hiace</v>
      </c>
      <c r="I736" s="107" t="s">
        <v>379</v>
      </c>
      <c r="J736" s="124"/>
      <c r="K736" s="109"/>
      <c r="L736" s="125" t="str">
        <f t="shared" si="1"/>
        <v>0053</v>
      </c>
      <c r="M736" s="103"/>
    </row>
    <row r="737">
      <c r="A737" s="119">
        <v>735.0</v>
      </c>
      <c r="B737" s="120" t="s">
        <v>879</v>
      </c>
      <c r="C737" s="121" t="str">
        <f>vlookup(D737,partners!$C$3:$O$16,13,FALSE)</f>
        <v>005</v>
      </c>
      <c r="D737" s="107" t="s">
        <v>92</v>
      </c>
      <c r="E737" s="122">
        <f>vlookup($F737,vehicles!$C$3:$G$26,5,FALSE)</f>
        <v>3</v>
      </c>
      <c r="F737" s="107" t="s">
        <v>226</v>
      </c>
      <c r="G737" s="123">
        <f>VLOOKUP(L737,buses!$A$3:$C$19,2,false)</f>
        <v>15</v>
      </c>
      <c r="H737" s="120" t="str">
        <f>VLOOKUP(L737,buses!$A$3:$C$19,3,false)</f>
        <v>Hiace</v>
      </c>
      <c r="I737" s="107" t="s">
        <v>379</v>
      </c>
      <c r="J737" s="124"/>
      <c r="K737" s="109"/>
      <c r="L737" s="125" t="str">
        <f t="shared" si="1"/>
        <v>0053</v>
      </c>
      <c r="M737" s="103"/>
    </row>
    <row r="738">
      <c r="A738" s="119">
        <v>736.0</v>
      </c>
      <c r="B738" s="120" t="s">
        <v>880</v>
      </c>
      <c r="C738" s="121" t="str">
        <f>vlookup(D738,partners!$C$3:$O$16,13,FALSE)</f>
        <v>005</v>
      </c>
      <c r="D738" s="107" t="s">
        <v>92</v>
      </c>
      <c r="E738" s="122">
        <f>vlookup($F738,vehicles!$C$3:$G$26,5,FALSE)</f>
        <v>3</v>
      </c>
      <c r="F738" s="120" t="s">
        <v>226</v>
      </c>
      <c r="G738" s="123">
        <f>VLOOKUP(L738,buses!$A$3:$C$19,2,false)</f>
        <v>15</v>
      </c>
      <c r="H738" s="120" t="str">
        <f>VLOOKUP(L738,buses!$A$3:$C$19,3,false)</f>
        <v>Hiace</v>
      </c>
      <c r="I738" s="107" t="s">
        <v>379</v>
      </c>
      <c r="J738" s="124"/>
      <c r="K738" s="109"/>
      <c r="L738" s="125" t="str">
        <f t="shared" si="1"/>
        <v>0053</v>
      </c>
      <c r="M738" s="103"/>
    </row>
    <row r="739">
      <c r="A739" s="119">
        <v>737.0</v>
      </c>
      <c r="B739" s="120" t="s">
        <v>881</v>
      </c>
      <c r="C739" s="121" t="str">
        <f>vlookup(D739,partners!$C$3:$O$16,13,FALSE)</f>
        <v>005</v>
      </c>
      <c r="D739" s="107" t="s">
        <v>92</v>
      </c>
      <c r="E739" s="122">
        <f>vlookup($F739,vehicles!$C$3:$G$26,5,FALSE)</f>
        <v>3</v>
      </c>
      <c r="F739" s="120" t="s">
        <v>226</v>
      </c>
      <c r="G739" s="123">
        <f>VLOOKUP(L739,buses!$A$3:$C$19,2,false)</f>
        <v>15</v>
      </c>
      <c r="H739" s="120" t="str">
        <f>VLOOKUP(L739,buses!$A$3:$C$19,3,false)</f>
        <v>Hiace</v>
      </c>
      <c r="I739" s="107" t="s">
        <v>379</v>
      </c>
      <c r="J739" s="124"/>
      <c r="K739" s="109"/>
      <c r="L739" s="125" t="str">
        <f t="shared" si="1"/>
        <v>0053</v>
      </c>
      <c r="M739" s="103"/>
    </row>
    <row r="740">
      <c r="A740" s="119">
        <v>738.0</v>
      </c>
      <c r="B740" s="107" t="s">
        <v>882</v>
      </c>
      <c r="C740" s="121" t="str">
        <f>vlookup(D740,partners!$C$3:$O$16,13,FALSE)</f>
        <v>005</v>
      </c>
      <c r="D740" s="107" t="s">
        <v>92</v>
      </c>
      <c r="E740" s="122">
        <f>vlookup($F740,vehicles!$C$3:$G$26,5,FALSE)</f>
        <v>3</v>
      </c>
      <c r="F740" s="107" t="s">
        <v>226</v>
      </c>
      <c r="G740" s="123">
        <f>VLOOKUP(L740,buses!$A$3:$C$19,2,false)</f>
        <v>15</v>
      </c>
      <c r="H740" s="120" t="str">
        <f>VLOOKUP(L740,buses!$A$3:$C$19,3,false)</f>
        <v>Hiace</v>
      </c>
      <c r="I740" s="107" t="s">
        <v>379</v>
      </c>
      <c r="J740" s="124"/>
      <c r="K740" s="109"/>
      <c r="L740" s="125" t="str">
        <f t="shared" si="1"/>
        <v>0053</v>
      </c>
      <c r="M740" s="103"/>
    </row>
    <row r="741">
      <c r="A741" s="119">
        <v>739.0</v>
      </c>
      <c r="B741" s="120" t="s">
        <v>883</v>
      </c>
      <c r="C741" s="121" t="str">
        <f>vlookup(D741,partners!$C$3:$O$16,13,FALSE)</f>
        <v>005</v>
      </c>
      <c r="D741" s="107" t="s">
        <v>92</v>
      </c>
      <c r="E741" s="122">
        <f>vlookup($F741,vehicles!$C$3:$G$26,5,FALSE)</f>
        <v>3</v>
      </c>
      <c r="F741" s="107" t="s">
        <v>226</v>
      </c>
      <c r="G741" s="123">
        <f>VLOOKUP(L741,buses!$A$3:$C$19,2,false)</f>
        <v>15</v>
      </c>
      <c r="H741" s="120" t="str">
        <f>VLOOKUP(L741,buses!$A$3:$C$19,3,false)</f>
        <v>Hiace</v>
      </c>
      <c r="I741" s="107" t="s">
        <v>379</v>
      </c>
      <c r="J741" s="124"/>
      <c r="K741" s="109"/>
      <c r="L741" s="125" t="str">
        <f t="shared" si="1"/>
        <v>0053</v>
      </c>
      <c r="M741" s="103"/>
    </row>
    <row r="742">
      <c r="A742" s="119">
        <v>740.0</v>
      </c>
      <c r="B742" s="120" t="s">
        <v>884</v>
      </c>
      <c r="C742" s="121" t="str">
        <f>vlookup(D742,partners!$C$3:$O$16,13,FALSE)</f>
        <v>005</v>
      </c>
      <c r="D742" s="107" t="s">
        <v>92</v>
      </c>
      <c r="E742" s="122">
        <f>vlookup($F742,vehicles!$C$3:$G$26,5,FALSE)</f>
        <v>3</v>
      </c>
      <c r="F742" s="120" t="s">
        <v>226</v>
      </c>
      <c r="G742" s="123">
        <f>VLOOKUP(L742,buses!$A$3:$C$19,2,false)</f>
        <v>15</v>
      </c>
      <c r="H742" s="120" t="str">
        <f>VLOOKUP(L742,buses!$A$3:$C$19,3,false)</f>
        <v>Hiace</v>
      </c>
      <c r="I742" s="107" t="s">
        <v>379</v>
      </c>
      <c r="J742" s="124"/>
      <c r="K742" s="109"/>
      <c r="L742" s="125" t="str">
        <f t="shared" si="1"/>
        <v>0053</v>
      </c>
      <c r="M742" s="103"/>
    </row>
    <row r="743">
      <c r="A743" s="119">
        <v>741.0</v>
      </c>
      <c r="B743" s="120" t="s">
        <v>885</v>
      </c>
      <c r="C743" s="121" t="str">
        <f>vlookup(D743,partners!$C$3:$O$16,13,FALSE)</f>
        <v>005</v>
      </c>
      <c r="D743" s="107" t="s">
        <v>92</v>
      </c>
      <c r="E743" s="122">
        <f>vlookup($F743,vehicles!$C$3:$G$26,5,FALSE)</f>
        <v>3</v>
      </c>
      <c r="F743" s="120" t="s">
        <v>226</v>
      </c>
      <c r="G743" s="123">
        <f>VLOOKUP(L743,buses!$A$3:$C$19,2,false)</f>
        <v>15</v>
      </c>
      <c r="H743" s="120" t="str">
        <f>VLOOKUP(L743,buses!$A$3:$C$19,3,false)</f>
        <v>Hiace</v>
      </c>
      <c r="I743" s="107" t="s">
        <v>379</v>
      </c>
      <c r="J743" s="124"/>
      <c r="K743" s="109"/>
      <c r="L743" s="125" t="str">
        <f t="shared" si="1"/>
        <v>0053</v>
      </c>
      <c r="M743" s="103"/>
    </row>
    <row r="744">
      <c r="A744" s="119">
        <v>742.0</v>
      </c>
      <c r="B744" s="120" t="s">
        <v>886</v>
      </c>
      <c r="C744" s="121" t="str">
        <f>vlookup(D744,partners!$C$3:$O$16,13,FALSE)</f>
        <v>005</v>
      </c>
      <c r="D744" s="107" t="s">
        <v>92</v>
      </c>
      <c r="E744" s="122">
        <f>vlookup($F744,vehicles!$C$3:$G$26,5,FALSE)</f>
        <v>3</v>
      </c>
      <c r="F744" s="120" t="s">
        <v>226</v>
      </c>
      <c r="G744" s="123">
        <f>VLOOKUP(L744,buses!$A$3:$C$19,2,false)</f>
        <v>15</v>
      </c>
      <c r="H744" s="120" t="str">
        <f>VLOOKUP(L744,buses!$A$3:$C$19,3,false)</f>
        <v>Hiace</v>
      </c>
      <c r="I744" s="107" t="s">
        <v>379</v>
      </c>
      <c r="J744" s="124"/>
      <c r="K744" s="109"/>
      <c r="L744" s="125" t="str">
        <f t="shared" si="1"/>
        <v>0053</v>
      </c>
      <c r="M744" s="103"/>
    </row>
    <row r="745">
      <c r="A745" s="119">
        <v>743.0</v>
      </c>
      <c r="B745" s="120" t="s">
        <v>887</v>
      </c>
      <c r="C745" s="121" t="str">
        <f>vlookup(D745,partners!$C$3:$O$16,13,FALSE)</f>
        <v>005</v>
      </c>
      <c r="D745" s="107" t="s">
        <v>92</v>
      </c>
      <c r="E745" s="122">
        <f>vlookup($F745,vehicles!$C$3:$G$26,5,FALSE)</f>
        <v>3</v>
      </c>
      <c r="F745" s="120" t="s">
        <v>226</v>
      </c>
      <c r="G745" s="123">
        <f>VLOOKUP(L745,buses!$A$3:$C$19,2,false)</f>
        <v>15</v>
      </c>
      <c r="H745" s="120" t="str">
        <f>VLOOKUP(L745,buses!$A$3:$C$19,3,false)</f>
        <v>Hiace</v>
      </c>
      <c r="I745" s="107" t="s">
        <v>379</v>
      </c>
      <c r="J745" s="124"/>
      <c r="K745" s="109"/>
      <c r="L745" s="125" t="str">
        <f t="shared" si="1"/>
        <v>0053</v>
      </c>
      <c r="M745" s="103"/>
    </row>
    <row r="746">
      <c r="A746" s="119">
        <v>744.0</v>
      </c>
      <c r="B746" s="120" t="s">
        <v>888</v>
      </c>
      <c r="C746" s="121" t="str">
        <f>vlookup(D746,partners!$C$3:$O$16,13,FALSE)</f>
        <v>005</v>
      </c>
      <c r="D746" s="107" t="s">
        <v>92</v>
      </c>
      <c r="E746" s="122">
        <f>vlookup($F746,vehicles!$C$3:$G$26,5,FALSE)</f>
        <v>3</v>
      </c>
      <c r="F746" s="120" t="s">
        <v>226</v>
      </c>
      <c r="G746" s="123">
        <f>VLOOKUP(L746,buses!$A$3:$C$19,2,false)</f>
        <v>15</v>
      </c>
      <c r="H746" s="120" t="str">
        <f>VLOOKUP(L746,buses!$A$3:$C$19,3,false)</f>
        <v>Hiace</v>
      </c>
      <c r="I746" s="107" t="s">
        <v>379</v>
      </c>
      <c r="J746" s="124"/>
      <c r="K746" s="109"/>
      <c r="L746" s="125" t="str">
        <f t="shared" si="1"/>
        <v>0053</v>
      </c>
      <c r="M746" s="103"/>
    </row>
    <row r="747">
      <c r="A747" s="119">
        <v>745.0</v>
      </c>
      <c r="B747" s="120" t="s">
        <v>889</v>
      </c>
      <c r="C747" s="121" t="str">
        <f>vlookup(D747,partners!$C$3:$O$16,13,FALSE)</f>
        <v>005</v>
      </c>
      <c r="D747" s="107" t="s">
        <v>92</v>
      </c>
      <c r="E747" s="122">
        <f>vlookup($F747,vehicles!$C$3:$G$26,5,FALSE)</f>
        <v>3</v>
      </c>
      <c r="F747" s="120" t="s">
        <v>226</v>
      </c>
      <c r="G747" s="123">
        <f>VLOOKUP(L747,buses!$A$3:$C$19,2,false)</f>
        <v>15</v>
      </c>
      <c r="H747" s="120" t="str">
        <f>VLOOKUP(L747,buses!$A$3:$C$19,3,false)</f>
        <v>Hiace</v>
      </c>
      <c r="I747" s="107" t="s">
        <v>379</v>
      </c>
      <c r="J747" s="124"/>
      <c r="K747" s="109"/>
      <c r="L747" s="125" t="str">
        <f t="shared" si="1"/>
        <v>0053</v>
      </c>
      <c r="M747" s="103"/>
    </row>
    <row r="748">
      <c r="A748" s="119">
        <v>746.0</v>
      </c>
      <c r="B748" s="120" t="s">
        <v>890</v>
      </c>
      <c r="C748" s="121" t="str">
        <f>vlookup(D748,partners!$C$3:$O$16,13,FALSE)</f>
        <v>005</v>
      </c>
      <c r="D748" s="107" t="s">
        <v>92</v>
      </c>
      <c r="E748" s="122">
        <f>vlookup($F748,vehicles!$C$3:$G$26,5,FALSE)</f>
        <v>3</v>
      </c>
      <c r="F748" s="107" t="s">
        <v>226</v>
      </c>
      <c r="G748" s="123">
        <f>VLOOKUP(L748,buses!$A$3:$C$19,2,false)</f>
        <v>15</v>
      </c>
      <c r="H748" s="120" t="str">
        <f>VLOOKUP(L748,buses!$A$3:$C$19,3,false)</f>
        <v>Hiace</v>
      </c>
      <c r="I748" s="107" t="s">
        <v>379</v>
      </c>
      <c r="J748" s="124"/>
      <c r="K748" s="109"/>
      <c r="L748" s="125" t="str">
        <f t="shared" si="1"/>
        <v>0053</v>
      </c>
      <c r="M748" s="103"/>
    </row>
    <row r="749">
      <c r="A749" s="119">
        <v>747.0</v>
      </c>
      <c r="B749" s="107" t="s">
        <v>891</v>
      </c>
      <c r="C749" s="121" t="str">
        <f>vlookup(D749,partners!$C$3:$O$16,13,FALSE)</f>
        <v>005</v>
      </c>
      <c r="D749" s="107" t="s">
        <v>92</v>
      </c>
      <c r="E749" s="122">
        <f>vlookup($F749,vehicles!$C$3:$G$26,5,FALSE)</f>
        <v>3</v>
      </c>
      <c r="F749" s="107" t="s">
        <v>226</v>
      </c>
      <c r="G749" s="123">
        <f>VLOOKUP(L749,buses!$A$3:$C$19,2,false)</f>
        <v>15</v>
      </c>
      <c r="H749" s="120" t="str">
        <f>VLOOKUP(L749,buses!$A$3:$C$19,3,false)</f>
        <v>Hiace</v>
      </c>
      <c r="I749" s="107" t="s">
        <v>379</v>
      </c>
      <c r="J749" s="124"/>
      <c r="K749" s="109"/>
      <c r="L749" s="125" t="str">
        <f t="shared" si="1"/>
        <v>0053</v>
      </c>
      <c r="M749" s="103"/>
    </row>
    <row r="750">
      <c r="A750" s="119">
        <v>748.0</v>
      </c>
      <c r="B750" s="120" t="s">
        <v>892</v>
      </c>
      <c r="C750" s="121" t="str">
        <f>vlookup(D750,partners!$C$3:$O$16,13,FALSE)</f>
        <v>005</v>
      </c>
      <c r="D750" s="107" t="s">
        <v>92</v>
      </c>
      <c r="E750" s="122">
        <f>vlookup($F750,vehicles!$C$3:$G$26,5,FALSE)</f>
        <v>18</v>
      </c>
      <c r="F750" s="107" t="s">
        <v>272</v>
      </c>
      <c r="G750" s="123">
        <f>VLOOKUP(L750,buses!$A$3:$C$19,2,false)</f>
        <v>16</v>
      </c>
      <c r="H750" s="120" t="str">
        <f>VLOOKUP(L750,buses!$A$3:$C$19,3,false)</f>
        <v>Sienna</v>
      </c>
      <c r="I750" s="107" t="s">
        <v>379</v>
      </c>
      <c r="J750" s="124"/>
      <c r="K750" s="109"/>
      <c r="L750" s="125" t="str">
        <f t="shared" si="1"/>
        <v>00518</v>
      </c>
      <c r="M750" s="103"/>
    </row>
    <row r="751">
      <c r="A751" s="119">
        <v>749.0</v>
      </c>
      <c r="B751" s="120" t="s">
        <v>893</v>
      </c>
      <c r="C751" s="121" t="str">
        <f>vlookup(D751,partners!$C$3:$O$16,13,FALSE)</f>
        <v>005</v>
      </c>
      <c r="D751" s="107" t="s">
        <v>92</v>
      </c>
      <c r="E751" s="122">
        <f>vlookup($F751,vehicles!$C$3:$G$26,5,FALSE)</f>
        <v>18</v>
      </c>
      <c r="F751" s="107" t="s">
        <v>272</v>
      </c>
      <c r="G751" s="123">
        <f>VLOOKUP(L751,buses!$A$3:$C$19,2,false)</f>
        <v>16</v>
      </c>
      <c r="H751" s="120" t="str">
        <f>VLOOKUP(L751,buses!$A$3:$C$19,3,false)</f>
        <v>Sienna</v>
      </c>
      <c r="I751" s="107" t="s">
        <v>379</v>
      </c>
      <c r="J751" s="124"/>
      <c r="K751" s="109"/>
      <c r="L751" s="125" t="str">
        <f t="shared" si="1"/>
        <v>00518</v>
      </c>
      <c r="M751" s="103"/>
    </row>
    <row r="752">
      <c r="A752" s="119">
        <v>750.0</v>
      </c>
      <c r="B752" s="120" t="s">
        <v>894</v>
      </c>
      <c r="C752" s="121" t="str">
        <f>vlookup(D752,partners!$C$3:$O$16,13,FALSE)</f>
        <v>005</v>
      </c>
      <c r="D752" s="107" t="s">
        <v>92</v>
      </c>
      <c r="E752" s="122">
        <f>vlookup($F752,vehicles!$C$3:$G$26,5,FALSE)</f>
        <v>3</v>
      </c>
      <c r="F752" s="127" t="s">
        <v>226</v>
      </c>
      <c r="G752" s="123">
        <f>VLOOKUP(L752,buses!$A$3:$C$19,2,false)</f>
        <v>15</v>
      </c>
      <c r="H752" s="120" t="str">
        <f>VLOOKUP(L752,buses!$A$3:$C$19,3,false)</f>
        <v>Hiace</v>
      </c>
      <c r="I752" s="107" t="s">
        <v>895</v>
      </c>
      <c r="J752" s="135" t="s">
        <v>896</v>
      </c>
      <c r="K752" s="109"/>
      <c r="L752" s="125" t="str">
        <f t="shared" si="1"/>
        <v>0053</v>
      </c>
      <c r="M752" s="103"/>
    </row>
    <row r="753">
      <c r="A753" s="119">
        <v>751.0</v>
      </c>
      <c r="B753" s="120" t="s">
        <v>897</v>
      </c>
      <c r="C753" s="121" t="str">
        <f>vlookup(D753,partners!$C$3:$O$16,13,FALSE)</f>
        <v>005</v>
      </c>
      <c r="D753" s="107" t="s">
        <v>92</v>
      </c>
      <c r="E753" s="122">
        <f>vlookup($F753,vehicles!$C$3:$G$26,5,FALSE)</f>
        <v>18</v>
      </c>
      <c r="F753" s="107" t="s">
        <v>272</v>
      </c>
      <c r="G753" s="123">
        <f>VLOOKUP(L753,buses!$A$3:$C$19,2,false)</f>
        <v>16</v>
      </c>
      <c r="H753" s="120" t="str">
        <f>VLOOKUP(L753,buses!$A$3:$C$19,3,false)</f>
        <v>Sienna</v>
      </c>
      <c r="I753" s="107" t="s">
        <v>379</v>
      </c>
      <c r="J753" s="124"/>
      <c r="K753" s="109"/>
      <c r="L753" s="125" t="str">
        <f t="shared" si="1"/>
        <v>00518</v>
      </c>
      <c r="M753" s="103"/>
    </row>
    <row r="754">
      <c r="A754" s="119">
        <v>752.0</v>
      </c>
      <c r="B754" s="120" t="s">
        <v>898</v>
      </c>
      <c r="C754" s="121" t="str">
        <f>vlookup(D754,partners!$C$3:$O$16,13,FALSE)</f>
        <v>005</v>
      </c>
      <c r="D754" s="107" t="s">
        <v>92</v>
      </c>
      <c r="E754" s="122">
        <f>vlookup($F754,vehicles!$C$3:$G$26,5,FALSE)</f>
        <v>3</v>
      </c>
      <c r="F754" s="107" t="s">
        <v>226</v>
      </c>
      <c r="G754" s="123">
        <f>VLOOKUP(L754,buses!$A$3:$C$19,2,false)</f>
        <v>15</v>
      </c>
      <c r="H754" s="120" t="str">
        <f>VLOOKUP(L754,buses!$A$3:$C$19,3,false)</f>
        <v>Hiace</v>
      </c>
      <c r="I754" s="107" t="s">
        <v>379</v>
      </c>
      <c r="J754" s="124"/>
      <c r="K754" s="109"/>
      <c r="L754" s="125" t="str">
        <f t="shared" si="1"/>
        <v>0053</v>
      </c>
      <c r="M754" s="103"/>
    </row>
    <row r="755">
      <c r="A755" s="119">
        <v>753.0</v>
      </c>
      <c r="B755" s="120" t="s">
        <v>899</v>
      </c>
      <c r="C755" s="121" t="str">
        <f>vlookup(D755,partners!$C$3:$O$16,13,FALSE)</f>
        <v>005</v>
      </c>
      <c r="D755" s="107" t="s">
        <v>92</v>
      </c>
      <c r="E755" s="122">
        <f>vlookup($F755,vehicles!$C$3:$G$26,5,FALSE)</f>
        <v>3</v>
      </c>
      <c r="F755" s="120" t="s">
        <v>226</v>
      </c>
      <c r="G755" s="123">
        <f>VLOOKUP(L755,buses!$A$3:$C$19,2,false)</f>
        <v>15</v>
      </c>
      <c r="H755" s="120" t="str">
        <f>VLOOKUP(L755,buses!$A$3:$C$19,3,false)</f>
        <v>Hiace</v>
      </c>
      <c r="I755" s="107" t="s">
        <v>379</v>
      </c>
      <c r="J755" s="124"/>
      <c r="K755" s="109"/>
      <c r="L755" s="125" t="str">
        <f t="shared" si="1"/>
        <v>0053</v>
      </c>
      <c r="M755" s="103"/>
    </row>
    <row r="756">
      <c r="A756" s="119">
        <v>754.0</v>
      </c>
      <c r="B756" s="120" t="s">
        <v>900</v>
      </c>
      <c r="C756" s="121" t="str">
        <f>vlookup(D756,partners!$C$3:$O$16,13,FALSE)</f>
        <v>005</v>
      </c>
      <c r="D756" s="107" t="s">
        <v>92</v>
      </c>
      <c r="E756" s="122">
        <f>vlookup($F756,vehicles!$C$3:$G$26,5,FALSE)</f>
        <v>3</v>
      </c>
      <c r="F756" s="120" t="s">
        <v>226</v>
      </c>
      <c r="G756" s="123">
        <f>VLOOKUP(L756,buses!$A$3:$C$19,2,false)</f>
        <v>15</v>
      </c>
      <c r="H756" s="120" t="str">
        <f>VLOOKUP(L756,buses!$A$3:$C$19,3,false)</f>
        <v>Hiace</v>
      </c>
      <c r="I756" s="107" t="s">
        <v>379</v>
      </c>
      <c r="J756" s="124"/>
      <c r="K756" s="109"/>
      <c r="L756" s="125" t="str">
        <f t="shared" si="1"/>
        <v>0053</v>
      </c>
      <c r="M756" s="103"/>
    </row>
    <row r="757">
      <c r="A757" s="119">
        <v>755.0</v>
      </c>
      <c r="B757" s="120" t="s">
        <v>901</v>
      </c>
      <c r="C757" s="121" t="str">
        <f>vlookup(D757,partners!$C$3:$O$16,13,FALSE)</f>
        <v>005</v>
      </c>
      <c r="D757" s="107" t="s">
        <v>92</v>
      </c>
      <c r="E757" s="122">
        <f>vlookup($F757,vehicles!$C$3:$G$26,5,FALSE)</f>
        <v>3</v>
      </c>
      <c r="F757" s="107" t="s">
        <v>226</v>
      </c>
      <c r="G757" s="123">
        <f>VLOOKUP(L757,buses!$A$3:$C$19,2,false)</f>
        <v>15</v>
      </c>
      <c r="H757" s="120" t="str">
        <f>VLOOKUP(L757,buses!$A$3:$C$19,3,false)</f>
        <v>Hiace</v>
      </c>
      <c r="I757" s="107" t="s">
        <v>379</v>
      </c>
      <c r="J757" s="124"/>
      <c r="K757" s="109"/>
      <c r="L757" s="125" t="str">
        <f t="shared" si="1"/>
        <v>0053</v>
      </c>
      <c r="M757" s="103"/>
    </row>
    <row r="758">
      <c r="A758" s="119">
        <v>756.0</v>
      </c>
      <c r="B758" s="120" t="s">
        <v>902</v>
      </c>
      <c r="C758" s="121" t="str">
        <f>vlookup(D758,partners!$C$3:$O$16,13,FALSE)</f>
        <v>005</v>
      </c>
      <c r="D758" s="107" t="s">
        <v>92</v>
      </c>
      <c r="E758" s="122">
        <f>vlookup($F758,vehicles!$C$3:$G$26,5,FALSE)</f>
        <v>3</v>
      </c>
      <c r="F758" s="107" t="s">
        <v>226</v>
      </c>
      <c r="G758" s="123">
        <f>VLOOKUP(L758,buses!$A$3:$C$19,2,false)</f>
        <v>15</v>
      </c>
      <c r="H758" s="120" t="str">
        <f>VLOOKUP(L758,buses!$A$3:$C$19,3,false)</f>
        <v>Hiace</v>
      </c>
      <c r="I758" s="107" t="s">
        <v>379</v>
      </c>
      <c r="J758" s="124"/>
      <c r="K758" s="109"/>
      <c r="L758" s="125" t="str">
        <f t="shared" si="1"/>
        <v>0053</v>
      </c>
      <c r="M758" s="103"/>
    </row>
    <row r="759">
      <c r="A759" s="119">
        <v>757.0</v>
      </c>
      <c r="B759" s="120" t="s">
        <v>903</v>
      </c>
      <c r="C759" s="121" t="str">
        <f>vlookup(D759,partners!$C$3:$O$16,13,FALSE)</f>
        <v>005</v>
      </c>
      <c r="D759" s="107" t="s">
        <v>92</v>
      </c>
      <c r="E759" s="122">
        <f>vlookup($F759,vehicles!$C$3:$G$26,5,FALSE)</f>
        <v>3</v>
      </c>
      <c r="F759" s="107" t="s">
        <v>226</v>
      </c>
      <c r="G759" s="123">
        <f>VLOOKUP(L759,buses!$A$3:$C$19,2,false)</f>
        <v>15</v>
      </c>
      <c r="H759" s="120" t="str">
        <f>VLOOKUP(L759,buses!$A$3:$C$19,3,false)</f>
        <v>Hiace</v>
      </c>
      <c r="I759" s="107" t="s">
        <v>379</v>
      </c>
      <c r="J759" s="124"/>
      <c r="K759" s="109"/>
      <c r="L759" s="125" t="str">
        <f t="shared" si="1"/>
        <v>0053</v>
      </c>
      <c r="M759" s="103"/>
    </row>
    <row r="760">
      <c r="A760" s="119">
        <v>758.0</v>
      </c>
      <c r="B760" s="120" t="s">
        <v>904</v>
      </c>
      <c r="C760" s="121" t="str">
        <f>vlookup(D760,partners!$C$3:$O$16,13,FALSE)</f>
        <v>005</v>
      </c>
      <c r="D760" s="107" t="s">
        <v>92</v>
      </c>
      <c r="E760" s="122">
        <f>vlookup($F760,vehicles!$C$3:$G$26,5,FALSE)</f>
        <v>3</v>
      </c>
      <c r="F760" s="107" t="s">
        <v>226</v>
      </c>
      <c r="G760" s="123">
        <f>VLOOKUP(L760,buses!$A$3:$C$19,2,false)</f>
        <v>15</v>
      </c>
      <c r="H760" s="120" t="str">
        <f>VLOOKUP(L760,buses!$A$3:$C$19,3,false)</f>
        <v>Hiace</v>
      </c>
      <c r="I760" s="120" t="s">
        <v>379</v>
      </c>
      <c r="J760" s="124"/>
      <c r="K760" s="109"/>
      <c r="L760" s="125" t="str">
        <f t="shared" si="1"/>
        <v>0053</v>
      </c>
      <c r="M760" s="103"/>
    </row>
    <row r="761">
      <c r="A761" s="119">
        <v>759.0</v>
      </c>
      <c r="B761" s="120" t="s">
        <v>905</v>
      </c>
      <c r="C761" s="121" t="str">
        <f>vlookup(D761,partners!$C$3:$O$16,13,FALSE)</f>
        <v>005</v>
      </c>
      <c r="D761" s="107" t="s">
        <v>92</v>
      </c>
      <c r="E761" s="122">
        <f>vlookup($F761,vehicles!$C$3:$G$26,5,FALSE)</f>
        <v>3</v>
      </c>
      <c r="F761" s="107" t="s">
        <v>226</v>
      </c>
      <c r="G761" s="123">
        <f>VLOOKUP(L761,buses!$A$3:$C$19,2,false)</f>
        <v>15</v>
      </c>
      <c r="H761" s="120" t="str">
        <f>VLOOKUP(L761,buses!$A$3:$C$19,3,false)</f>
        <v>Hiace</v>
      </c>
      <c r="I761" s="107" t="s">
        <v>379</v>
      </c>
      <c r="J761" s="124"/>
      <c r="K761" s="109"/>
      <c r="L761" s="125" t="str">
        <f t="shared" si="1"/>
        <v>0053</v>
      </c>
      <c r="M761" s="103"/>
    </row>
    <row r="762">
      <c r="A762" s="119">
        <v>760.0</v>
      </c>
      <c r="B762" s="120" t="s">
        <v>906</v>
      </c>
      <c r="C762" s="121" t="str">
        <f>vlookup(D762,partners!$C$3:$O$16,13,FALSE)</f>
        <v>005</v>
      </c>
      <c r="D762" s="107" t="s">
        <v>92</v>
      </c>
      <c r="E762" s="122">
        <f>vlookup($F762,vehicles!$C$3:$G$26,5,FALSE)</f>
        <v>3</v>
      </c>
      <c r="F762" s="107" t="s">
        <v>226</v>
      </c>
      <c r="G762" s="123">
        <f>VLOOKUP(L762,buses!$A$3:$C$19,2,false)</f>
        <v>15</v>
      </c>
      <c r="H762" s="120" t="str">
        <f>VLOOKUP(L762,buses!$A$3:$C$19,3,false)</f>
        <v>Hiace</v>
      </c>
      <c r="I762" s="107" t="s">
        <v>379</v>
      </c>
      <c r="J762" s="124"/>
      <c r="K762" s="109"/>
      <c r="L762" s="125" t="str">
        <f t="shared" si="1"/>
        <v>0053</v>
      </c>
      <c r="M762" s="103"/>
    </row>
    <row r="763">
      <c r="A763" s="119">
        <v>761.0</v>
      </c>
      <c r="B763" s="120" t="s">
        <v>907</v>
      </c>
      <c r="C763" s="121" t="str">
        <f>vlookup(D763,partners!$C$3:$O$16,13,FALSE)</f>
        <v>005</v>
      </c>
      <c r="D763" s="107" t="s">
        <v>92</v>
      </c>
      <c r="E763" s="122">
        <f>vlookup($F763,vehicles!$C$3:$G$26,5,FALSE)</f>
        <v>3</v>
      </c>
      <c r="F763" s="107" t="s">
        <v>226</v>
      </c>
      <c r="G763" s="123">
        <f>VLOOKUP(L763,buses!$A$3:$C$19,2,false)</f>
        <v>15</v>
      </c>
      <c r="H763" s="120" t="str">
        <f>VLOOKUP(L763,buses!$A$3:$C$19,3,false)</f>
        <v>Hiace</v>
      </c>
      <c r="I763" s="120" t="s">
        <v>379</v>
      </c>
      <c r="J763" s="124"/>
      <c r="K763" s="109"/>
      <c r="L763" s="125" t="str">
        <f t="shared" si="1"/>
        <v>0053</v>
      </c>
      <c r="M763" s="103"/>
    </row>
    <row r="764">
      <c r="A764" s="119">
        <v>762.0</v>
      </c>
      <c r="B764" s="120" t="s">
        <v>908</v>
      </c>
      <c r="C764" s="121" t="str">
        <f>vlookup(D764,partners!$C$3:$O$16,13,FALSE)</f>
        <v>005</v>
      </c>
      <c r="D764" s="107" t="s">
        <v>92</v>
      </c>
      <c r="E764" s="122">
        <f>vlookup($F764,vehicles!$C$3:$G$26,5,FALSE)</f>
        <v>3</v>
      </c>
      <c r="F764" s="120" t="s">
        <v>226</v>
      </c>
      <c r="G764" s="123">
        <f>VLOOKUP(L764,buses!$A$3:$C$19,2,false)</f>
        <v>15</v>
      </c>
      <c r="H764" s="120" t="str">
        <f>VLOOKUP(L764,buses!$A$3:$C$19,3,false)</f>
        <v>Hiace</v>
      </c>
      <c r="I764" s="107" t="s">
        <v>379</v>
      </c>
      <c r="J764" s="124"/>
      <c r="K764" s="109"/>
      <c r="L764" s="125" t="str">
        <f t="shared" si="1"/>
        <v>0053</v>
      </c>
      <c r="M764" s="103"/>
    </row>
    <row r="765">
      <c r="A765" s="119">
        <v>763.0</v>
      </c>
      <c r="B765" s="120" t="s">
        <v>909</v>
      </c>
      <c r="C765" s="121" t="str">
        <f>vlookup(D765,partners!$C$3:$O$16,13,FALSE)</f>
        <v>005</v>
      </c>
      <c r="D765" s="107" t="s">
        <v>92</v>
      </c>
      <c r="E765" s="122">
        <f>vlookup($F765,vehicles!$C$3:$G$26,5,FALSE)</f>
        <v>3</v>
      </c>
      <c r="F765" s="107" t="s">
        <v>226</v>
      </c>
      <c r="G765" s="123">
        <f>VLOOKUP(L765,buses!$A$3:$C$19,2,false)</f>
        <v>15</v>
      </c>
      <c r="H765" s="120" t="str">
        <f>VLOOKUP(L765,buses!$A$3:$C$19,3,false)</f>
        <v>Hiace</v>
      </c>
      <c r="I765" s="107" t="s">
        <v>379</v>
      </c>
      <c r="J765" s="124"/>
      <c r="K765" s="109"/>
      <c r="L765" s="125" t="str">
        <f t="shared" si="1"/>
        <v>0053</v>
      </c>
      <c r="M765" s="103"/>
    </row>
    <row r="766">
      <c r="A766" s="119">
        <v>764.0</v>
      </c>
      <c r="B766" s="107" t="s">
        <v>910</v>
      </c>
      <c r="C766" s="121" t="str">
        <f>vlookup(D766,partners!$C$3:$O$16,13,FALSE)</f>
        <v>005</v>
      </c>
      <c r="D766" s="107" t="s">
        <v>92</v>
      </c>
      <c r="E766" s="122">
        <f>vlookup($F766,vehicles!$C$3:$G$26,5,FALSE)</f>
        <v>3</v>
      </c>
      <c r="F766" s="107" t="s">
        <v>226</v>
      </c>
      <c r="G766" s="123">
        <f>VLOOKUP(L766,buses!$A$3:$C$19,2,false)</f>
        <v>15</v>
      </c>
      <c r="H766" s="120" t="str">
        <f>VLOOKUP(L766,buses!$A$3:$C$19,3,false)</f>
        <v>Hiace</v>
      </c>
      <c r="I766" s="107" t="s">
        <v>379</v>
      </c>
      <c r="J766" s="124"/>
      <c r="K766" s="109"/>
      <c r="L766" s="125" t="str">
        <f t="shared" si="1"/>
        <v>0053</v>
      </c>
      <c r="M766" s="103"/>
    </row>
    <row r="767">
      <c r="A767" s="119">
        <v>765.0</v>
      </c>
      <c r="B767" s="107" t="s">
        <v>911</v>
      </c>
      <c r="C767" s="121" t="str">
        <f>vlookup(D767,partners!$C$3:$O$16,13,FALSE)</f>
        <v>005</v>
      </c>
      <c r="D767" s="107" t="s">
        <v>92</v>
      </c>
      <c r="E767" s="122">
        <f>vlookup($F767,vehicles!$C$3:$G$26,5,FALSE)</f>
        <v>18</v>
      </c>
      <c r="F767" s="107" t="s">
        <v>272</v>
      </c>
      <c r="G767" s="123">
        <f>VLOOKUP(L767,buses!$A$3:$C$19,2,false)</f>
        <v>16</v>
      </c>
      <c r="H767" s="120" t="str">
        <f>VLOOKUP(L767,buses!$A$3:$C$19,3,false)</f>
        <v>Sienna</v>
      </c>
      <c r="I767" s="107" t="s">
        <v>379</v>
      </c>
      <c r="J767" s="124"/>
      <c r="K767" s="109"/>
      <c r="L767" s="125" t="str">
        <f t="shared" si="1"/>
        <v>00518</v>
      </c>
      <c r="M767" s="103"/>
    </row>
    <row r="768">
      <c r="A768" s="119">
        <v>766.0</v>
      </c>
      <c r="B768" s="107" t="s">
        <v>911</v>
      </c>
      <c r="C768" s="121" t="str">
        <f>vlookup(D768,partners!$C$3:$O$16,13,FALSE)</f>
        <v>005</v>
      </c>
      <c r="D768" s="107" t="s">
        <v>92</v>
      </c>
      <c r="E768" s="122">
        <f>vlookup($F768,vehicles!$C$3:$G$26,5,FALSE)</f>
        <v>3</v>
      </c>
      <c r="F768" s="107" t="s">
        <v>226</v>
      </c>
      <c r="G768" s="123">
        <f>VLOOKUP(L768,buses!$A$3:$C$19,2,false)</f>
        <v>15</v>
      </c>
      <c r="H768" s="120" t="str">
        <f>VLOOKUP(L768,buses!$A$3:$C$19,3,false)</f>
        <v>Hiace</v>
      </c>
      <c r="I768" s="107" t="s">
        <v>379</v>
      </c>
      <c r="J768" s="124"/>
      <c r="K768" s="109"/>
      <c r="L768" s="125" t="str">
        <f t="shared" si="1"/>
        <v>0053</v>
      </c>
      <c r="M768" s="103"/>
    </row>
    <row r="769">
      <c r="A769" s="119">
        <v>767.0</v>
      </c>
      <c r="B769" s="107" t="s">
        <v>912</v>
      </c>
      <c r="C769" s="121" t="str">
        <f>vlookup(D769,partners!$C$3:$O$16,13,FALSE)</f>
        <v>005</v>
      </c>
      <c r="D769" s="107" t="s">
        <v>92</v>
      </c>
      <c r="E769" s="122">
        <f>vlookup($F769,vehicles!$C$3:$G$26,5,FALSE)</f>
        <v>3</v>
      </c>
      <c r="F769" s="107" t="s">
        <v>226</v>
      </c>
      <c r="G769" s="123">
        <f>VLOOKUP(L769,buses!$A$3:$C$19,2,false)</f>
        <v>15</v>
      </c>
      <c r="H769" s="120" t="str">
        <f>VLOOKUP(L769,buses!$A$3:$C$19,3,false)</f>
        <v>Hiace</v>
      </c>
      <c r="I769" s="107" t="s">
        <v>379</v>
      </c>
      <c r="J769" s="124"/>
      <c r="K769" s="109"/>
      <c r="L769" s="125" t="str">
        <f t="shared" si="1"/>
        <v>0053</v>
      </c>
      <c r="M769" s="103"/>
    </row>
    <row r="770">
      <c r="A770" s="119">
        <v>768.0</v>
      </c>
      <c r="B770" s="107" t="s">
        <v>913</v>
      </c>
      <c r="C770" s="121" t="str">
        <f>vlookup(D770,partners!$C$3:$O$16,13,FALSE)</f>
        <v>005</v>
      </c>
      <c r="D770" s="107" t="s">
        <v>92</v>
      </c>
      <c r="E770" s="122">
        <f>vlookup($F770,vehicles!$C$3:$G$26,5,FALSE)</f>
        <v>3</v>
      </c>
      <c r="F770" s="107" t="s">
        <v>226</v>
      </c>
      <c r="G770" s="123">
        <f>VLOOKUP(L770,buses!$A$3:$C$19,2,false)</f>
        <v>15</v>
      </c>
      <c r="H770" s="120" t="str">
        <f>VLOOKUP(L770,buses!$A$3:$C$19,3,false)</f>
        <v>Hiace</v>
      </c>
      <c r="I770" s="107" t="s">
        <v>379</v>
      </c>
      <c r="J770" s="124"/>
      <c r="K770" s="109"/>
      <c r="L770" s="125" t="str">
        <f t="shared" si="1"/>
        <v>0053</v>
      </c>
      <c r="M770" s="103"/>
    </row>
    <row r="771">
      <c r="A771" s="119">
        <v>769.0</v>
      </c>
      <c r="B771" s="107" t="s">
        <v>914</v>
      </c>
      <c r="C771" s="121" t="str">
        <f>vlookup(D771,partners!$C$3:$O$16,13,FALSE)</f>
        <v>005</v>
      </c>
      <c r="D771" s="107" t="s">
        <v>92</v>
      </c>
      <c r="E771" s="122">
        <f>vlookup($F771,vehicles!$C$3:$G$26,5,FALSE)</f>
        <v>14</v>
      </c>
      <c r="F771" s="107" t="s">
        <v>516</v>
      </c>
      <c r="G771" s="123">
        <f>VLOOKUP(L771,buses!$A$3:$C$19,2,false)</f>
        <v>17</v>
      </c>
      <c r="H771" s="120" t="str">
        <f>VLOOKUP(L771,buses!$A$3:$C$19,3,false)</f>
        <v>Luxury</v>
      </c>
      <c r="I771" s="107" t="s">
        <v>379</v>
      </c>
      <c r="J771" s="124"/>
      <c r="K771" s="109"/>
      <c r="L771" s="125" t="str">
        <f t="shared" si="1"/>
        <v>00514</v>
      </c>
      <c r="M771" s="103"/>
    </row>
    <row r="772">
      <c r="A772" s="119">
        <v>770.0</v>
      </c>
      <c r="B772" s="107" t="s">
        <v>914</v>
      </c>
      <c r="C772" s="121" t="str">
        <f>vlookup(D772,partners!$C$3:$O$16,13,FALSE)</f>
        <v>005</v>
      </c>
      <c r="D772" s="107" t="s">
        <v>92</v>
      </c>
      <c r="E772" s="122">
        <f>vlookup($F772,vehicles!$C$3:$G$26,5,FALSE)</f>
        <v>18</v>
      </c>
      <c r="F772" s="107" t="s">
        <v>272</v>
      </c>
      <c r="G772" s="123">
        <f>VLOOKUP(L772,buses!$A$3:$C$19,2,false)</f>
        <v>16</v>
      </c>
      <c r="H772" s="120" t="str">
        <f>VLOOKUP(L772,buses!$A$3:$C$20,3,false)</f>
        <v>Sienna</v>
      </c>
      <c r="I772" s="107" t="s">
        <v>379</v>
      </c>
      <c r="J772" s="124"/>
      <c r="K772" s="109"/>
      <c r="L772" s="125" t="str">
        <f t="shared" si="1"/>
        <v>00518</v>
      </c>
      <c r="M772" s="103"/>
    </row>
    <row r="773">
      <c r="A773" s="119">
        <v>771.0</v>
      </c>
      <c r="B773" s="107" t="s">
        <v>914</v>
      </c>
      <c r="C773" s="121" t="str">
        <f>vlookup(D773,partners!$C$3:$O$16,13,FALSE)</f>
        <v>005</v>
      </c>
      <c r="D773" s="107" t="s">
        <v>92</v>
      </c>
      <c r="E773" s="122">
        <f>vlookup($F773,vehicles!$C$3:$G$26,5,FALSE)</f>
        <v>20</v>
      </c>
      <c r="F773" s="134" t="s">
        <v>865</v>
      </c>
      <c r="G773" s="137">
        <v>18.0</v>
      </c>
      <c r="H773" s="120" t="str">
        <f>VLOOKUP(L773,buses!$A$3:$C$20,3,false)</f>
        <v>Smart Coach</v>
      </c>
      <c r="I773" s="107" t="s">
        <v>379</v>
      </c>
      <c r="J773" s="124"/>
      <c r="K773" s="109"/>
      <c r="L773" s="125" t="str">
        <f t="shared" si="1"/>
        <v>00520</v>
      </c>
      <c r="M773" s="103"/>
    </row>
    <row r="774">
      <c r="A774" s="119">
        <v>772.0</v>
      </c>
      <c r="B774" s="107" t="s">
        <v>914</v>
      </c>
      <c r="C774" s="121" t="str">
        <f>vlookup(D774,partners!$C$3:$O$16,13,FALSE)</f>
        <v>005</v>
      </c>
      <c r="D774" s="107" t="s">
        <v>92</v>
      </c>
      <c r="E774" s="122">
        <f>vlookup($F774,vehicles!$C$3:$G$26,5,FALSE)</f>
        <v>3</v>
      </c>
      <c r="F774" s="138" t="s">
        <v>226</v>
      </c>
      <c r="G774" s="123">
        <f>VLOOKUP(L774,buses!$A$3:$C$19,2,false)</f>
        <v>15</v>
      </c>
      <c r="H774" s="120" t="str">
        <f>VLOOKUP(L774,buses!$A$3:$C$19,3,false)</f>
        <v>Hiace</v>
      </c>
      <c r="I774" s="107" t="s">
        <v>379</v>
      </c>
      <c r="J774" s="124"/>
      <c r="K774" s="109"/>
      <c r="L774" s="125" t="str">
        <f t="shared" si="1"/>
        <v>0053</v>
      </c>
      <c r="M774" s="103"/>
    </row>
    <row r="775">
      <c r="A775" s="119">
        <v>773.0</v>
      </c>
      <c r="B775" s="107" t="s">
        <v>915</v>
      </c>
      <c r="C775" s="121" t="str">
        <f>vlookup(D775,partners!$C$3:$O$16,13,FALSE)</f>
        <v>005</v>
      </c>
      <c r="D775" s="107" t="s">
        <v>92</v>
      </c>
      <c r="E775" s="122">
        <f>vlookup($F775,vehicles!$C$3:$G$26,5,FALSE)</f>
        <v>3</v>
      </c>
      <c r="F775" s="107" t="s">
        <v>226</v>
      </c>
      <c r="G775" s="123">
        <f>VLOOKUP(L775,buses!$A$3:$C$19,2,false)</f>
        <v>15</v>
      </c>
      <c r="H775" s="120" t="str">
        <f>VLOOKUP(L775,buses!$A$3:$C$19,3,false)</f>
        <v>Hiace</v>
      </c>
      <c r="I775" s="107" t="s">
        <v>379</v>
      </c>
      <c r="J775" s="124"/>
      <c r="K775" s="109"/>
      <c r="L775" s="125" t="str">
        <f t="shared" si="1"/>
        <v>0053</v>
      </c>
      <c r="M775" s="103"/>
    </row>
    <row r="776">
      <c r="A776" s="119">
        <v>774.0</v>
      </c>
      <c r="B776" s="120" t="s">
        <v>916</v>
      </c>
      <c r="C776" s="121" t="str">
        <f>vlookup(D776,partners!$C$3:$O$16,13,FALSE)</f>
        <v>005</v>
      </c>
      <c r="D776" s="107" t="s">
        <v>92</v>
      </c>
      <c r="E776" s="122">
        <f>vlookup($F776,vehicles!$C$3:$G$26,5,FALSE)</f>
        <v>3</v>
      </c>
      <c r="F776" s="107" t="s">
        <v>226</v>
      </c>
      <c r="G776" s="123">
        <f>VLOOKUP(L776,buses!$A$3:$C$19,2,false)</f>
        <v>15</v>
      </c>
      <c r="H776" s="120" t="str">
        <f>VLOOKUP(L776,buses!$A$3:$C$19,3,false)</f>
        <v>Hiace</v>
      </c>
      <c r="I776" s="107" t="s">
        <v>379</v>
      </c>
      <c r="J776" s="124"/>
      <c r="K776" s="109"/>
      <c r="L776" s="125" t="str">
        <f t="shared" si="1"/>
        <v>0053</v>
      </c>
      <c r="M776" s="103"/>
    </row>
    <row r="777">
      <c r="A777" s="119">
        <v>775.0</v>
      </c>
      <c r="B777" s="107" t="s">
        <v>917</v>
      </c>
      <c r="C777" s="121" t="str">
        <f>vlookup(D777,partners!$C$3:$O$16,13,FALSE)</f>
        <v>005</v>
      </c>
      <c r="D777" s="107" t="s">
        <v>92</v>
      </c>
      <c r="E777" s="122">
        <f>vlookup($F777,vehicles!$C$3:$G$26,5,FALSE)</f>
        <v>3</v>
      </c>
      <c r="F777" s="107" t="s">
        <v>226</v>
      </c>
      <c r="G777" s="123">
        <f>VLOOKUP(L777,buses!$A$3:$C$19,2,false)</f>
        <v>15</v>
      </c>
      <c r="H777" s="120" t="str">
        <f>VLOOKUP(L777,buses!$A$3:$C$19,3,false)</f>
        <v>Hiace</v>
      </c>
      <c r="I777" s="107" t="s">
        <v>379</v>
      </c>
      <c r="J777" s="124"/>
      <c r="K777" s="109"/>
      <c r="L777" s="125" t="str">
        <f t="shared" si="1"/>
        <v>0053</v>
      </c>
      <c r="M777" s="103"/>
    </row>
    <row r="778">
      <c r="A778" s="119">
        <v>776.0</v>
      </c>
      <c r="B778" s="120" t="s">
        <v>918</v>
      </c>
      <c r="C778" s="121" t="str">
        <f>vlookup(D778,partners!$C$3:$O$16,13,FALSE)</f>
        <v>005</v>
      </c>
      <c r="D778" s="107" t="s">
        <v>92</v>
      </c>
      <c r="E778" s="122">
        <f>vlookup($F778,vehicles!$C$3:$G$26,5,FALSE)</f>
        <v>18</v>
      </c>
      <c r="F778" s="107" t="s">
        <v>272</v>
      </c>
      <c r="G778" s="123">
        <f>VLOOKUP(L778,buses!$A$3:$C$19,2,false)</f>
        <v>16</v>
      </c>
      <c r="H778" s="120" t="str">
        <f>VLOOKUP(L778,buses!$A$3:$C$19,3,false)</f>
        <v>Sienna</v>
      </c>
      <c r="I778" s="107" t="s">
        <v>379</v>
      </c>
      <c r="J778" s="124"/>
      <c r="K778" s="109"/>
      <c r="L778" s="125" t="str">
        <f t="shared" si="1"/>
        <v>00518</v>
      </c>
      <c r="M778" s="103"/>
    </row>
    <row r="779">
      <c r="A779" s="119">
        <v>777.0</v>
      </c>
      <c r="B779" s="120" t="s">
        <v>918</v>
      </c>
      <c r="C779" s="121" t="str">
        <f>vlookup(D779,partners!$C$3:$O$16,13,FALSE)</f>
        <v>005</v>
      </c>
      <c r="D779" s="107" t="s">
        <v>92</v>
      </c>
      <c r="E779" s="122">
        <f>vlookup($F779,vehicles!$C$3:$G$26,5,FALSE)</f>
        <v>3</v>
      </c>
      <c r="F779" s="107" t="s">
        <v>226</v>
      </c>
      <c r="G779" s="123">
        <f>VLOOKUP(L779,buses!$A$3:$C$19,2,false)</f>
        <v>15</v>
      </c>
      <c r="H779" s="120" t="str">
        <f>VLOOKUP(L779,buses!$A$3:$C$19,3,false)</f>
        <v>Hiace</v>
      </c>
      <c r="I779" s="107" t="s">
        <v>379</v>
      </c>
      <c r="J779" s="124"/>
      <c r="K779" s="109"/>
      <c r="L779" s="125" t="str">
        <f t="shared" si="1"/>
        <v>0053</v>
      </c>
      <c r="M779" s="103"/>
    </row>
    <row r="780">
      <c r="A780" s="119">
        <v>778.0</v>
      </c>
      <c r="B780" s="120" t="s">
        <v>918</v>
      </c>
      <c r="C780" s="121" t="str">
        <f>vlookup(D780,partners!$C$3:$O$16,13,FALSE)</f>
        <v>005</v>
      </c>
      <c r="D780" s="107" t="s">
        <v>92</v>
      </c>
      <c r="E780" s="122">
        <f>vlookup($F780,vehicles!$C$3:$G$26,5,FALSE)</f>
        <v>3</v>
      </c>
      <c r="F780" s="107" t="s">
        <v>226</v>
      </c>
      <c r="G780" s="123">
        <f>VLOOKUP(L780,buses!$A$3:$C$19,2,false)</f>
        <v>15</v>
      </c>
      <c r="H780" s="120" t="str">
        <f>VLOOKUP(L780,buses!$A$3:$C$19,3,false)</f>
        <v>Hiace</v>
      </c>
      <c r="I780" s="107" t="s">
        <v>379</v>
      </c>
      <c r="J780" s="124"/>
      <c r="K780" s="109"/>
      <c r="L780" s="125" t="str">
        <f t="shared" si="1"/>
        <v>0053</v>
      </c>
      <c r="M780" s="103"/>
    </row>
    <row r="781">
      <c r="A781" s="119">
        <v>779.0</v>
      </c>
      <c r="B781" s="120" t="s">
        <v>918</v>
      </c>
      <c r="C781" s="121" t="str">
        <f>vlookup(D781,partners!$C$3:$O$16,13,FALSE)</f>
        <v>005</v>
      </c>
      <c r="D781" s="107" t="s">
        <v>92</v>
      </c>
      <c r="E781" s="122">
        <f>vlookup($F781,vehicles!$C$3:$G$26,5,FALSE)</f>
        <v>3</v>
      </c>
      <c r="F781" s="107" t="s">
        <v>226</v>
      </c>
      <c r="G781" s="123">
        <f>VLOOKUP(L781,buses!$A$3:$C$19,2,false)</f>
        <v>15</v>
      </c>
      <c r="H781" s="120" t="str">
        <f>VLOOKUP(L781,buses!$A$3:$C$19,3,false)</f>
        <v>Hiace</v>
      </c>
      <c r="I781" s="107" t="s">
        <v>379</v>
      </c>
      <c r="J781" s="124"/>
      <c r="K781" s="109"/>
      <c r="L781" s="125" t="str">
        <f t="shared" si="1"/>
        <v>0053</v>
      </c>
      <c r="M781" s="103"/>
    </row>
    <row r="782">
      <c r="A782" s="119">
        <v>780.0</v>
      </c>
      <c r="B782" s="120" t="s">
        <v>918</v>
      </c>
      <c r="C782" s="121" t="str">
        <f>vlookup(D782,partners!$C$3:$O$16,13,FALSE)</f>
        <v>005</v>
      </c>
      <c r="D782" s="120" t="s">
        <v>92</v>
      </c>
      <c r="E782" s="122">
        <f>vlookup($F782,vehicles!$C$3:$G$26,5,FALSE)</f>
        <v>3</v>
      </c>
      <c r="F782" s="107" t="s">
        <v>226</v>
      </c>
      <c r="G782" s="123">
        <f>VLOOKUP(L782,buses!$A$3:$C$19,2,false)</f>
        <v>15</v>
      </c>
      <c r="H782" s="120" t="str">
        <f>VLOOKUP(L782,buses!$A$3:$C$19,3,false)</f>
        <v>Hiace</v>
      </c>
      <c r="I782" s="107" t="s">
        <v>379</v>
      </c>
      <c r="J782" s="124"/>
      <c r="K782" s="109"/>
      <c r="L782" s="125" t="str">
        <f t="shared" si="1"/>
        <v>0053</v>
      </c>
      <c r="M782" s="103"/>
    </row>
    <row r="783">
      <c r="A783" s="119">
        <v>781.0</v>
      </c>
      <c r="B783" s="107" t="s">
        <v>919</v>
      </c>
      <c r="C783" s="121" t="str">
        <f>vlookup(D783,partners!$C$3:$O$16,13,FALSE)</f>
        <v>005</v>
      </c>
      <c r="D783" s="107" t="s">
        <v>92</v>
      </c>
      <c r="E783" s="122">
        <f>vlookup($F783,vehicles!$C$3:$G$26,5,FALSE)</f>
        <v>3</v>
      </c>
      <c r="F783" s="107" t="s">
        <v>226</v>
      </c>
      <c r="G783" s="123">
        <f>VLOOKUP(L783,buses!$A$3:$C$19,2,false)</f>
        <v>15</v>
      </c>
      <c r="H783" s="120" t="str">
        <f>VLOOKUP(L783,buses!$A$3:$C$19,3,false)</f>
        <v>Hiace</v>
      </c>
      <c r="I783" s="107" t="s">
        <v>379</v>
      </c>
      <c r="J783" s="124"/>
      <c r="K783" s="109"/>
      <c r="L783" s="125" t="str">
        <f t="shared" si="1"/>
        <v>0053</v>
      </c>
      <c r="M783" s="103"/>
    </row>
    <row r="784">
      <c r="A784" s="119">
        <v>782.0</v>
      </c>
      <c r="B784" s="107" t="s">
        <v>920</v>
      </c>
      <c r="C784" s="121" t="str">
        <f>vlookup(D784,partners!$C$3:$O$16,13,FALSE)</f>
        <v>005</v>
      </c>
      <c r="D784" s="107" t="s">
        <v>92</v>
      </c>
      <c r="E784" s="122">
        <f>vlookup($F784,vehicles!$C$3:$G$26,5,FALSE)</f>
        <v>3</v>
      </c>
      <c r="F784" s="120" t="s">
        <v>226</v>
      </c>
      <c r="G784" s="123">
        <f>VLOOKUP(L784,buses!$A$3:$C$19,2,false)</f>
        <v>15</v>
      </c>
      <c r="H784" s="120" t="str">
        <f>VLOOKUP(L784,buses!$A$3:$C$19,3,false)</f>
        <v>Hiace</v>
      </c>
      <c r="I784" s="107" t="s">
        <v>379</v>
      </c>
      <c r="J784" s="124"/>
      <c r="K784" s="109"/>
      <c r="L784" s="125" t="str">
        <f t="shared" si="1"/>
        <v>0053</v>
      </c>
      <c r="M784" s="103"/>
    </row>
    <row r="785">
      <c r="A785" s="119">
        <v>783.0</v>
      </c>
      <c r="B785" s="107" t="s">
        <v>921</v>
      </c>
      <c r="C785" s="121" t="str">
        <f>vlookup(D785,partners!$C$3:$O$16,13,FALSE)</f>
        <v>005</v>
      </c>
      <c r="D785" s="107" t="s">
        <v>92</v>
      </c>
      <c r="E785" s="122">
        <f>vlookup($F785,vehicles!$C$3:$G$26,5,FALSE)</f>
        <v>3</v>
      </c>
      <c r="F785" s="107" t="s">
        <v>226</v>
      </c>
      <c r="G785" s="123">
        <f>VLOOKUP(L785,buses!$A$3:$C$19,2,false)</f>
        <v>15</v>
      </c>
      <c r="H785" s="120" t="str">
        <f>VLOOKUP(L785,buses!$A$3:$C$19,3,false)</f>
        <v>Hiace</v>
      </c>
      <c r="I785" s="107" t="s">
        <v>379</v>
      </c>
      <c r="J785" s="124"/>
      <c r="K785" s="109"/>
      <c r="L785" s="125" t="str">
        <f t="shared" si="1"/>
        <v>0053</v>
      </c>
      <c r="M785" s="103"/>
    </row>
    <row r="786">
      <c r="A786" s="119">
        <v>784.0</v>
      </c>
      <c r="B786" s="107" t="s">
        <v>922</v>
      </c>
      <c r="C786" s="121" t="str">
        <f>vlookup(D786,partners!$C$3:$O$16,13,FALSE)</f>
        <v>005</v>
      </c>
      <c r="D786" s="107" t="s">
        <v>92</v>
      </c>
      <c r="E786" s="122">
        <f>vlookup($F786,vehicles!$C$3:$G$26,5,FALSE)</f>
        <v>3</v>
      </c>
      <c r="F786" s="107" t="s">
        <v>226</v>
      </c>
      <c r="G786" s="123">
        <f>VLOOKUP(L786,buses!$A$3:$C$19,2,false)</f>
        <v>15</v>
      </c>
      <c r="H786" s="120" t="str">
        <f>VLOOKUP(L786,buses!$A$3:$C$19,3,false)</f>
        <v>Hiace</v>
      </c>
      <c r="I786" s="107" t="s">
        <v>379</v>
      </c>
      <c r="J786" s="124"/>
      <c r="K786" s="109"/>
      <c r="L786" s="125" t="str">
        <f t="shared" si="1"/>
        <v>0053</v>
      </c>
      <c r="M786" s="103"/>
    </row>
    <row r="787">
      <c r="A787" s="119">
        <v>785.0</v>
      </c>
      <c r="B787" s="107" t="s">
        <v>923</v>
      </c>
      <c r="C787" s="121" t="str">
        <f>vlookup(D787,partners!$C$3:$O$16,13,FALSE)</f>
        <v>005</v>
      </c>
      <c r="D787" s="107" t="s">
        <v>92</v>
      </c>
      <c r="E787" s="122">
        <f>vlookup($F787,vehicles!$C$3:$G$26,5,FALSE)</f>
        <v>3</v>
      </c>
      <c r="F787" s="107" t="s">
        <v>226</v>
      </c>
      <c r="G787" s="123">
        <f>VLOOKUP(L787,buses!$A$3:$C$19,2,false)</f>
        <v>15</v>
      </c>
      <c r="H787" s="120" t="str">
        <f>VLOOKUP(L787,buses!$A$3:$C$19,3,false)</f>
        <v>Hiace</v>
      </c>
      <c r="I787" s="107" t="s">
        <v>379</v>
      </c>
      <c r="J787" s="124"/>
      <c r="K787" s="109"/>
      <c r="L787" s="125" t="str">
        <f t="shared" si="1"/>
        <v>0053</v>
      </c>
      <c r="M787" s="103"/>
    </row>
    <row r="788">
      <c r="A788" s="119">
        <v>786.0</v>
      </c>
      <c r="B788" s="120" t="s">
        <v>924</v>
      </c>
      <c r="C788" s="121" t="str">
        <f>vlookup(D788,partners!$C$3:$O$16,13,FALSE)</f>
        <v>005</v>
      </c>
      <c r="D788" s="107" t="s">
        <v>92</v>
      </c>
      <c r="E788" s="122">
        <f>vlookup($F788,vehicles!$C$3:$G$26,5,FALSE)</f>
        <v>3</v>
      </c>
      <c r="F788" s="107" t="s">
        <v>226</v>
      </c>
      <c r="G788" s="123">
        <f>VLOOKUP(L788,buses!$A$3:$C$19,2,false)</f>
        <v>15</v>
      </c>
      <c r="H788" s="120" t="str">
        <f>VLOOKUP(L788,buses!$A$3:$C$19,3,false)</f>
        <v>Hiace</v>
      </c>
      <c r="I788" s="107" t="s">
        <v>379</v>
      </c>
      <c r="J788" s="124"/>
      <c r="K788" s="109"/>
      <c r="L788" s="125" t="str">
        <f t="shared" si="1"/>
        <v>0053</v>
      </c>
      <c r="M788" s="103"/>
    </row>
    <row r="789">
      <c r="A789" s="119">
        <v>787.0</v>
      </c>
      <c r="B789" s="120" t="s">
        <v>925</v>
      </c>
      <c r="C789" s="121" t="str">
        <f>vlookup(D789,partners!$C$3:$O$16,13,FALSE)</f>
        <v>005</v>
      </c>
      <c r="D789" s="107" t="s">
        <v>92</v>
      </c>
      <c r="E789" s="122">
        <f>vlookup($F789,vehicles!$C$3:$G$26,5,FALSE)</f>
        <v>3</v>
      </c>
      <c r="F789" s="107" t="s">
        <v>226</v>
      </c>
      <c r="G789" s="123">
        <f>VLOOKUP(L789,buses!$A$3:$C$19,2,false)</f>
        <v>15</v>
      </c>
      <c r="H789" s="120" t="str">
        <f>VLOOKUP(L789,buses!$A$3:$C$19,3,false)</f>
        <v>Hiace</v>
      </c>
      <c r="I789" s="107" t="s">
        <v>379</v>
      </c>
      <c r="J789" s="124"/>
      <c r="K789" s="109"/>
      <c r="L789" s="125" t="str">
        <f t="shared" si="1"/>
        <v>0053</v>
      </c>
      <c r="M789" s="103"/>
    </row>
    <row r="790">
      <c r="A790" s="119">
        <v>788.0</v>
      </c>
      <c r="B790" s="120" t="s">
        <v>926</v>
      </c>
      <c r="C790" s="121" t="str">
        <f>vlookup(D790,partners!$C$3:$O$16,13,FALSE)</f>
        <v>005</v>
      </c>
      <c r="D790" s="107" t="s">
        <v>92</v>
      </c>
      <c r="E790" s="122">
        <f>vlookup($F790,vehicles!$C$3:$G$26,5,FALSE)</f>
        <v>3</v>
      </c>
      <c r="F790" s="107" t="s">
        <v>226</v>
      </c>
      <c r="G790" s="123">
        <f>VLOOKUP(L790,buses!$A$3:$C$19,2,false)</f>
        <v>15</v>
      </c>
      <c r="H790" s="120" t="str">
        <f>VLOOKUP(L790,buses!$A$3:$C$19,3,false)</f>
        <v>Hiace</v>
      </c>
      <c r="I790" s="107" t="s">
        <v>379</v>
      </c>
      <c r="J790" s="124"/>
      <c r="K790" s="109"/>
      <c r="L790" s="125" t="str">
        <f t="shared" si="1"/>
        <v>0053</v>
      </c>
      <c r="M790" s="103"/>
    </row>
    <row r="791">
      <c r="A791" s="119">
        <v>789.0</v>
      </c>
      <c r="B791" s="120" t="s">
        <v>927</v>
      </c>
      <c r="C791" s="121" t="str">
        <f>vlookup(D791,partners!$C$3:$O$16,13,FALSE)</f>
        <v>005</v>
      </c>
      <c r="D791" s="107" t="s">
        <v>92</v>
      </c>
      <c r="E791" s="122">
        <f>vlookup($F791,vehicles!$C$3:$G$26,5,FALSE)</f>
        <v>14</v>
      </c>
      <c r="F791" s="107" t="s">
        <v>516</v>
      </c>
      <c r="G791" s="123">
        <f>VLOOKUP(L791,buses!$A$3:$C$19,2,false)</f>
        <v>17</v>
      </c>
      <c r="H791" s="120" t="str">
        <f>VLOOKUP(L791,buses!$A$3:$C$19,3,false)</f>
        <v>Luxury</v>
      </c>
      <c r="I791" s="107" t="s">
        <v>379</v>
      </c>
      <c r="J791" s="124"/>
      <c r="K791" s="109"/>
      <c r="L791" s="125" t="str">
        <f t="shared" si="1"/>
        <v>00514</v>
      </c>
      <c r="M791" s="103"/>
    </row>
    <row r="792">
      <c r="A792" s="119">
        <v>790.0</v>
      </c>
      <c r="B792" s="120" t="s">
        <v>928</v>
      </c>
      <c r="C792" s="121" t="str">
        <f>vlookup(D792,partners!$C$3:$O$16,13,FALSE)</f>
        <v>005</v>
      </c>
      <c r="D792" s="107" t="s">
        <v>92</v>
      </c>
      <c r="E792" s="122">
        <f>vlookup($F792,vehicles!$C$3:$G$26,5,FALSE)</f>
        <v>3</v>
      </c>
      <c r="F792" s="107" t="s">
        <v>226</v>
      </c>
      <c r="G792" s="123">
        <f>VLOOKUP(L792,buses!$A$3:$C$19,2,false)</f>
        <v>15</v>
      </c>
      <c r="H792" s="120" t="str">
        <f>VLOOKUP(L792,buses!$A$3:$C$19,3,false)</f>
        <v>Hiace</v>
      </c>
      <c r="I792" s="107" t="s">
        <v>379</v>
      </c>
      <c r="J792" s="124"/>
      <c r="K792" s="109"/>
      <c r="L792" s="125" t="str">
        <f t="shared" si="1"/>
        <v>0053</v>
      </c>
      <c r="M792" s="103"/>
    </row>
    <row r="793">
      <c r="A793" s="119">
        <v>791.0</v>
      </c>
      <c r="B793" s="120" t="s">
        <v>929</v>
      </c>
      <c r="C793" s="121" t="str">
        <f>vlookup(D793,partners!$C$3:$O$16,13,FALSE)</f>
        <v>005</v>
      </c>
      <c r="D793" s="107" t="s">
        <v>92</v>
      </c>
      <c r="E793" s="122">
        <f>vlookup($F793,vehicles!$C$3:$G$26,5,FALSE)</f>
        <v>3</v>
      </c>
      <c r="F793" s="107" t="s">
        <v>226</v>
      </c>
      <c r="G793" s="123">
        <f>VLOOKUP(L793,buses!$A$3:$C$19,2,false)</f>
        <v>15</v>
      </c>
      <c r="H793" s="120" t="str">
        <f>VLOOKUP(L793,buses!$A$3:$C$19,3,false)</f>
        <v>Hiace</v>
      </c>
      <c r="I793" s="107" t="s">
        <v>379</v>
      </c>
      <c r="J793" s="124"/>
      <c r="K793" s="109"/>
      <c r="L793" s="125" t="str">
        <f t="shared" si="1"/>
        <v>0053</v>
      </c>
      <c r="M793" s="103"/>
    </row>
    <row r="794">
      <c r="A794" s="119">
        <v>792.0</v>
      </c>
      <c r="B794" s="120" t="s">
        <v>930</v>
      </c>
      <c r="C794" s="121" t="str">
        <f>vlookup(D794,partners!$C$3:$O$16,13,FALSE)</f>
        <v>005</v>
      </c>
      <c r="D794" s="107" t="s">
        <v>92</v>
      </c>
      <c r="E794" s="122">
        <f>vlookup($F794,vehicles!$C$3:$G$26,5,FALSE)</f>
        <v>3</v>
      </c>
      <c r="F794" s="107" t="s">
        <v>226</v>
      </c>
      <c r="G794" s="123">
        <f>VLOOKUP(L794,buses!$A$3:$C$19,2,false)</f>
        <v>15</v>
      </c>
      <c r="H794" s="120" t="str">
        <f>VLOOKUP(L794,buses!$A$3:$C$19,3,false)</f>
        <v>Hiace</v>
      </c>
      <c r="I794" s="107" t="s">
        <v>379</v>
      </c>
      <c r="J794" s="124"/>
      <c r="K794" s="109"/>
      <c r="L794" s="125" t="str">
        <f t="shared" si="1"/>
        <v>0053</v>
      </c>
      <c r="M794" s="103"/>
    </row>
    <row r="795">
      <c r="A795" s="119">
        <v>793.0</v>
      </c>
      <c r="B795" s="120" t="s">
        <v>931</v>
      </c>
      <c r="C795" s="121" t="str">
        <f>vlookup(D795,partners!$C$3:$O$16,13,FALSE)</f>
        <v>005</v>
      </c>
      <c r="D795" s="107" t="s">
        <v>92</v>
      </c>
      <c r="E795" s="122">
        <f>vlookup($F795,vehicles!$C$3:$G$26,5,FALSE)</f>
        <v>3</v>
      </c>
      <c r="F795" s="107" t="s">
        <v>226</v>
      </c>
      <c r="G795" s="123">
        <f>VLOOKUP(L795,buses!$A$3:$C$19,2,false)</f>
        <v>15</v>
      </c>
      <c r="H795" s="120" t="str">
        <f>VLOOKUP(L795,buses!$A$3:$C$19,3,false)</f>
        <v>Hiace</v>
      </c>
      <c r="I795" s="107" t="s">
        <v>379</v>
      </c>
      <c r="J795" s="124"/>
      <c r="K795" s="109"/>
      <c r="L795" s="125" t="str">
        <f t="shared" si="1"/>
        <v>0053</v>
      </c>
      <c r="M795" s="103"/>
    </row>
    <row r="796">
      <c r="A796" s="119">
        <v>794.0</v>
      </c>
      <c r="B796" s="120" t="s">
        <v>932</v>
      </c>
      <c r="C796" s="121" t="str">
        <f>vlookup(D796,partners!$C$3:$O$16,13,FALSE)</f>
        <v>005</v>
      </c>
      <c r="D796" s="107" t="s">
        <v>92</v>
      </c>
      <c r="E796" s="122">
        <f>vlookup($F796,vehicles!$C$3:$G$26,5,FALSE)</f>
        <v>3</v>
      </c>
      <c r="F796" s="107" t="s">
        <v>226</v>
      </c>
      <c r="G796" s="123">
        <f>VLOOKUP(L796,buses!$A$3:$C$19,2,false)</f>
        <v>15</v>
      </c>
      <c r="H796" s="120" t="str">
        <f>VLOOKUP(L796,buses!$A$3:$C$19,3,false)</f>
        <v>Hiace</v>
      </c>
      <c r="I796" s="107" t="s">
        <v>379</v>
      </c>
      <c r="J796" s="124"/>
      <c r="K796" s="109"/>
      <c r="L796" s="125" t="str">
        <f t="shared" si="1"/>
        <v>0053</v>
      </c>
      <c r="M796" s="103"/>
    </row>
    <row r="797">
      <c r="A797" s="119">
        <v>795.0</v>
      </c>
      <c r="B797" s="120" t="s">
        <v>933</v>
      </c>
      <c r="C797" s="121" t="str">
        <f>vlookup(D797,partners!$C$3:$O$16,13,FALSE)</f>
        <v>005</v>
      </c>
      <c r="D797" s="107" t="s">
        <v>92</v>
      </c>
      <c r="E797" s="122">
        <f>vlookup($F797,vehicles!$C$3:$G$26,5,FALSE)</f>
        <v>3</v>
      </c>
      <c r="F797" s="107" t="s">
        <v>226</v>
      </c>
      <c r="G797" s="123">
        <f>VLOOKUP(L797,buses!$A$3:$C$19,2,false)</f>
        <v>15</v>
      </c>
      <c r="H797" s="120" t="str">
        <f>VLOOKUP(L797,buses!$A$3:$C$19,3,false)</f>
        <v>Hiace</v>
      </c>
      <c r="I797" s="107" t="s">
        <v>379</v>
      </c>
      <c r="J797" s="124"/>
      <c r="K797" s="109"/>
      <c r="L797" s="125" t="str">
        <f t="shared" si="1"/>
        <v>0053</v>
      </c>
      <c r="M797" s="103"/>
    </row>
    <row r="798">
      <c r="A798" s="119">
        <v>796.0</v>
      </c>
      <c r="B798" s="120" t="s">
        <v>934</v>
      </c>
      <c r="C798" s="121" t="str">
        <f>vlookup(D798,partners!$C$3:$O$16,13,FALSE)</f>
        <v>005</v>
      </c>
      <c r="D798" s="107" t="s">
        <v>92</v>
      </c>
      <c r="E798" s="122">
        <f>vlookup($F798,vehicles!$C$3:$G$26,5,FALSE)</f>
        <v>3</v>
      </c>
      <c r="F798" s="120" t="s">
        <v>226</v>
      </c>
      <c r="G798" s="123">
        <f>VLOOKUP(L798,buses!$A$3:$C$19,2,false)</f>
        <v>15</v>
      </c>
      <c r="H798" s="120" t="str">
        <f>VLOOKUP(L798,buses!$A$3:$C$19,3,false)</f>
        <v>Hiace</v>
      </c>
      <c r="I798" s="107" t="s">
        <v>379</v>
      </c>
      <c r="J798" s="124"/>
      <c r="K798" s="109"/>
      <c r="L798" s="125" t="str">
        <f t="shared" si="1"/>
        <v>0053</v>
      </c>
      <c r="M798" s="103"/>
    </row>
    <row r="799">
      <c r="A799" s="119">
        <v>797.0</v>
      </c>
      <c r="B799" s="120" t="s">
        <v>935</v>
      </c>
      <c r="C799" s="121" t="str">
        <f>vlookup(D799,partners!$C$3:$O$16,13,FALSE)</f>
        <v>005</v>
      </c>
      <c r="D799" s="107" t="s">
        <v>92</v>
      </c>
      <c r="E799" s="122">
        <f>vlookup($F799,vehicles!$C$3:$G$26,5,FALSE)</f>
        <v>3</v>
      </c>
      <c r="F799" s="120" t="s">
        <v>226</v>
      </c>
      <c r="G799" s="123">
        <f>VLOOKUP(L799,buses!$A$3:$C$19,2,false)</f>
        <v>15</v>
      </c>
      <c r="H799" s="120" t="str">
        <f>VLOOKUP(L799,buses!$A$3:$C$19,3,false)</f>
        <v>Hiace</v>
      </c>
      <c r="I799" s="107" t="s">
        <v>379</v>
      </c>
      <c r="J799" s="124"/>
      <c r="K799" s="109"/>
      <c r="L799" s="125" t="str">
        <f t="shared" si="1"/>
        <v>0053</v>
      </c>
      <c r="M799" s="103"/>
    </row>
    <row r="800">
      <c r="A800" s="119">
        <v>798.0</v>
      </c>
      <c r="B800" s="120" t="s">
        <v>936</v>
      </c>
      <c r="C800" s="121" t="str">
        <f>vlookup(D800,partners!$C$3:$O$16,13,FALSE)</f>
        <v>005</v>
      </c>
      <c r="D800" s="107" t="s">
        <v>92</v>
      </c>
      <c r="E800" s="122">
        <f>vlookup($F800,vehicles!$C$3:$G$26,5,FALSE)</f>
        <v>3</v>
      </c>
      <c r="F800" s="120" t="s">
        <v>226</v>
      </c>
      <c r="G800" s="123">
        <f>VLOOKUP(L800,buses!$A$3:$C$19,2,false)</f>
        <v>15</v>
      </c>
      <c r="H800" s="120" t="str">
        <f>VLOOKUP(L800,buses!$A$3:$C$19,3,false)</f>
        <v>Hiace</v>
      </c>
      <c r="I800" s="107" t="s">
        <v>379</v>
      </c>
      <c r="J800" s="124"/>
      <c r="K800" s="109"/>
      <c r="L800" s="125" t="str">
        <f t="shared" si="1"/>
        <v>0053</v>
      </c>
      <c r="M800" s="103"/>
    </row>
    <row r="801">
      <c r="A801" s="119">
        <v>799.0</v>
      </c>
      <c r="B801" s="120" t="s">
        <v>937</v>
      </c>
      <c r="C801" s="121" t="str">
        <f>vlookup(D801,partners!$C$3:$O$16,13,FALSE)</f>
        <v>005</v>
      </c>
      <c r="D801" s="107" t="s">
        <v>92</v>
      </c>
      <c r="E801" s="122">
        <f>vlookup($F801,vehicles!$C$3:$G$26,5,FALSE)</f>
        <v>3</v>
      </c>
      <c r="F801" s="120" t="s">
        <v>226</v>
      </c>
      <c r="G801" s="123">
        <f>VLOOKUP(L801,buses!$A$3:$C$19,2,false)</f>
        <v>15</v>
      </c>
      <c r="H801" s="120" t="str">
        <f>VLOOKUP(L801,buses!$A$3:$C$19,3,false)</f>
        <v>Hiace</v>
      </c>
      <c r="I801" s="107" t="s">
        <v>379</v>
      </c>
      <c r="J801" s="124"/>
      <c r="K801" s="109"/>
      <c r="L801" s="125" t="str">
        <f t="shared" si="1"/>
        <v>0053</v>
      </c>
      <c r="M801" s="103"/>
    </row>
  </sheetData>
  <autoFilter ref="$A$2:$J$801">
    <sortState ref="A2:J801">
      <sortCondition descending="1" ref="H2:H801"/>
    </sortState>
  </autoFilter>
  <dataValidations>
    <dataValidation type="list" allowBlank="1" sqref="F1 F3:F801">
      <formula1>vehicles!$C$3:$C$26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4.88"/>
    <col customWidth="1" min="5" max="5" width="15.88"/>
    <col customWidth="1" min="6" max="6" width="14.38"/>
    <col customWidth="1" min="7" max="7" width="17.38"/>
    <col customWidth="1" min="12" max="12" width="16.0"/>
  </cols>
  <sheetData>
    <row r="1">
      <c r="A1" s="139"/>
      <c r="B1" s="131"/>
      <c r="C1" s="140"/>
      <c r="D1" s="139"/>
      <c r="E1" s="140"/>
      <c r="F1" s="140"/>
      <c r="G1" s="141"/>
      <c r="H1" s="142"/>
      <c r="I1" s="131"/>
      <c r="J1" s="131"/>
      <c r="K1" s="140"/>
      <c r="L1" s="131"/>
      <c r="M1" s="131"/>
      <c r="N1" s="131"/>
    </row>
    <row r="2">
      <c r="A2" s="143"/>
      <c r="B2" s="144"/>
      <c r="C2" s="145" t="s">
        <v>369</v>
      </c>
      <c r="D2" s="146" t="s">
        <v>938</v>
      </c>
      <c r="E2" s="147" t="s">
        <v>939</v>
      </c>
      <c r="F2" s="148" t="s">
        <v>940</v>
      </c>
      <c r="G2" s="149" t="s">
        <v>941</v>
      </c>
      <c r="H2" s="150" t="s">
        <v>942</v>
      </c>
      <c r="I2" s="145" t="s">
        <v>943</v>
      </c>
      <c r="J2" s="145" t="s">
        <v>944</v>
      </c>
      <c r="K2" s="151">
        <v>-1.0</v>
      </c>
      <c r="L2" s="148"/>
      <c r="M2" s="145"/>
      <c r="N2" s="131"/>
    </row>
    <row r="3">
      <c r="A3" s="152" t="str">
        <f t="shared" ref="A3:A2248" si="1">concat(C3,F3)</f>
        <v>11</v>
      </c>
      <c r="B3" s="107"/>
      <c r="C3" s="106">
        <v>1.0</v>
      </c>
      <c r="D3" s="153" t="s">
        <v>378</v>
      </c>
      <c r="E3" s="154" t="s">
        <v>945</v>
      </c>
      <c r="F3" s="155">
        <f>vlookup(G3,terminals!$C$4:$O$196,13,FALSE)</f>
        <v>1</v>
      </c>
      <c r="G3" s="153" t="s">
        <v>139</v>
      </c>
      <c r="H3" s="156" t="s">
        <v>946</v>
      </c>
      <c r="I3" s="157"/>
      <c r="J3" s="157"/>
      <c r="K3" s="158">
        <v>0.0</v>
      </c>
      <c r="L3" s="159"/>
      <c r="M3" s="160"/>
      <c r="N3" s="131"/>
    </row>
    <row r="4">
      <c r="A4" s="152" t="str">
        <f t="shared" si="1"/>
        <v>131</v>
      </c>
      <c r="B4" s="107"/>
      <c r="C4" s="106">
        <v>1.0</v>
      </c>
      <c r="D4" s="153" t="s">
        <v>378</v>
      </c>
      <c r="E4" s="154" t="s">
        <v>947</v>
      </c>
      <c r="F4" s="155">
        <f>vlookup(G4,terminals!$C$4:$O$196,13,FALSE)</f>
        <v>31</v>
      </c>
      <c r="G4" s="153" t="s">
        <v>148</v>
      </c>
      <c r="H4" s="161"/>
      <c r="I4" s="157"/>
      <c r="J4" s="157"/>
      <c r="K4" s="162">
        <f t="shared" ref="K4:K97" si="2">if(E4="Origin",0,if(E4="Destination",-1,K3+1))</f>
        <v>-1</v>
      </c>
      <c r="L4" s="159"/>
      <c r="M4" s="160"/>
      <c r="N4" s="131"/>
    </row>
    <row r="5">
      <c r="A5" s="152" t="str">
        <f t="shared" si="1"/>
        <v>21</v>
      </c>
      <c r="B5" s="107"/>
      <c r="C5" s="106">
        <v>2.0</v>
      </c>
      <c r="D5" s="153" t="s">
        <v>380</v>
      </c>
      <c r="E5" s="154" t="s">
        <v>945</v>
      </c>
      <c r="F5" s="155">
        <f>vlookup(G5,terminals!$C$4:$O$196,13,FALSE)</f>
        <v>1</v>
      </c>
      <c r="G5" s="153" t="s">
        <v>139</v>
      </c>
      <c r="H5" s="156" t="s">
        <v>948</v>
      </c>
      <c r="I5" s="163"/>
      <c r="J5" s="163"/>
      <c r="K5" s="162">
        <f t="shared" si="2"/>
        <v>0</v>
      </c>
      <c r="L5" s="159"/>
      <c r="M5" s="154"/>
      <c r="N5" s="131"/>
    </row>
    <row r="6">
      <c r="A6" s="152" t="str">
        <f t="shared" si="1"/>
        <v>210</v>
      </c>
      <c r="B6" s="107"/>
      <c r="C6" s="106">
        <v>2.0</v>
      </c>
      <c r="D6" s="153" t="s">
        <v>380</v>
      </c>
      <c r="E6" s="154" t="s">
        <v>947</v>
      </c>
      <c r="F6" s="155">
        <f>vlookup(G6,terminals!$C$4:$O$196,13,FALSE)</f>
        <v>10</v>
      </c>
      <c r="G6" s="153" t="s">
        <v>140</v>
      </c>
      <c r="H6" s="156"/>
      <c r="I6" s="158">
        <v>2.0</v>
      </c>
      <c r="J6" s="158">
        <v>30.0</v>
      </c>
      <c r="K6" s="162">
        <f t="shared" si="2"/>
        <v>-1</v>
      </c>
      <c r="L6" s="159"/>
      <c r="M6" s="154"/>
      <c r="N6" s="131"/>
    </row>
    <row r="7">
      <c r="A7" s="152" t="str">
        <f t="shared" si="1"/>
        <v>31</v>
      </c>
      <c r="B7" s="107"/>
      <c r="C7" s="106">
        <v>3.0</v>
      </c>
      <c r="D7" s="153" t="s">
        <v>380</v>
      </c>
      <c r="E7" s="154" t="s">
        <v>945</v>
      </c>
      <c r="F7" s="155">
        <f>vlookup(G7,terminals!$C$4:$O$196,13,FALSE)</f>
        <v>1</v>
      </c>
      <c r="G7" s="153" t="s">
        <v>139</v>
      </c>
      <c r="H7" s="156" t="s">
        <v>949</v>
      </c>
      <c r="I7" s="163"/>
      <c r="J7" s="163"/>
      <c r="K7" s="162">
        <f t="shared" si="2"/>
        <v>0</v>
      </c>
      <c r="L7" s="159"/>
      <c r="M7" s="154"/>
      <c r="N7" s="131"/>
    </row>
    <row r="8">
      <c r="A8" s="152" t="str">
        <f t="shared" si="1"/>
        <v>310</v>
      </c>
      <c r="B8" s="107"/>
      <c r="C8" s="106">
        <v>3.0</v>
      </c>
      <c r="D8" s="153" t="s">
        <v>380</v>
      </c>
      <c r="E8" s="154" t="s">
        <v>947</v>
      </c>
      <c r="F8" s="155">
        <f>vlookup(G8,terminals!$C$4:$O$196,13,FALSE)</f>
        <v>10</v>
      </c>
      <c r="G8" s="153" t="s">
        <v>140</v>
      </c>
      <c r="H8" s="156"/>
      <c r="I8" s="157" t="s">
        <v>950</v>
      </c>
      <c r="J8" s="157" t="s">
        <v>951</v>
      </c>
      <c r="K8" s="162">
        <f t="shared" si="2"/>
        <v>-1</v>
      </c>
      <c r="L8" s="159"/>
      <c r="M8" s="154"/>
      <c r="N8" s="131"/>
    </row>
    <row r="9">
      <c r="A9" s="152" t="str">
        <f t="shared" si="1"/>
        <v>41</v>
      </c>
      <c r="B9" s="107"/>
      <c r="C9" s="106">
        <v>4.0</v>
      </c>
      <c r="D9" s="153" t="s">
        <v>380</v>
      </c>
      <c r="E9" s="154" t="s">
        <v>945</v>
      </c>
      <c r="F9" s="155">
        <f>vlookup(G9,terminals!$C$4:$O$196,13,FALSE)</f>
        <v>1</v>
      </c>
      <c r="G9" s="153" t="s">
        <v>139</v>
      </c>
      <c r="H9" s="164" t="s">
        <v>952</v>
      </c>
      <c r="I9" s="163"/>
      <c r="J9" s="163"/>
      <c r="K9" s="162">
        <f t="shared" si="2"/>
        <v>0</v>
      </c>
      <c r="L9" s="159"/>
      <c r="M9" s="154"/>
      <c r="N9" s="131"/>
    </row>
    <row r="10">
      <c r="A10" s="152" t="str">
        <f t="shared" si="1"/>
        <v>410</v>
      </c>
      <c r="B10" s="107"/>
      <c r="C10" s="106">
        <v>4.0</v>
      </c>
      <c r="D10" s="153" t="s">
        <v>380</v>
      </c>
      <c r="E10" s="154" t="s">
        <v>947</v>
      </c>
      <c r="F10" s="155">
        <f>vlookup(G10,terminals!$C$4:$O$196,13,FALSE)</f>
        <v>10</v>
      </c>
      <c r="G10" s="153" t="s">
        <v>140</v>
      </c>
      <c r="H10" s="156"/>
      <c r="I10" s="157" t="s">
        <v>950</v>
      </c>
      <c r="J10" s="157" t="s">
        <v>951</v>
      </c>
      <c r="K10" s="162">
        <f t="shared" si="2"/>
        <v>-1</v>
      </c>
      <c r="L10" s="159"/>
      <c r="M10" s="154"/>
      <c r="N10" s="131"/>
    </row>
    <row r="11">
      <c r="A11" s="152" t="str">
        <f t="shared" si="1"/>
        <v>51</v>
      </c>
      <c r="B11" s="107"/>
      <c r="C11" s="106">
        <v>5.0</v>
      </c>
      <c r="D11" s="153" t="s">
        <v>382</v>
      </c>
      <c r="E11" s="154" t="s">
        <v>945</v>
      </c>
      <c r="F11" s="155">
        <f>vlookup(G11,terminals!$C$4:$O$196,13,FALSE)</f>
        <v>1</v>
      </c>
      <c r="G11" s="153" t="s">
        <v>139</v>
      </c>
      <c r="H11" s="156" t="s">
        <v>953</v>
      </c>
      <c r="I11" s="163"/>
      <c r="J11" s="163"/>
      <c r="K11" s="162">
        <f t="shared" si="2"/>
        <v>0</v>
      </c>
      <c r="L11" s="159"/>
      <c r="M11" s="154"/>
      <c r="N11" s="131"/>
    </row>
    <row r="12">
      <c r="A12" s="152" t="str">
        <f t="shared" si="1"/>
        <v>523</v>
      </c>
      <c r="B12" s="107"/>
      <c r="C12" s="106">
        <v>5.0</v>
      </c>
      <c r="D12" s="153" t="s">
        <v>382</v>
      </c>
      <c r="E12" s="154" t="s">
        <v>947</v>
      </c>
      <c r="F12" s="155">
        <f>vlookup(G12,terminals!$C$4:$O$196,13,FALSE)</f>
        <v>23</v>
      </c>
      <c r="G12" s="153" t="s">
        <v>145</v>
      </c>
      <c r="H12" s="156"/>
      <c r="I12" s="157" t="s">
        <v>950</v>
      </c>
      <c r="J12" s="157" t="s">
        <v>954</v>
      </c>
      <c r="K12" s="162">
        <f t="shared" si="2"/>
        <v>-1</v>
      </c>
      <c r="L12" s="159"/>
      <c r="M12" s="154"/>
      <c r="N12" s="131"/>
    </row>
    <row r="13">
      <c r="A13" s="152" t="str">
        <f t="shared" si="1"/>
        <v>631</v>
      </c>
      <c r="B13" s="107"/>
      <c r="C13" s="106">
        <v>6.0</v>
      </c>
      <c r="D13" s="153" t="s">
        <v>384</v>
      </c>
      <c r="E13" s="154" t="s">
        <v>945</v>
      </c>
      <c r="F13" s="155">
        <f>vlookup(G13,terminals!$C$4:$O$196,13,FALSE)</f>
        <v>31</v>
      </c>
      <c r="G13" s="153" t="s">
        <v>148</v>
      </c>
      <c r="H13" s="161" t="s">
        <v>953</v>
      </c>
      <c r="I13" s="163"/>
      <c r="J13" s="163"/>
      <c r="K13" s="162">
        <f t="shared" si="2"/>
        <v>0</v>
      </c>
      <c r="L13" s="159"/>
      <c r="M13" s="154"/>
      <c r="N13" s="131"/>
    </row>
    <row r="14">
      <c r="A14" s="152" t="str">
        <f t="shared" si="1"/>
        <v>626</v>
      </c>
      <c r="B14" s="107"/>
      <c r="C14" s="106">
        <v>6.0</v>
      </c>
      <c r="D14" s="153" t="s">
        <v>384</v>
      </c>
      <c r="E14" s="154" t="s">
        <v>955</v>
      </c>
      <c r="F14" s="155">
        <f>vlookup(G14,terminals!$C$4:$O$196,13,FALSE)</f>
        <v>26</v>
      </c>
      <c r="G14" s="153" t="s">
        <v>149</v>
      </c>
      <c r="H14" s="156"/>
      <c r="I14" s="157"/>
      <c r="J14" s="157"/>
      <c r="K14" s="162">
        <f t="shared" si="2"/>
        <v>1</v>
      </c>
      <c r="L14" s="159"/>
      <c r="M14" s="154"/>
      <c r="N14" s="131"/>
    </row>
    <row r="15">
      <c r="A15" s="152" t="str">
        <f t="shared" si="1"/>
        <v>620</v>
      </c>
      <c r="B15" s="107"/>
      <c r="C15" s="106">
        <v>6.0</v>
      </c>
      <c r="D15" s="153" t="s">
        <v>384</v>
      </c>
      <c r="E15" s="154" t="s">
        <v>947</v>
      </c>
      <c r="F15" s="155">
        <f>vlookup(G15,terminals!$C$4:$O$196,13,FALSE)</f>
        <v>20</v>
      </c>
      <c r="G15" s="153" t="s">
        <v>150</v>
      </c>
      <c r="H15" s="156"/>
      <c r="I15" s="157" t="s">
        <v>956</v>
      </c>
      <c r="J15" s="157" t="s">
        <v>957</v>
      </c>
      <c r="K15" s="162">
        <f t="shared" si="2"/>
        <v>-1</v>
      </c>
      <c r="L15" s="159"/>
      <c r="M15" s="154"/>
      <c r="N15" s="131"/>
    </row>
    <row r="16">
      <c r="A16" s="152" t="str">
        <f t="shared" si="1"/>
        <v>731</v>
      </c>
      <c r="B16" s="107"/>
      <c r="C16" s="106">
        <v>7.0</v>
      </c>
      <c r="D16" s="153" t="s">
        <v>385</v>
      </c>
      <c r="E16" s="154" t="s">
        <v>945</v>
      </c>
      <c r="F16" s="155">
        <f>vlookup(G16,terminals!$C$4:$O$196,13,FALSE)</f>
        <v>31</v>
      </c>
      <c r="G16" s="153" t="s">
        <v>148</v>
      </c>
      <c r="H16" s="156" t="s">
        <v>958</v>
      </c>
      <c r="I16" s="163"/>
      <c r="J16" s="163"/>
      <c r="K16" s="162">
        <f t="shared" si="2"/>
        <v>0</v>
      </c>
      <c r="L16" s="159"/>
      <c r="M16" s="154"/>
      <c r="N16" s="131"/>
    </row>
    <row r="17">
      <c r="A17" s="152" t="str">
        <f t="shared" si="1"/>
        <v>72</v>
      </c>
      <c r="B17" s="107"/>
      <c r="C17" s="106">
        <v>7.0</v>
      </c>
      <c r="D17" s="153" t="s">
        <v>385</v>
      </c>
      <c r="E17" s="154" t="s">
        <v>955</v>
      </c>
      <c r="F17" s="155">
        <f>vlookup(G17,terminals!$C$4:$O$196,13,FALSE)</f>
        <v>2</v>
      </c>
      <c r="G17" s="153" t="s">
        <v>173</v>
      </c>
      <c r="H17" s="156"/>
      <c r="I17" s="157"/>
      <c r="J17" s="157"/>
      <c r="K17" s="162">
        <f t="shared" si="2"/>
        <v>1</v>
      </c>
      <c r="L17" s="159"/>
      <c r="M17" s="154"/>
      <c r="N17" s="131"/>
    </row>
    <row r="18">
      <c r="A18" s="152" t="str">
        <f t="shared" si="1"/>
        <v>71</v>
      </c>
      <c r="B18" s="107"/>
      <c r="C18" s="106">
        <v>7.0</v>
      </c>
      <c r="D18" s="153" t="s">
        <v>385</v>
      </c>
      <c r="E18" s="154" t="s">
        <v>947</v>
      </c>
      <c r="F18" s="155">
        <f>vlookup(G18,terminals!$C$4:$O$196,13,FALSE)</f>
        <v>1</v>
      </c>
      <c r="G18" s="153" t="s">
        <v>139</v>
      </c>
      <c r="H18" s="156"/>
      <c r="I18" s="157" t="s">
        <v>956</v>
      </c>
      <c r="J18" s="157" t="s">
        <v>951</v>
      </c>
      <c r="K18" s="162">
        <f t="shared" si="2"/>
        <v>-1</v>
      </c>
      <c r="L18" s="159"/>
      <c r="M18" s="154"/>
      <c r="N18" s="131"/>
    </row>
    <row r="19">
      <c r="A19" s="152" t="str">
        <f t="shared" si="1"/>
        <v>831</v>
      </c>
      <c r="B19" s="107"/>
      <c r="C19" s="106">
        <v>8.0</v>
      </c>
      <c r="D19" s="153" t="s">
        <v>386</v>
      </c>
      <c r="E19" s="154" t="s">
        <v>945</v>
      </c>
      <c r="F19" s="155">
        <f>vlookup(G19,terminals!$C$4:$O$196,13,FALSE)</f>
        <v>31</v>
      </c>
      <c r="G19" s="153" t="s">
        <v>148</v>
      </c>
      <c r="H19" s="156" t="s">
        <v>959</v>
      </c>
      <c r="I19" s="163"/>
      <c r="J19" s="163"/>
      <c r="K19" s="162">
        <f t="shared" si="2"/>
        <v>0</v>
      </c>
      <c r="L19" s="159"/>
      <c r="M19" s="154"/>
      <c r="N19" s="131"/>
    </row>
    <row r="20">
      <c r="A20" s="152" t="str">
        <f t="shared" si="1"/>
        <v>817</v>
      </c>
      <c r="B20" s="107"/>
      <c r="C20" s="106">
        <v>8.0</v>
      </c>
      <c r="D20" s="153" t="s">
        <v>386</v>
      </c>
      <c r="E20" s="154" t="s">
        <v>947</v>
      </c>
      <c r="F20" s="155">
        <f>vlookup(G20,terminals!$C$4:$O$196,13,FALSE)</f>
        <v>17</v>
      </c>
      <c r="G20" s="153" t="s">
        <v>152</v>
      </c>
      <c r="H20" s="156"/>
      <c r="I20" s="157" t="s">
        <v>960</v>
      </c>
      <c r="J20" s="157" t="s">
        <v>961</v>
      </c>
      <c r="K20" s="162">
        <f t="shared" si="2"/>
        <v>-1</v>
      </c>
      <c r="L20" s="159"/>
      <c r="M20" s="154"/>
      <c r="N20" s="131"/>
    </row>
    <row r="21">
      <c r="A21" s="152" t="str">
        <f t="shared" si="1"/>
        <v>931</v>
      </c>
      <c r="B21" s="107"/>
      <c r="C21" s="106">
        <v>9.0</v>
      </c>
      <c r="D21" s="153" t="s">
        <v>387</v>
      </c>
      <c r="E21" s="154" t="s">
        <v>945</v>
      </c>
      <c r="F21" s="155">
        <f>vlookup(G21,terminals!$C$4:$O$196,13,FALSE)</f>
        <v>31</v>
      </c>
      <c r="G21" s="153" t="s">
        <v>148</v>
      </c>
      <c r="H21" s="156" t="s">
        <v>959</v>
      </c>
      <c r="I21" s="163"/>
      <c r="J21" s="163"/>
      <c r="K21" s="162">
        <f t="shared" si="2"/>
        <v>0</v>
      </c>
      <c r="L21" s="159"/>
      <c r="M21" s="154"/>
      <c r="N21" s="131"/>
    </row>
    <row r="22">
      <c r="A22" s="152" t="str">
        <f t="shared" si="1"/>
        <v>926</v>
      </c>
      <c r="B22" s="107"/>
      <c r="C22" s="106">
        <v>9.0</v>
      </c>
      <c r="D22" s="153" t="s">
        <v>387</v>
      </c>
      <c r="E22" s="154" t="s">
        <v>955</v>
      </c>
      <c r="F22" s="155">
        <f>vlookup(G22,terminals!$C$4:$O$196,13,FALSE)</f>
        <v>26</v>
      </c>
      <c r="G22" s="153" t="s">
        <v>149</v>
      </c>
      <c r="H22" s="156"/>
      <c r="I22" s="163"/>
      <c r="J22" s="163"/>
      <c r="K22" s="162">
        <f t="shared" si="2"/>
        <v>1</v>
      </c>
      <c r="L22" s="159"/>
      <c r="M22" s="154"/>
      <c r="N22" s="131"/>
    </row>
    <row r="23">
      <c r="A23" s="152" t="str">
        <f t="shared" si="1"/>
        <v>924</v>
      </c>
      <c r="B23" s="107"/>
      <c r="C23" s="106">
        <v>9.0</v>
      </c>
      <c r="D23" s="153" t="s">
        <v>387</v>
      </c>
      <c r="E23" s="154" t="s">
        <v>947</v>
      </c>
      <c r="F23" s="155">
        <f>vlookup(G23,terminals!$C$4:$O$196,13,FALSE)</f>
        <v>24</v>
      </c>
      <c r="G23" s="153" t="s">
        <v>154</v>
      </c>
      <c r="H23" s="156"/>
      <c r="I23" s="157" t="s">
        <v>962</v>
      </c>
      <c r="J23" s="157" t="s">
        <v>963</v>
      </c>
      <c r="K23" s="162">
        <f t="shared" si="2"/>
        <v>-1</v>
      </c>
      <c r="L23" s="159"/>
      <c r="M23" s="154"/>
      <c r="N23" s="131"/>
    </row>
    <row r="24">
      <c r="A24" s="152" t="str">
        <f t="shared" si="1"/>
        <v>1031</v>
      </c>
      <c r="B24" s="107"/>
      <c r="C24" s="106">
        <v>10.0</v>
      </c>
      <c r="D24" s="153" t="s">
        <v>388</v>
      </c>
      <c r="E24" s="154" t="s">
        <v>945</v>
      </c>
      <c r="F24" s="155">
        <f>vlookup(G24,terminals!$C$4:$O$196,13,FALSE)</f>
        <v>31</v>
      </c>
      <c r="G24" s="153" t="s">
        <v>148</v>
      </c>
      <c r="H24" s="156" t="s">
        <v>959</v>
      </c>
      <c r="I24" s="163"/>
      <c r="J24" s="163"/>
      <c r="K24" s="162">
        <f t="shared" si="2"/>
        <v>0</v>
      </c>
      <c r="L24" s="159"/>
      <c r="M24" s="154"/>
      <c r="N24" s="131"/>
    </row>
    <row r="25">
      <c r="A25" s="152" t="str">
        <f t="shared" si="1"/>
        <v>107</v>
      </c>
      <c r="B25" s="107"/>
      <c r="C25" s="106">
        <v>10.0</v>
      </c>
      <c r="D25" s="153" t="s">
        <v>388</v>
      </c>
      <c r="E25" s="154" t="s">
        <v>947</v>
      </c>
      <c r="F25" s="155">
        <f>vlookup(G25,terminals!$C$4:$O$196,13,FALSE)</f>
        <v>7</v>
      </c>
      <c r="G25" s="153" t="s">
        <v>155</v>
      </c>
      <c r="H25" s="156"/>
      <c r="I25" s="157" t="s">
        <v>964</v>
      </c>
      <c r="J25" s="157" t="s">
        <v>957</v>
      </c>
      <c r="K25" s="162">
        <f t="shared" si="2"/>
        <v>-1</v>
      </c>
      <c r="L25" s="159"/>
      <c r="M25" s="154"/>
      <c r="N25" s="131"/>
    </row>
    <row r="26">
      <c r="A26" s="152" t="str">
        <f t="shared" si="1"/>
        <v>1131</v>
      </c>
      <c r="B26" s="107"/>
      <c r="C26" s="106">
        <v>11.0</v>
      </c>
      <c r="D26" s="153" t="s">
        <v>388</v>
      </c>
      <c r="E26" s="154" t="s">
        <v>945</v>
      </c>
      <c r="F26" s="155">
        <f>vlookup(G26,terminals!$C$4:$O$196,13,FALSE)</f>
        <v>31</v>
      </c>
      <c r="G26" s="153" t="s">
        <v>148</v>
      </c>
      <c r="H26" s="156" t="s">
        <v>965</v>
      </c>
      <c r="I26" s="163"/>
      <c r="J26" s="163"/>
      <c r="K26" s="162">
        <f t="shared" si="2"/>
        <v>0</v>
      </c>
      <c r="L26" s="159"/>
      <c r="M26" s="154"/>
      <c r="N26" s="131"/>
    </row>
    <row r="27">
      <c r="A27" s="152" t="str">
        <f t="shared" si="1"/>
        <v>117</v>
      </c>
      <c r="B27" s="107"/>
      <c r="C27" s="106">
        <v>11.0</v>
      </c>
      <c r="D27" s="153" t="s">
        <v>388</v>
      </c>
      <c r="E27" s="154" t="s">
        <v>947</v>
      </c>
      <c r="F27" s="155">
        <f>vlookup(G27,terminals!$C$4:$O$196,13,FALSE)</f>
        <v>7</v>
      </c>
      <c r="G27" s="153" t="s">
        <v>155</v>
      </c>
      <c r="H27" s="156"/>
      <c r="I27" s="157" t="s">
        <v>966</v>
      </c>
      <c r="J27" s="157" t="s">
        <v>967</v>
      </c>
      <c r="K27" s="162">
        <f t="shared" si="2"/>
        <v>-1</v>
      </c>
      <c r="L27" s="159"/>
      <c r="M27" s="154"/>
      <c r="N27" s="131"/>
    </row>
    <row r="28">
      <c r="A28" s="152" t="str">
        <f t="shared" si="1"/>
        <v>1231</v>
      </c>
      <c r="B28" s="107"/>
      <c r="C28" s="106">
        <v>12.0</v>
      </c>
      <c r="D28" s="153" t="s">
        <v>389</v>
      </c>
      <c r="E28" s="154" t="s">
        <v>945</v>
      </c>
      <c r="F28" s="155">
        <f>vlookup(G28,terminals!$C$4:$O$196,13,FALSE)</f>
        <v>31</v>
      </c>
      <c r="G28" s="153" t="s">
        <v>148</v>
      </c>
      <c r="H28" s="156" t="s">
        <v>953</v>
      </c>
      <c r="I28" s="163"/>
      <c r="J28" s="163"/>
      <c r="K28" s="162">
        <f t="shared" si="2"/>
        <v>0</v>
      </c>
      <c r="L28" s="159"/>
      <c r="M28" s="154"/>
      <c r="N28" s="131"/>
    </row>
    <row r="29">
      <c r="A29" s="152" t="str">
        <f t="shared" si="1"/>
        <v>1226</v>
      </c>
      <c r="B29" s="107"/>
      <c r="C29" s="106">
        <v>12.0</v>
      </c>
      <c r="D29" s="153" t="s">
        <v>389</v>
      </c>
      <c r="E29" s="154" t="s">
        <v>955</v>
      </c>
      <c r="F29" s="155">
        <f>vlookup(G29,terminals!$C$4:$O$196,13,FALSE)</f>
        <v>26</v>
      </c>
      <c r="G29" s="153" t="s">
        <v>149</v>
      </c>
      <c r="H29" s="156"/>
      <c r="I29" s="163"/>
      <c r="J29" s="157"/>
      <c r="K29" s="162">
        <f t="shared" si="2"/>
        <v>1</v>
      </c>
      <c r="L29" s="159"/>
      <c r="M29" s="154"/>
      <c r="N29" s="131"/>
    </row>
    <row r="30">
      <c r="A30" s="152" t="str">
        <f t="shared" si="1"/>
        <v>1220</v>
      </c>
      <c r="B30" s="107"/>
      <c r="C30" s="106">
        <v>12.0</v>
      </c>
      <c r="D30" s="153" t="s">
        <v>389</v>
      </c>
      <c r="E30" s="154" t="s">
        <v>947</v>
      </c>
      <c r="F30" s="155">
        <f>vlookup(G30,terminals!$C$4:$O$196,13,FALSE)</f>
        <v>20</v>
      </c>
      <c r="G30" s="153" t="s">
        <v>150</v>
      </c>
      <c r="H30" s="156"/>
      <c r="I30" s="163" t="s">
        <v>966</v>
      </c>
      <c r="J30" s="157" t="s">
        <v>967</v>
      </c>
      <c r="K30" s="162">
        <f t="shared" si="2"/>
        <v>-1</v>
      </c>
      <c r="L30" s="159"/>
      <c r="M30" s="154"/>
      <c r="N30" s="131"/>
    </row>
    <row r="31">
      <c r="A31" s="152" t="str">
        <f t="shared" si="1"/>
        <v>1331</v>
      </c>
      <c r="B31" s="107"/>
      <c r="C31" s="106">
        <v>13.0</v>
      </c>
      <c r="D31" s="153" t="s">
        <v>390</v>
      </c>
      <c r="E31" s="154" t="s">
        <v>945</v>
      </c>
      <c r="F31" s="155">
        <f>vlookup(G31,terminals!$C$4:$O$196,13,FALSE)</f>
        <v>31</v>
      </c>
      <c r="G31" s="153" t="s">
        <v>148</v>
      </c>
      <c r="H31" s="156" t="s">
        <v>959</v>
      </c>
      <c r="I31" s="163"/>
      <c r="J31" s="163"/>
      <c r="K31" s="162">
        <f t="shared" si="2"/>
        <v>0</v>
      </c>
      <c r="L31" s="159"/>
      <c r="M31" s="154"/>
      <c r="N31" s="131"/>
    </row>
    <row r="32">
      <c r="A32" s="152" t="str">
        <f t="shared" si="1"/>
        <v>1320</v>
      </c>
      <c r="B32" s="107"/>
      <c r="C32" s="106">
        <v>13.0</v>
      </c>
      <c r="D32" s="153" t="s">
        <v>390</v>
      </c>
      <c r="E32" s="154" t="s">
        <v>947</v>
      </c>
      <c r="F32" s="155">
        <f>vlookup(G32,terminals!$C$4:$O$196,13,FALSE)</f>
        <v>20</v>
      </c>
      <c r="G32" s="153" t="s">
        <v>150</v>
      </c>
      <c r="H32" s="156"/>
      <c r="I32" s="163" t="s">
        <v>960</v>
      </c>
      <c r="J32" s="157" t="s">
        <v>968</v>
      </c>
      <c r="K32" s="162">
        <f t="shared" si="2"/>
        <v>-1</v>
      </c>
      <c r="L32" s="159"/>
      <c r="M32" s="154"/>
      <c r="N32" s="131"/>
    </row>
    <row r="33">
      <c r="A33" s="152" t="str">
        <f t="shared" si="1"/>
        <v>1431</v>
      </c>
      <c r="B33" s="107"/>
      <c r="C33" s="106">
        <v>14.0</v>
      </c>
      <c r="D33" s="153" t="s">
        <v>391</v>
      </c>
      <c r="E33" s="154" t="s">
        <v>945</v>
      </c>
      <c r="F33" s="155">
        <f>vlookup(G33,terminals!$C$4:$O$196,13,FALSE)</f>
        <v>31</v>
      </c>
      <c r="G33" s="153" t="s">
        <v>148</v>
      </c>
      <c r="H33" s="156" t="s">
        <v>946</v>
      </c>
      <c r="I33" s="163"/>
      <c r="J33" s="163"/>
      <c r="K33" s="162">
        <f t="shared" si="2"/>
        <v>0</v>
      </c>
      <c r="L33" s="159"/>
      <c r="M33" s="154"/>
      <c r="N33" s="131"/>
    </row>
    <row r="34">
      <c r="A34" s="152" t="str">
        <f t="shared" si="1"/>
        <v>1410</v>
      </c>
      <c r="B34" s="107"/>
      <c r="C34" s="106">
        <v>14.0</v>
      </c>
      <c r="D34" s="153" t="s">
        <v>391</v>
      </c>
      <c r="E34" s="154" t="s">
        <v>969</v>
      </c>
      <c r="F34" s="155">
        <f>vlookup(G34,terminals!$C$4:$O$196,13,FALSE)</f>
        <v>10</v>
      </c>
      <c r="G34" s="153" t="s">
        <v>140</v>
      </c>
      <c r="H34" s="156"/>
      <c r="I34" s="163"/>
      <c r="J34" s="157"/>
      <c r="K34" s="162">
        <f t="shared" si="2"/>
        <v>1</v>
      </c>
      <c r="L34" s="159"/>
      <c r="M34" s="154"/>
      <c r="N34" s="131"/>
    </row>
    <row r="35">
      <c r="A35" s="152" t="str">
        <f t="shared" si="1"/>
        <v>145</v>
      </c>
      <c r="B35" s="107"/>
      <c r="C35" s="106">
        <v>14.0</v>
      </c>
      <c r="D35" s="153" t="s">
        <v>391</v>
      </c>
      <c r="E35" s="154" t="s">
        <v>955</v>
      </c>
      <c r="F35" s="155">
        <f>vlookup(G35,terminals!$C$4:$O$196,13,FALSE)</f>
        <v>5</v>
      </c>
      <c r="G35" s="153" t="s">
        <v>158</v>
      </c>
      <c r="H35" s="156"/>
      <c r="I35" s="163"/>
      <c r="J35" s="157"/>
      <c r="K35" s="162">
        <f t="shared" si="2"/>
        <v>2</v>
      </c>
      <c r="L35" s="159"/>
      <c r="M35" s="154"/>
      <c r="N35" s="131"/>
    </row>
    <row r="36">
      <c r="A36" s="152" t="str">
        <f t="shared" si="1"/>
        <v>146</v>
      </c>
      <c r="B36" s="107"/>
      <c r="C36" s="106">
        <v>14.0</v>
      </c>
      <c r="D36" s="153" t="s">
        <v>391</v>
      </c>
      <c r="E36" s="154" t="s">
        <v>947</v>
      </c>
      <c r="F36" s="155">
        <f>vlookup(G36,terminals!$C$4:$O$196,13,FALSE)</f>
        <v>6</v>
      </c>
      <c r="G36" s="153" t="s">
        <v>159</v>
      </c>
      <c r="H36" s="156"/>
      <c r="I36" s="163" t="s">
        <v>964</v>
      </c>
      <c r="J36" s="157" t="s">
        <v>970</v>
      </c>
      <c r="K36" s="162">
        <f t="shared" si="2"/>
        <v>-1</v>
      </c>
      <c r="L36" s="159"/>
      <c r="M36" s="154"/>
      <c r="N36" s="131"/>
    </row>
    <row r="37">
      <c r="A37" s="152" t="str">
        <f t="shared" si="1"/>
        <v>1531</v>
      </c>
      <c r="B37" s="107"/>
      <c r="C37" s="106">
        <v>15.0</v>
      </c>
      <c r="D37" s="153" t="s">
        <v>392</v>
      </c>
      <c r="E37" s="154" t="s">
        <v>945</v>
      </c>
      <c r="F37" s="155">
        <f>vlookup(G37,terminals!$C$4:$O$196,13,FALSE)</f>
        <v>31</v>
      </c>
      <c r="G37" s="153" t="s">
        <v>148</v>
      </c>
      <c r="H37" s="156" t="s">
        <v>959</v>
      </c>
      <c r="I37" s="163"/>
      <c r="J37" s="163"/>
      <c r="K37" s="162">
        <f t="shared" si="2"/>
        <v>0</v>
      </c>
      <c r="L37" s="159"/>
      <c r="M37" s="154"/>
      <c r="N37" s="131"/>
    </row>
    <row r="38">
      <c r="A38" s="152" t="str">
        <f t="shared" si="1"/>
        <v>156</v>
      </c>
      <c r="B38" s="107"/>
      <c r="C38" s="106">
        <v>15.0</v>
      </c>
      <c r="D38" s="153" t="s">
        <v>392</v>
      </c>
      <c r="E38" s="154" t="s">
        <v>955</v>
      </c>
      <c r="F38" s="155">
        <f>vlookup(G38,terminals!$C$4:$O$196,13,FALSE)</f>
        <v>6</v>
      </c>
      <c r="G38" s="153" t="s">
        <v>159</v>
      </c>
      <c r="H38" s="156" t="s">
        <v>959</v>
      </c>
      <c r="I38" s="163"/>
      <c r="J38" s="157"/>
      <c r="K38" s="162">
        <f t="shared" si="2"/>
        <v>1</v>
      </c>
      <c r="L38" s="159"/>
      <c r="M38" s="154"/>
      <c r="N38" s="131"/>
    </row>
    <row r="39">
      <c r="A39" s="152" t="str">
        <f t="shared" si="1"/>
        <v>1512</v>
      </c>
      <c r="B39" s="107"/>
      <c r="C39" s="106">
        <v>15.0</v>
      </c>
      <c r="D39" s="153" t="s">
        <v>392</v>
      </c>
      <c r="E39" s="154" t="s">
        <v>947</v>
      </c>
      <c r="F39" s="155">
        <f>vlookup(G39,terminals!$C$4:$O$196,13,FALSE)</f>
        <v>12</v>
      </c>
      <c r="G39" s="153" t="s">
        <v>160</v>
      </c>
      <c r="H39" s="156"/>
      <c r="I39" s="163" t="s">
        <v>956</v>
      </c>
      <c r="J39" s="157" t="s">
        <v>951</v>
      </c>
      <c r="K39" s="162">
        <f t="shared" si="2"/>
        <v>-1</v>
      </c>
      <c r="L39" s="159"/>
      <c r="M39" s="154"/>
      <c r="N39" s="131"/>
    </row>
    <row r="40">
      <c r="A40" s="152" t="str">
        <f t="shared" si="1"/>
        <v>1631</v>
      </c>
      <c r="B40" s="107"/>
      <c r="C40" s="106">
        <v>16.0</v>
      </c>
      <c r="D40" s="153" t="s">
        <v>393</v>
      </c>
      <c r="E40" s="154" t="s">
        <v>945</v>
      </c>
      <c r="F40" s="155">
        <f>vlookup(G40,terminals!$C$4:$O$196,13,FALSE)</f>
        <v>31</v>
      </c>
      <c r="G40" s="153" t="s">
        <v>148</v>
      </c>
      <c r="H40" s="156" t="s">
        <v>959</v>
      </c>
      <c r="I40" s="163"/>
      <c r="J40" s="163"/>
      <c r="K40" s="162">
        <f t="shared" si="2"/>
        <v>0</v>
      </c>
      <c r="L40" s="159"/>
      <c r="M40" s="154"/>
      <c r="N40" s="131"/>
    </row>
    <row r="41">
      <c r="A41" s="152" t="str">
        <f t="shared" si="1"/>
        <v>1628</v>
      </c>
      <c r="B41" s="107"/>
      <c r="C41" s="106">
        <v>16.0</v>
      </c>
      <c r="D41" s="153" t="s">
        <v>393</v>
      </c>
      <c r="E41" s="154" t="s">
        <v>947</v>
      </c>
      <c r="F41" s="155">
        <f>vlookup(G41,terminals!$C$4:$O$196,13,FALSE)</f>
        <v>28</v>
      </c>
      <c r="G41" s="153" t="s">
        <v>161</v>
      </c>
      <c r="H41" s="156"/>
      <c r="I41" s="163" t="s">
        <v>964</v>
      </c>
      <c r="J41" s="157" t="s">
        <v>966</v>
      </c>
      <c r="K41" s="162">
        <f t="shared" si="2"/>
        <v>-1</v>
      </c>
      <c r="L41" s="159"/>
      <c r="M41" s="154"/>
      <c r="N41" s="131"/>
    </row>
    <row r="42">
      <c r="A42" s="152" t="str">
        <f t="shared" si="1"/>
        <v>1731</v>
      </c>
      <c r="B42" s="107"/>
      <c r="C42" s="106">
        <v>17.0</v>
      </c>
      <c r="D42" s="153" t="s">
        <v>394</v>
      </c>
      <c r="E42" s="154" t="s">
        <v>945</v>
      </c>
      <c r="F42" s="155">
        <f>vlookup(G42,terminals!$C$4:$O$196,13,FALSE)</f>
        <v>31</v>
      </c>
      <c r="G42" s="153" t="s">
        <v>148</v>
      </c>
      <c r="H42" s="156" t="s">
        <v>959</v>
      </c>
      <c r="I42" s="163"/>
      <c r="J42" s="163"/>
      <c r="K42" s="162">
        <f t="shared" si="2"/>
        <v>0</v>
      </c>
      <c r="L42" s="159"/>
      <c r="M42" s="154"/>
      <c r="N42" s="131"/>
    </row>
    <row r="43">
      <c r="A43" s="152" t="str">
        <f t="shared" si="1"/>
        <v>1726</v>
      </c>
      <c r="B43" s="107"/>
      <c r="C43" s="106">
        <v>17.0</v>
      </c>
      <c r="D43" s="153" t="s">
        <v>394</v>
      </c>
      <c r="E43" s="154" t="s">
        <v>969</v>
      </c>
      <c r="F43" s="155">
        <f>vlookup(G43,terminals!$C$4:$O$196,13,FALSE)</f>
        <v>26</v>
      </c>
      <c r="G43" s="153" t="s">
        <v>149</v>
      </c>
      <c r="H43" s="156"/>
      <c r="I43" s="163"/>
      <c r="J43" s="157"/>
      <c r="K43" s="162">
        <f t="shared" si="2"/>
        <v>1</v>
      </c>
      <c r="L43" s="159"/>
      <c r="M43" s="154"/>
      <c r="N43" s="131"/>
    </row>
    <row r="44">
      <c r="A44" s="152" t="str">
        <f t="shared" si="1"/>
        <v>1724</v>
      </c>
      <c r="B44" s="107"/>
      <c r="C44" s="106">
        <v>17.0</v>
      </c>
      <c r="D44" s="153" t="s">
        <v>394</v>
      </c>
      <c r="E44" s="154" t="s">
        <v>947</v>
      </c>
      <c r="F44" s="155">
        <f>vlookup(G44,terminals!$C$4:$O$196,13,FALSE)</f>
        <v>24</v>
      </c>
      <c r="G44" s="153" t="s">
        <v>154</v>
      </c>
      <c r="H44" s="156"/>
      <c r="I44" s="163" t="s">
        <v>966</v>
      </c>
      <c r="J44" s="157" t="s">
        <v>971</v>
      </c>
      <c r="K44" s="162">
        <f t="shared" si="2"/>
        <v>-1</v>
      </c>
      <c r="L44" s="159"/>
      <c r="M44" s="154"/>
      <c r="N44" s="131"/>
    </row>
    <row r="45">
      <c r="A45" s="152" t="str">
        <f t="shared" si="1"/>
        <v>1817</v>
      </c>
      <c r="B45" s="107"/>
      <c r="C45" s="106">
        <v>18.0</v>
      </c>
      <c r="D45" s="153" t="s">
        <v>395</v>
      </c>
      <c r="E45" s="154" t="s">
        <v>945</v>
      </c>
      <c r="F45" s="155">
        <f>vlookup(G45,terminals!$C$4:$O$196,13,FALSE)</f>
        <v>17</v>
      </c>
      <c r="G45" s="153" t="s">
        <v>152</v>
      </c>
      <c r="H45" s="156" t="s">
        <v>958</v>
      </c>
      <c r="I45" s="163"/>
      <c r="J45" s="163"/>
      <c r="K45" s="162">
        <f t="shared" si="2"/>
        <v>0</v>
      </c>
      <c r="L45" s="159"/>
      <c r="M45" s="154"/>
      <c r="N45" s="131"/>
    </row>
    <row r="46">
      <c r="A46" s="152" t="str">
        <f t="shared" si="1"/>
        <v>1831</v>
      </c>
      <c r="B46" s="107"/>
      <c r="C46" s="106">
        <v>18.0</v>
      </c>
      <c r="D46" s="153" t="s">
        <v>395</v>
      </c>
      <c r="E46" s="154" t="s">
        <v>947</v>
      </c>
      <c r="F46" s="155">
        <f>vlookup(G46,terminals!$C$4:$O$196,13,FALSE)</f>
        <v>31</v>
      </c>
      <c r="G46" s="153" t="s">
        <v>148</v>
      </c>
      <c r="H46" s="156"/>
      <c r="I46" s="163" t="s">
        <v>960</v>
      </c>
      <c r="J46" s="157" t="s">
        <v>972</v>
      </c>
      <c r="K46" s="162">
        <f t="shared" si="2"/>
        <v>-1</v>
      </c>
      <c r="L46" s="159"/>
      <c r="M46" s="154"/>
      <c r="N46" s="131"/>
    </row>
    <row r="47">
      <c r="A47" s="152" t="str">
        <f t="shared" si="1"/>
        <v>1917</v>
      </c>
      <c r="B47" s="107"/>
      <c r="C47" s="106">
        <v>19.0</v>
      </c>
      <c r="D47" s="153" t="s">
        <v>396</v>
      </c>
      <c r="E47" s="154" t="s">
        <v>945</v>
      </c>
      <c r="F47" s="155">
        <f>vlookup(G47,terminals!$C$4:$O$196,13,FALSE)</f>
        <v>17</v>
      </c>
      <c r="G47" s="153" t="s">
        <v>152</v>
      </c>
      <c r="H47" s="156" t="s">
        <v>973</v>
      </c>
      <c r="I47" s="163"/>
      <c r="J47" s="163"/>
      <c r="K47" s="162">
        <f t="shared" si="2"/>
        <v>0</v>
      </c>
      <c r="L47" s="159"/>
      <c r="M47" s="154"/>
      <c r="N47" s="131"/>
    </row>
    <row r="48">
      <c r="A48" s="152" t="str">
        <f t="shared" si="1"/>
        <v>197</v>
      </c>
      <c r="B48" s="107"/>
      <c r="C48" s="106">
        <v>19.0</v>
      </c>
      <c r="D48" s="153" t="s">
        <v>396</v>
      </c>
      <c r="E48" s="154" t="s">
        <v>947</v>
      </c>
      <c r="F48" s="155">
        <f>vlookup(G48,terminals!$C$4:$O$196,13,FALSE)</f>
        <v>7</v>
      </c>
      <c r="G48" s="153" t="s">
        <v>155</v>
      </c>
      <c r="H48" s="156"/>
      <c r="I48" s="163" t="s">
        <v>962</v>
      </c>
      <c r="J48" s="157" t="s">
        <v>963</v>
      </c>
      <c r="K48" s="162">
        <f t="shared" si="2"/>
        <v>-1</v>
      </c>
      <c r="L48" s="159"/>
      <c r="M48" s="154"/>
      <c r="N48" s="131"/>
    </row>
    <row r="49">
      <c r="A49" s="152" t="str">
        <f t="shared" si="1"/>
        <v>2024</v>
      </c>
      <c r="B49" s="107"/>
      <c r="C49" s="106">
        <v>20.0</v>
      </c>
      <c r="D49" s="153" t="s">
        <v>397</v>
      </c>
      <c r="E49" s="154" t="s">
        <v>945</v>
      </c>
      <c r="F49" s="155">
        <f>vlookup(G49,terminals!$C$4:$O$196,13,FALSE)</f>
        <v>24</v>
      </c>
      <c r="G49" s="153" t="s">
        <v>154</v>
      </c>
      <c r="H49" s="156" t="s">
        <v>974</v>
      </c>
      <c r="I49" s="163"/>
      <c r="J49" s="163"/>
      <c r="K49" s="162">
        <f t="shared" si="2"/>
        <v>0</v>
      </c>
      <c r="L49" s="159"/>
      <c r="M49" s="154"/>
      <c r="N49" s="131"/>
    </row>
    <row r="50">
      <c r="A50" s="152" t="str">
        <f t="shared" si="1"/>
        <v>201</v>
      </c>
      <c r="B50" s="107"/>
      <c r="C50" s="106">
        <v>20.0</v>
      </c>
      <c r="D50" s="153" t="s">
        <v>397</v>
      </c>
      <c r="E50" s="154" t="s">
        <v>947</v>
      </c>
      <c r="F50" s="155">
        <f>vlookup(G50,terminals!$C$4:$O$196,13,FALSE)</f>
        <v>1</v>
      </c>
      <c r="G50" s="153" t="s">
        <v>139</v>
      </c>
      <c r="H50" s="156"/>
      <c r="I50" s="163" t="s">
        <v>975</v>
      </c>
      <c r="J50" s="157" t="s">
        <v>976</v>
      </c>
      <c r="K50" s="162">
        <f t="shared" si="2"/>
        <v>-1</v>
      </c>
      <c r="L50" s="159"/>
      <c r="M50" s="154"/>
      <c r="N50" s="131"/>
    </row>
    <row r="51">
      <c r="A51" s="152" t="str">
        <f t="shared" si="1"/>
        <v>2124</v>
      </c>
      <c r="B51" s="107"/>
      <c r="C51" s="106">
        <v>21.0</v>
      </c>
      <c r="D51" s="153" t="s">
        <v>398</v>
      </c>
      <c r="E51" s="154" t="s">
        <v>945</v>
      </c>
      <c r="F51" s="155">
        <f>vlookup(G51,terminals!$C$4:$O$196,13,FALSE)</f>
        <v>24</v>
      </c>
      <c r="G51" s="153" t="s">
        <v>154</v>
      </c>
      <c r="H51" s="156" t="s">
        <v>974</v>
      </c>
      <c r="I51" s="163"/>
      <c r="J51" s="163"/>
      <c r="K51" s="162">
        <f t="shared" si="2"/>
        <v>0</v>
      </c>
      <c r="L51" s="159"/>
      <c r="M51" s="154"/>
      <c r="N51" s="131"/>
    </row>
    <row r="52">
      <c r="A52" s="152" t="str">
        <f t="shared" si="1"/>
        <v>2131</v>
      </c>
      <c r="B52" s="107"/>
      <c r="C52" s="106">
        <v>21.0</v>
      </c>
      <c r="D52" s="153" t="s">
        <v>398</v>
      </c>
      <c r="E52" s="154" t="s">
        <v>947</v>
      </c>
      <c r="F52" s="155">
        <f>vlookup(G52,terminals!$C$4:$O$196,13,FALSE)</f>
        <v>31</v>
      </c>
      <c r="G52" s="153" t="s">
        <v>148</v>
      </c>
      <c r="H52" s="156"/>
      <c r="I52" s="163" t="s">
        <v>962</v>
      </c>
      <c r="J52" s="157" t="s">
        <v>977</v>
      </c>
      <c r="K52" s="162">
        <f t="shared" si="2"/>
        <v>-1</v>
      </c>
      <c r="L52" s="159"/>
      <c r="M52" s="154"/>
      <c r="N52" s="131"/>
    </row>
    <row r="53">
      <c r="A53" s="152" t="str">
        <f t="shared" si="1"/>
        <v>2224</v>
      </c>
      <c r="B53" s="107"/>
      <c r="C53" s="106">
        <v>22.0</v>
      </c>
      <c r="D53" s="153" t="s">
        <v>399</v>
      </c>
      <c r="E53" s="154" t="s">
        <v>945</v>
      </c>
      <c r="F53" s="155">
        <f>vlookup(G53,terminals!$C$4:$O$196,13,FALSE)</f>
        <v>24</v>
      </c>
      <c r="G53" s="153" t="s">
        <v>154</v>
      </c>
      <c r="H53" s="156" t="s">
        <v>978</v>
      </c>
      <c r="I53" s="163"/>
      <c r="J53" s="163"/>
      <c r="K53" s="162">
        <f t="shared" si="2"/>
        <v>0</v>
      </c>
      <c r="L53" s="159"/>
      <c r="M53" s="154"/>
      <c r="N53" s="131"/>
    </row>
    <row r="54">
      <c r="A54" s="152" t="str">
        <f t="shared" si="1"/>
        <v>2212</v>
      </c>
      <c r="B54" s="107"/>
      <c r="C54" s="106">
        <v>22.0</v>
      </c>
      <c r="D54" s="153" t="s">
        <v>399</v>
      </c>
      <c r="E54" s="154" t="s">
        <v>947</v>
      </c>
      <c r="F54" s="155">
        <f>vlookup(G54,terminals!$C$4:$O$196,13,FALSE)</f>
        <v>12</v>
      </c>
      <c r="G54" s="153" t="s">
        <v>160</v>
      </c>
      <c r="H54" s="156"/>
      <c r="I54" s="163" t="s">
        <v>966</v>
      </c>
      <c r="J54" s="157" t="s">
        <v>966</v>
      </c>
      <c r="K54" s="162">
        <f t="shared" si="2"/>
        <v>-1</v>
      </c>
      <c r="L54" s="159"/>
      <c r="M54" s="154"/>
      <c r="N54" s="131"/>
    </row>
    <row r="55">
      <c r="A55" s="152" t="str">
        <f t="shared" si="1"/>
        <v>2324</v>
      </c>
      <c r="B55" s="107"/>
      <c r="C55" s="106">
        <v>23.0</v>
      </c>
      <c r="D55" s="153" t="s">
        <v>400</v>
      </c>
      <c r="E55" s="154" t="s">
        <v>945</v>
      </c>
      <c r="F55" s="155">
        <f>vlookup(G55,terminals!$C$4:$O$196,13,FALSE)</f>
        <v>24</v>
      </c>
      <c r="G55" s="153" t="s">
        <v>154</v>
      </c>
      <c r="H55" s="156" t="s">
        <v>978</v>
      </c>
      <c r="I55" s="163"/>
      <c r="J55" s="163"/>
      <c r="K55" s="162">
        <f t="shared" si="2"/>
        <v>0</v>
      </c>
      <c r="L55" s="159"/>
      <c r="M55" s="154"/>
      <c r="N55" s="131"/>
    </row>
    <row r="56">
      <c r="A56" s="152" t="str">
        <f t="shared" si="1"/>
        <v>2328</v>
      </c>
      <c r="B56" s="107"/>
      <c r="C56" s="106">
        <v>23.0</v>
      </c>
      <c r="D56" s="153" t="s">
        <v>400</v>
      </c>
      <c r="E56" s="154" t="s">
        <v>947</v>
      </c>
      <c r="F56" s="155">
        <f>vlookup(G56,terminals!$C$4:$O$196,13,FALSE)</f>
        <v>28</v>
      </c>
      <c r="G56" s="153" t="s">
        <v>161</v>
      </c>
      <c r="H56" s="156"/>
      <c r="I56" s="163" t="s">
        <v>956</v>
      </c>
      <c r="J56" s="157" t="s">
        <v>979</v>
      </c>
      <c r="K56" s="162">
        <f t="shared" si="2"/>
        <v>-1</v>
      </c>
      <c r="L56" s="159"/>
      <c r="M56" s="154"/>
      <c r="N56" s="131"/>
    </row>
    <row r="57">
      <c r="A57" s="152" t="str">
        <f t="shared" si="1"/>
        <v>245</v>
      </c>
      <c r="B57" s="107"/>
      <c r="C57" s="106">
        <v>24.0</v>
      </c>
      <c r="D57" s="153" t="s">
        <v>401</v>
      </c>
      <c r="E57" s="154" t="s">
        <v>945</v>
      </c>
      <c r="F57" s="155">
        <f>vlookup(G57,terminals!$C$4:$O$196,13,FALSE)</f>
        <v>5</v>
      </c>
      <c r="G57" s="153" t="s">
        <v>158</v>
      </c>
      <c r="H57" s="156" t="s">
        <v>980</v>
      </c>
      <c r="I57" s="163"/>
      <c r="J57" s="163"/>
      <c r="K57" s="162">
        <f t="shared" si="2"/>
        <v>0</v>
      </c>
      <c r="L57" s="159"/>
      <c r="M57" s="154"/>
      <c r="N57" s="131"/>
    </row>
    <row r="58">
      <c r="A58" s="152" t="str">
        <f t="shared" si="1"/>
        <v>2424</v>
      </c>
      <c r="B58" s="107"/>
      <c r="C58" s="106">
        <v>24.0</v>
      </c>
      <c r="D58" s="153" t="s">
        <v>401</v>
      </c>
      <c r="E58" s="154" t="s">
        <v>947</v>
      </c>
      <c r="F58" s="155">
        <f>vlookup(G58,terminals!$C$4:$O$196,13,FALSE)</f>
        <v>24</v>
      </c>
      <c r="G58" s="153" t="s">
        <v>154</v>
      </c>
      <c r="H58" s="156"/>
      <c r="I58" s="163" t="s">
        <v>962</v>
      </c>
      <c r="J58" s="157" t="s">
        <v>951</v>
      </c>
      <c r="K58" s="162">
        <f t="shared" si="2"/>
        <v>-1</v>
      </c>
      <c r="L58" s="159"/>
      <c r="M58" s="154"/>
      <c r="N58" s="131"/>
    </row>
    <row r="59">
      <c r="A59" s="152" t="str">
        <f t="shared" si="1"/>
        <v>255</v>
      </c>
      <c r="B59" s="107"/>
      <c r="C59" s="106">
        <v>25.0</v>
      </c>
      <c r="D59" s="153" t="s">
        <v>402</v>
      </c>
      <c r="E59" s="154" t="s">
        <v>945</v>
      </c>
      <c r="F59" s="155">
        <f>vlookup(G59,terminals!$C$4:$O$196,13,FALSE)</f>
        <v>5</v>
      </c>
      <c r="G59" s="153" t="s">
        <v>158</v>
      </c>
      <c r="H59" s="156" t="s">
        <v>981</v>
      </c>
      <c r="I59" s="163"/>
      <c r="J59" s="163"/>
      <c r="K59" s="162">
        <f t="shared" si="2"/>
        <v>0</v>
      </c>
      <c r="L59" s="159"/>
      <c r="M59" s="154"/>
      <c r="N59" s="131"/>
    </row>
    <row r="60">
      <c r="A60" s="152" t="str">
        <f t="shared" si="1"/>
        <v>2520</v>
      </c>
      <c r="B60" s="107"/>
      <c r="C60" s="106">
        <v>25.0</v>
      </c>
      <c r="D60" s="153" t="s">
        <v>402</v>
      </c>
      <c r="E60" s="154" t="s">
        <v>947</v>
      </c>
      <c r="F60" s="155">
        <f>vlookup(G60,terminals!$C$4:$O$196,13,FALSE)</f>
        <v>20</v>
      </c>
      <c r="G60" s="153" t="s">
        <v>150</v>
      </c>
      <c r="H60" s="156"/>
      <c r="I60" s="163" t="s">
        <v>982</v>
      </c>
      <c r="J60" s="157" t="s">
        <v>983</v>
      </c>
      <c r="K60" s="162">
        <f t="shared" si="2"/>
        <v>-1</v>
      </c>
      <c r="L60" s="159"/>
      <c r="M60" s="154"/>
      <c r="N60" s="131"/>
    </row>
    <row r="61">
      <c r="A61" s="152" t="str">
        <f t="shared" si="1"/>
        <v>265</v>
      </c>
      <c r="B61" s="107"/>
      <c r="C61" s="106">
        <v>26.0</v>
      </c>
      <c r="D61" s="153" t="s">
        <v>403</v>
      </c>
      <c r="E61" s="154" t="s">
        <v>945</v>
      </c>
      <c r="F61" s="155">
        <f>vlookup(G61,terminals!$C$4:$O$196,13,FALSE)</f>
        <v>5</v>
      </c>
      <c r="G61" s="153" t="s">
        <v>158</v>
      </c>
      <c r="H61" s="156" t="s">
        <v>984</v>
      </c>
      <c r="I61" s="163"/>
      <c r="J61" s="163"/>
      <c r="K61" s="162">
        <f t="shared" si="2"/>
        <v>0</v>
      </c>
      <c r="L61" s="159"/>
      <c r="M61" s="154"/>
      <c r="N61" s="131"/>
    </row>
    <row r="62">
      <c r="A62" s="152" t="str">
        <f t="shared" si="1"/>
        <v>2612</v>
      </c>
      <c r="B62" s="107"/>
      <c r="C62" s="106">
        <v>26.0</v>
      </c>
      <c r="D62" s="153" t="s">
        <v>403</v>
      </c>
      <c r="E62" s="154" t="s">
        <v>947</v>
      </c>
      <c r="F62" s="155">
        <f>vlookup(G62,terminals!$C$4:$O$196,13,FALSE)</f>
        <v>12</v>
      </c>
      <c r="G62" s="153" t="s">
        <v>160</v>
      </c>
      <c r="H62" s="156"/>
      <c r="I62" s="163" t="s">
        <v>982</v>
      </c>
      <c r="J62" s="157" t="s">
        <v>985</v>
      </c>
      <c r="K62" s="162">
        <f t="shared" si="2"/>
        <v>-1</v>
      </c>
      <c r="L62" s="159"/>
      <c r="M62" s="154"/>
      <c r="N62" s="131"/>
    </row>
    <row r="63">
      <c r="A63" s="152" t="str">
        <f t="shared" si="1"/>
        <v>275</v>
      </c>
      <c r="B63" s="107"/>
      <c r="C63" s="106">
        <v>27.0</v>
      </c>
      <c r="D63" s="153" t="s">
        <v>403</v>
      </c>
      <c r="E63" s="154" t="s">
        <v>945</v>
      </c>
      <c r="F63" s="155">
        <f>vlookup(G63,terminals!$C$4:$O$196,13,FALSE)</f>
        <v>5</v>
      </c>
      <c r="G63" s="153" t="s">
        <v>158</v>
      </c>
      <c r="H63" s="156" t="s">
        <v>986</v>
      </c>
      <c r="I63" s="163"/>
      <c r="J63" s="163"/>
      <c r="K63" s="162">
        <f t="shared" si="2"/>
        <v>0</v>
      </c>
      <c r="L63" s="159"/>
      <c r="M63" s="154"/>
      <c r="N63" s="131"/>
    </row>
    <row r="64">
      <c r="A64" s="152" t="str">
        <f t="shared" si="1"/>
        <v>2712</v>
      </c>
      <c r="B64" s="107"/>
      <c r="C64" s="106">
        <v>27.0</v>
      </c>
      <c r="D64" s="153" t="s">
        <v>403</v>
      </c>
      <c r="E64" s="154" t="s">
        <v>947</v>
      </c>
      <c r="F64" s="155">
        <f>vlookup(G64,terminals!$C$4:$O$196,13,FALSE)</f>
        <v>12</v>
      </c>
      <c r="G64" s="153" t="s">
        <v>160</v>
      </c>
      <c r="H64" s="156"/>
      <c r="I64" s="163" t="s">
        <v>950</v>
      </c>
      <c r="J64" s="157" t="s">
        <v>968</v>
      </c>
      <c r="K64" s="162">
        <f t="shared" si="2"/>
        <v>-1</v>
      </c>
      <c r="L64" s="159"/>
      <c r="M64" s="154"/>
      <c r="N64" s="131"/>
    </row>
    <row r="65">
      <c r="A65" s="152" t="str">
        <f t="shared" si="1"/>
        <v>285</v>
      </c>
      <c r="B65" s="107"/>
      <c r="C65" s="106">
        <v>28.0</v>
      </c>
      <c r="D65" s="153" t="s">
        <v>404</v>
      </c>
      <c r="E65" s="154" t="s">
        <v>945</v>
      </c>
      <c r="F65" s="155">
        <f>vlookup(G65,terminals!$C$4:$O$196,13,FALSE)</f>
        <v>5</v>
      </c>
      <c r="G65" s="153" t="s">
        <v>158</v>
      </c>
      <c r="H65" s="156" t="s">
        <v>986</v>
      </c>
      <c r="I65" s="163"/>
      <c r="J65" s="163"/>
      <c r="K65" s="162">
        <f t="shared" si="2"/>
        <v>0</v>
      </c>
      <c r="L65" s="159"/>
      <c r="M65" s="154"/>
      <c r="N65" s="131"/>
    </row>
    <row r="66">
      <c r="A66" s="152" t="str">
        <f t="shared" si="1"/>
        <v>2828</v>
      </c>
      <c r="B66" s="107"/>
      <c r="C66" s="106">
        <v>28.0</v>
      </c>
      <c r="D66" s="153" t="s">
        <v>404</v>
      </c>
      <c r="E66" s="154" t="s">
        <v>947</v>
      </c>
      <c r="F66" s="155">
        <f>vlookup(G66,terminals!$C$4:$O$196,13,FALSE)</f>
        <v>28</v>
      </c>
      <c r="G66" s="153" t="s">
        <v>161</v>
      </c>
      <c r="H66" s="156"/>
      <c r="I66" s="163" t="s">
        <v>950</v>
      </c>
      <c r="J66" s="157" t="s">
        <v>968</v>
      </c>
      <c r="K66" s="162">
        <f t="shared" si="2"/>
        <v>-1</v>
      </c>
      <c r="L66" s="159"/>
      <c r="M66" s="154"/>
      <c r="N66" s="131"/>
    </row>
    <row r="67">
      <c r="A67" s="152" t="str">
        <f t="shared" si="1"/>
        <v>295</v>
      </c>
      <c r="B67" s="107"/>
      <c r="C67" s="106">
        <v>29.0</v>
      </c>
      <c r="D67" s="153" t="s">
        <v>404</v>
      </c>
      <c r="E67" s="154" t="s">
        <v>945</v>
      </c>
      <c r="F67" s="155">
        <f>vlookup(G67,terminals!$C$4:$O$196,13,FALSE)</f>
        <v>5</v>
      </c>
      <c r="G67" s="153" t="s">
        <v>158</v>
      </c>
      <c r="H67" s="156" t="s">
        <v>987</v>
      </c>
      <c r="I67" s="163"/>
      <c r="J67" s="163"/>
      <c r="K67" s="162">
        <f t="shared" si="2"/>
        <v>0</v>
      </c>
      <c r="L67" s="159"/>
      <c r="M67" s="154"/>
      <c r="N67" s="131"/>
    </row>
    <row r="68">
      <c r="A68" s="152" t="str">
        <f t="shared" si="1"/>
        <v>2928</v>
      </c>
      <c r="B68" s="107"/>
      <c r="C68" s="106">
        <v>29.0</v>
      </c>
      <c r="D68" s="153" t="s">
        <v>404</v>
      </c>
      <c r="E68" s="154" t="s">
        <v>947</v>
      </c>
      <c r="F68" s="155">
        <f>vlookup(G68,terminals!$C$4:$O$196,13,FALSE)</f>
        <v>28</v>
      </c>
      <c r="G68" s="153" t="s">
        <v>161</v>
      </c>
      <c r="H68" s="156"/>
      <c r="I68" s="163" t="s">
        <v>988</v>
      </c>
      <c r="J68" s="157" t="s">
        <v>989</v>
      </c>
      <c r="K68" s="162">
        <f t="shared" si="2"/>
        <v>-1</v>
      </c>
      <c r="L68" s="159"/>
      <c r="M68" s="154"/>
      <c r="N68" s="131"/>
    </row>
    <row r="69">
      <c r="A69" s="152" t="str">
        <f t="shared" si="1"/>
        <v>309</v>
      </c>
      <c r="B69" s="107"/>
      <c r="C69" s="106">
        <v>30.0</v>
      </c>
      <c r="D69" s="153" t="s">
        <v>405</v>
      </c>
      <c r="E69" s="154" t="s">
        <v>945</v>
      </c>
      <c r="F69" s="155">
        <f>vlookup(G69,terminals!$C$4:$O$196,13,FALSE)</f>
        <v>9</v>
      </c>
      <c r="G69" s="153" t="s">
        <v>170</v>
      </c>
      <c r="H69" s="156" t="s">
        <v>990</v>
      </c>
      <c r="I69" s="163"/>
      <c r="J69" s="163"/>
      <c r="K69" s="162">
        <f t="shared" si="2"/>
        <v>0</v>
      </c>
      <c r="L69" s="159"/>
      <c r="M69" s="154"/>
      <c r="N69" s="131"/>
    </row>
    <row r="70">
      <c r="A70" s="152" t="str">
        <f t="shared" si="1"/>
        <v>307</v>
      </c>
      <c r="B70" s="107"/>
      <c r="C70" s="106">
        <v>30.0</v>
      </c>
      <c r="D70" s="153" t="s">
        <v>405</v>
      </c>
      <c r="E70" s="154" t="s">
        <v>947</v>
      </c>
      <c r="F70" s="155">
        <f>vlookup(G70,terminals!$C$4:$O$196,13,FALSE)</f>
        <v>7</v>
      </c>
      <c r="G70" s="153" t="s">
        <v>155</v>
      </c>
      <c r="H70" s="156"/>
      <c r="I70" s="163" t="s">
        <v>988</v>
      </c>
      <c r="J70" s="157" t="s">
        <v>989</v>
      </c>
      <c r="K70" s="162">
        <f t="shared" si="2"/>
        <v>-1</v>
      </c>
      <c r="L70" s="159"/>
      <c r="M70" s="154"/>
      <c r="N70" s="131"/>
    </row>
    <row r="71">
      <c r="A71" s="152" t="str">
        <f t="shared" si="1"/>
        <v>319</v>
      </c>
      <c r="B71" s="107"/>
      <c r="C71" s="106">
        <v>31.0</v>
      </c>
      <c r="D71" s="153" t="s">
        <v>406</v>
      </c>
      <c r="E71" s="154" t="s">
        <v>945</v>
      </c>
      <c r="F71" s="155">
        <f>vlookup(G71,terminals!$C$4:$O$196,13,FALSE)</f>
        <v>9</v>
      </c>
      <c r="G71" s="153" t="s">
        <v>170</v>
      </c>
      <c r="H71" s="156" t="s">
        <v>990</v>
      </c>
      <c r="I71" s="163"/>
      <c r="J71" s="163"/>
      <c r="K71" s="162">
        <f t="shared" si="2"/>
        <v>0</v>
      </c>
      <c r="L71" s="159"/>
      <c r="M71" s="154"/>
      <c r="N71" s="131"/>
    </row>
    <row r="72">
      <c r="A72" s="152" t="str">
        <f t="shared" si="1"/>
        <v>3120</v>
      </c>
      <c r="B72" s="107"/>
      <c r="C72" s="106">
        <v>31.0</v>
      </c>
      <c r="D72" s="153" t="s">
        <v>406</v>
      </c>
      <c r="E72" s="154" t="s">
        <v>947</v>
      </c>
      <c r="F72" s="155">
        <f>vlookup(G72,terminals!$C$4:$O$196,13,FALSE)</f>
        <v>20</v>
      </c>
      <c r="G72" s="153" t="s">
        <v>150</v>
      </c>
      <c r="H72" s="161"/>
      <c r="I72" s="157" t="s">
        <v>960</v>
      </c>
      <c r="J72" s="157" t="s">
        <v>991</v>
      </c>
      <c r="K72" s="157">
        <f t="shared" si="2"/>
        <v>-1</v>
      </c>
      <c r="L72" s="159"/>
      <c r="M72" s="154"/>
      <c r="N72" s="131"/>
    </row>
    <row r="73">
      <c r="A73" s="152" t="str">
        <f t="shared" si="1"/>
        <v>329</v>
      </c>
      <c r="B73" s="107"/>
      <c r="C73" s="106">
        <v>32.0</v>
      </c>
      <c r="D73" s="153" t="s">
        <v>407</v>
      </c>
      <c r="E73" s="154" t="s">
        <v>945</v>
      </c>
      <c r="F73" s="155">
        <f>vlookup(G73,terminals!$C$4:$O$196,13,FALSE)</f>
        <v>9</v>
      </c>
      <c r="G73" s="153" t="s">
        <v>170</v>
      </c>
      <c r="H73" s="161" t="s">
        <v>990</v>
      </c>
      <c r="I73" s="163"/>
      <c r="J73" s="163"/>
      <c r="K73" s="157">
        <f t="shared" si="2"/>
        <v>0</v>
      </c>
      <c r="L73" s="159"/>
      <c r="M73" s="154"/>
      <c r="N73" s="131"/>
    </row>
    <row r="74">
      <c r="A74" s="152" t="str">
        <f t="shared" si="1"/>
        <v>3228</v>
      </c>
      <c r="B74" s="107"/>
      <c r="C74" s="106">
        <v>32.0</v>
      </c>
      <c r="D74" s="153" t="s">
        <v>407</v>
      </c>
      <c r="E74" s="154" t="s">
        <v>947</v>
      </c>
      <c r="F74" s="155">
        <f>vlookup(G74,terminals!$C$4:$O$196,13,FALSE)</f>
        <v>28</v>
      </c>
      <c r="G74" s="153" t="s">
        <v>161</v>
      </c>
      <c r="H74" s="161"/>
      <c r="I74" s="157" t="s">
        <v>992</v>
      </c>
      <c r="J74" s="157" t="s">
        <v>954</v>
      </c>
      <c r="K74" s="157">
        <f t="shared" si="2"/>
        <v>-1</v>
      </c>
      <c r="L74" s="159"/>
      <c r="M74" s="154"/>
      <c r="N74" s="131"/>
    </row>
    <row r="75">
      <c r="A75" s="152" t="str">
        <f t="shared" si="1"/>
        <v>337</v>
      </c>
      <c r="B75" s="107"/>
      <c r="C75" s="106">
        <v>33.0</v>
      </c>
      <c r="D75" s="153" t="s">
        <v>408</v>
      </c>
      <c r="E75" s="154" t="s">
        <v>945</v>
      </c>
      <c r="F75" s="155">
        <f>vlookup(G75,terminals!$C$4:$O$196,13,FALSE)</f>
        <v>7</v>
      </c>
      <c r="G75" s="153" t="s">
        <v>155</v>
      </c>
      <c r="H75" s="156" t="s">
        <v>990</v>
      </c>
      <c r="I75" s="163"/>
      <c r="J75" s="163"/>
      <c r="K75" s="162">
        <f t="shared" si="2"/>
        <v>0</v>
      </c>
      <c r="L75" s="159"/>
      <c r="M75" s="154"/>
      <c r="N75" s="131"/>
    </row>
    <row r="76">
      <c r="A76" s="152" t="str">
        <f t="shared" si="1"/>
        <v>3310</v>
      </c>
      <c r="B76" s="107"/>
      <c r="C76" s="106">
        <v>33.0</v>
      </c>
      <c r="D76" s="153" t="s">
        <v>408</v>
      </c>
      <c r="E76" s="154" t="s">
        <v>947</v>
      </c>
      <c r="F76" s="155">
        <f>vlookup(G76,terminals!$C$4:$O$196,13,FALSE)</f>
        <v>10</v>
      </c>
      <c r="G76" s="153" t="s">
        <v>140</v>
      </c>
      <c r="H76" s="156"/>
      <c r="I76" s="163" t="s">
        <v>993</v>
      </c>
      <c r="J76" s="157" t="s">
        <v>994</v>
      </c>
      <c r="K76" s="162">
        <f t="shared" si="2"/>
        <v>-1</v>
      </c>
      <c r="L76" s="159"/>
      <c r="M76" s="154"/>
      <c r="N76" s="131"/>
    </row>
    <row r="77">
      <c r="A77" s="152" t="str">
        <f t="shared" si="1"/>
        <v>347</v>
      </c>
      <c r="B77" s="107"/>
      <c r="C77" s="106">
        <v>34.0</v>
      </c>
      <c r="D77" s="153" t="s">
        <v>409</v>
      </c>
      <c r="E77" s="154" t="s">
        <v>945</v>
      </c>
      <c r="F77" s="155">
        <f>vlookup(G77,terminals!$C$4:$O$196,13,FALSE)</f>
        <v>7</v>
      </c>
      <c r="G77" s="153" t="s">
        <v>155</v>
      </c>
      <c r="H77" s="156" t="s">
        <v>958</v>
      </c>
      <c r="I77" s="163"/>
      <c r="J77" s="163"/>
      <c r="K77" s="162">
        <f t="shared" si="2"/>
        <v>0</v>
      </c>
      <c r="L77" s="159"/>
      <c r="M77" s="154"/>
      <c r="N77" s="131"/>
    </row>
    <row r="78">
      <c r="A78" s="152" t="str">
        <f t="shared" si="1"/>
        <v>3431</v>
      </c>
      <c r="B78" s="107"/>
      <c r="C78" s="106">
        <v>34.0</v>
      </c>
      <c r="D78" s="153" t="s">
        <v>409</v>
      </c>
      <c r="E78" s="154" t="s">
        <v>947</v>
      </c>
      <c r="F78" s="155">
        <f>vlookup(G78,terminals!$C$4:$O$196,13,FALSE)</f>
        <v>31</v>
      </c>
      <c r="G78" s="153" t="s">
        <v>148</v>
      </c>
      <c r="H78" s="156"/>
      <c r="I78" s="163" t="s">
        <v>988</v>
      </c>
      <c r="J78" s="157" t="s">
        <v>995</v>
      </c>
      <c r="K78" s="162">
        <f t="shared" si="2"/>
        <v>-1</v>
      </c>
      <c r="L78" s="159"/>
      <c r="M78" s="154"/>
      <c r="N78" s="131"/>
    </row>
    <row r="79">
      <c r="A79" s="152" t="str">
        <f t="shared" si="1"/>
        <v>357</v>
      </c>
      <c r="B79" s="107"/>
      <c r="C79" s="106">
        <v>35.0</v>
      </c>
      <c r="D79" s="153" t="s">
        <v>409</v>
      </c>
      <c r="E79" s="154" t="s">
        <v>945</v>
      </c>
      <c r="F79" s="155">
        <f>vlookup(G79,terminals!$C$4:$O$196,13,FALSE)</f>
        <v>7</v>
      </c>
      <c r="G79" s="153" t="s">
        <v>155</v>
      </c>
      <c r="H79" s="156" t="s">
        <v>948</v>
      </c>
      <c r="I79" s="163"/>
      <c r="J79" s="163"/>
      <c r="K79" s="162">
        <f t="shared" si="2"/>
        <v>0</v>
      </c>
      <c r="L79" s="159"/>
      <c r="M79" s="154"/>
      <c r="N79" s="131"/>
    </row>
    <row r="80">
      <c r="A80" s="152" t="str">
        <f t="shared" si="1"/>
        <v>3531</v>
      </c>
      <c r="B80" s="107"/>
      <c r="C80" s="106">
        <v>35.0</v>
      </c>
      <c r="D80" s="153" t="s">
        <v>409</v>
      </c>
      <c r="E80" s="154" t="s">
        <v>947</v>
      </c>
      <c r="F80" s="155">
        <f>vlookup(G80,terminals!$C$4:$O$196,13,FALSE)</f>
        <v>31</v>
      </c>
      <c r="G80" s="153" t="s">
        <v>148</v>
      </c>
      <c r="H80" s="156"/>
      <c r="I80" s="163" t="s">
        <v>992</v>
      </c>
      <c r="J80" s="157" t="s">
        <v>957</v>
      </c>
      <c r="K80" s="162">
        <f t="shared" si="2"/>
        <v>-1</v>
      </c>
      <c r="L80" s="159"/>
      <c r="M80" s="154"/>
      <c r="N80" s="131"/>
    </row>
    <row r="81">
      <c r="A81" s="152" t="str">
        <f t="shared" si="1"/>
        <v>367</v>
      </c>
      <c r="B81" s="107"/>
      <c r="C81" s="106">
        <v>36.0</v>
      </c>
      <c r="D81" s="153" t="s">
        <v>410</v>
      </c>
      <c r="E81" s="154" t="s">
        <v>945</v>
      </c>
      <c r="F81" s="155">
        <f>vlookup(G81,terminals!$C$4:$O$196,13,FALSE)</f>
        <v>7</v>
      </c>
      <c r="G81" s="153" t="s">
        <v>155</v>
      </c>
      <c r="H81" s="156" t="s">
        <v>958</v>
      </c>
      <c r="I81" s="163"/>
      <c r="J81" s="163"/>
      <c r="K81" s="162">
        <f t="shared" si="2"/>
        <v>0</v>
      </c>
      <c r="L81" s="159"/>
      <c r="M81" s="154"/>
      <c r="N81" s="131"/>
    </row>
    <row r="82">
      <c r="A82" s="152" t="str">
        <f t="shared" si="1"/>
        <v>3617</v>
      </c>
      <c r="B82" s="107"/>
      <c r="C82" s="106">
        <v>36.0</v>
      </c>
      <c r="D82" s="153" t="s">
        <v>410</v>
      </c>
      <c r="E82" s="154" t="s">
        <v>947</v>
      </c>
      <c r="F82" s="155">
        <f>vlookup(G82,terminals!$C$4:$O$196,13,FALSE)</f>
        <v>17</v>
      </c>
      <c r="G82" s="153" t="s">
        <v>152</v>
      </c>
      <c r="H82" s="156"/>
      <c r="I82" s="163" t="s">
        <v>956</v>
      </c>
      <c r="J82" s="157" t="s">
        <v>957</v>
      </c>
      <c r="K82" s="162">
        <f t="shared" si="2"/>
        <v>-1</v>
      </c>
      <c r="L82" s="159"/>
      <c r="M82" s="154"/>
      <c r="N82" s="131"/>
    </row>
    <row r="83">
      <c r="A83" s="152" t="str">
        <f t="shared" si="1"/>
        <v>377</v>
      </c>
      <c r="B83" s="107"/>
      <c r="C83" s="106">
        <v>37.0</v>
      </c>
      <c r="D83" s="153" t="s">
        <v>411</v>
      </c>
      <c r="E83" s="154" t="s">
        <v>945</v>
      </c>
      <c r="F83" s="155">
        <f>vlookup(G83,terminals!$C$4:$O$196,13,FALSE)</f>
        <v>7</v>
      </c>
      <c r="G83" s="153" t="s">
        <v>155</v>
      </c>
      <c r="H83" s="156" t="s">
        <v>958</v>
      </c>
      <c r="I83" s="163"/>
      <c r="J83" s="163"/>
      <c r="K83" s="162">
        <f t="shared" si="2"/>
        <v>0</v>
      </c>
      <c r="L83" s="159"/>
      <c r="M83" s="154"/>
      <c r="N83" s="131"/>
    </row>
    <row r="84">
      <c r="A84" s="152" t="str">
        <f t="shared" si="1"/>
        <v>3724</v>
      </c>
      <c r="B84" s="107"/>
      <c r="C84" s="106">
        <v>37.0</v>
      </c>
      <c r="D84" s="153" t="s">
        <v>411</v>
      </c>
      <c r="E84" s="154" t="s">
        <v>947</v>
      </c>
      <c r="F84" s="155">
        <f>vlookup(G84,terminals!$C$4:$O$196,13,FALSE)</f>
        <v>24</v>
      </c>
      <c r="G84" s="153" t="s">
        <v>154</v>
      </c>
      <c r="H84" s="156"/>
      <c r="I84" s="163" t="s">
        <v>975</v>
      </c>
      <c r="J84" s="157" t="s">
        <v>976</v>
      </c>
      <c r="K84" s="162">
        <f t="shared" si="2"/>
        <v>-1</v>
      </c>
      <c r="L84" s="159"/>
      <c r="M84" s="154"/>
      <c r="N84" s="131"/>
    </row>
    <row r="85">
      <c r="A85" s="152" t="str">
        <f t="shared" si="1"/>
        <v>387</v>
      </c>
      <c r="B85" s="107"/>
      <c r="C85" s="106">
        <v>38.0</v>
      </c>
      <c r="D85" s="153" t="s">
        <v>412</v>
      </c>
      <c r="E85" s="154" t="s">
        <v>945</v>
      </c>
      <c r="F85" s="155">
        <f>vlookup(G85,terminals!$C$4:$O$196,13,FALSE)</f>
        <v>7</v>
      </c>
      <c r="G85" s="153" t="s">
        <v>155</v>
      </c>
      <c r="H85" s="156" t="s">
        <v>986</v>
      </c>
      <c r="I85" s="163"/>
      <c r="J85" s="163"/>
      <c r="K85" s="162">
        <f t="shared" si="2"/>
        <v>0</v>
      </c>
      <c r="L85" s="159"/>
      <c r="M85" s="154"/>
      <c r="N85" s="131"/>
    </row>
    <row r="86">
      <c r="A86" s="152" t="str">
        <f t="shared" si="1"/>
        <v>3810</v>
      </c>
      <c r="B86" s="107"/>
      <c r="C86" s="106">
        <v>38.0</v>
      </c>
      <c r="D86" s="153" t="s">
        <v>412</v>
      </c>
      <c r="E86" s="154" t="s">
        <v>947</v>
      </c>
      <c r="F86" s="155">
        <f>vlookup(G86,terminals!$C$4:$O$196,13,FALSE)</f>
        <v>10</v>
      </c>
      <c r="G86" s="153" t="s">
        <v>140</v>
      </c>
      <c r="H86" s="156"/>
      <c r="I86" s="163" t="s">
        <v>960</v>
      </c>
      <c r="J86" s="157" t="s">
        <v>957</v>
      </c>
      <c r="K86" s="162">
        <f t="shared" si="2"/>
        <v>-1</v>
      </c>
      <c r="L86" s="159"/>
      <c r="M86" s="154"/>
      <c r="N86" s="131"/>
    </row>
    <row r="87">
      <c r="A87" s="152" t="str">
        <f t="shared" si="1"/>
        <v>397</v>
      </c>
      <c r="B87" s="107"/>
      <c r="C87" s="106">
        <v>39.0</v>
      </c>
      <c r="D87" s="153" t="s">
        <v>412</v>
      </c>
      <c r="E87" s="154" t="s">
        <v>945</v>
      </c>
      <c r="F87" s="155">
        <f>vlookup(G87,terminals!$C$4:$O$196,13,FALSE)</f>
        <v>7</v>
      </c>
      <c r="G87" s="153" t="s">
        <v>155</v>
      </c>
      <c r="H87" s="156" t="s">
        <v>996</v>
      </c>
      <c r="I87" s="163"/>
      <c r="J87" s="163"/>
      <c r="K87" s="162">
        <f t="shared" si="2"/>
        <v>0</v>
      </c>
      <c r="L87" s="159"/>
      <c r="M87" s="154"/>
      <c r="N87" s="131"/>
    </row>
    <row r="88">
      <c r="A88" s="152" t="str">
        <f t="shared" si="1"/>
        <v>3910</v>
      </c>
      <c r="B88" s="107"/>
      <c r="C88" s="106">
        <v>39.0</v>
      </c>
      <c r="D88" s="153" t="s">
        <v>412</v>
      </c>
      <c r="E88" s="154" t="s">
        <v>947</v>
      </c>
      <c r="F88" s="155">
        <f>vlookup(G88,terminals!$C$4:$O$196,13,FALSE)</f>
        <v>10</v>
      </c>
      <c r="G88" s="153" t="s">
        <v>140</v>
      </c>
      <c r="H88" s="156"/>
      <c r="I88" s="163" t="s">
        <v>997</v>
      </c>
      <c r="J88" s="157" t="s">
        <v>951</v>
      </c>
      <c r="K88" s="162">
        <f t="shared" si="2"/>
        <v>-1</v>
      </c>
      <c r="L88" s="159"/>
      <c r="M88" s="154"/>
      <c r="N88" s="131"/>
    </row>
    <row r="89">
      <c r="A89" s="152" t="str">
        <f t="shared" si="1"/>
        <v>407</v>
      </c>
      <c r="B89" s="107"/>
      <c r="C89" s="106">
        <v>40.0</v>
      </c>
      <c r="D89" s="153" t="s">
        <v>412</v>
      </c>
      <c r="E89" s="154" t="s">
        <v>945</v>
      </c>
      <c r="F89" s="155">
        <f>vlookup(G89,terminals!$C$4:$O$196,13,FALSE)</f>
        <v>7</v>
      </c>
      <c r="G89" s="153" t="s">
        <v>155</v>
      </c>
      <c r="H89" s="156" t="s">
        <v>990</v>
      </c>
      <c r="I89" s="163"/>
      <c r="J89" s="163"/>
      <c r="K89" s="162">
        <f t="shared" si="2"/>
        <v>0</v>
      </c>
      <c r="L89" s="159"/>
      <c r="M89" s="154"/>
      <c r="N89" s="131"/>
    </row>
    <row r="90">
      <c r="A90" s="152" t="str">
        <f t="shared" si="1"/>
        <v>4010</v>
      </c>
      <c r="B90" s="107"/>
      <c r="C90" s="106">
        <v>40.0</v>
      </c>
      <c r="D90" s="153" t="s">
        <v>412</v>
      </c>
      <c r="E90" s="154" t="s">
        <v>947</v>
      </c>
      <c r="F90" s="155">
        <f>vlookup(G90,terminals!$C$4:$O$196,13,FALSE)</f>
        <v>10</v>
      </c>
      <c r="G90" s="153" t="s">
        <v>140</v>
      </c>
      <c r="H90" s="156"/>
      <c r="I90" s="163" t="s">
        <v>988</v>
      </c>
      <c r="J90" s="157" t="s">
        <v>998</v>
      </c>
      <c r="K90" s="162">
        <f t="shared" si="2"/>
        <v>-1</v>
      </c>
      <c r="L90" s="159"/>
      <c r="M90" s="154"/>
      <c r="N90" s="131"/>
    </row>
    <row r="91">
      <c r="A91" s="152" t="str">
        <f t="shared" si="1"/>
        <v>417</v>
      </c>
      <c r="B91" s="107"/>
      <c r="C91" s="106">
        <v>41.0</v>
      </c>
      <c r="D91" s="153" t="s">
        <v>412</v>
      </c>
      <c r="E91" s="154" t="s">
        <v>945</v>
      </c>
      <c r="F91" s="155">
        <f>vlookup(G91,terminals!$C$4:$O$196,13,FALSE)</f>
        <v>7</v>
      </c>
      <c r="G91" s="153" t="s">
        <v>155</v>
      </c>
      <c r="H91" s="156" t="s">
        <v>987</v>
      </c>
      <c r="I91" s="163"/>
      <c r="J91" s="163"/>
      <c r="K91" s="162">
        <f t="shared" si="2"/>
        <v>0</v>
      </c>
      <c r="L91" s="159"/>
      <c r="M91" s="154"/>
      <c r="N91" s="131"/>
    </row>
    <row r="92">
      <c r="A92" s="152" t="str">
        <f t="shared" si="1"/>
        <v>4110</v>
      </c>
      <c r="B92" s="107"/>
      <c r="C92" s="106">
        <v>41.0</v>
      </c>
      <c r="D92" s="153" t="s">
        <v>412</v>
      </c>
      <c r="E92" s="154" t="s">
        <v>947</v>
      </c>
      <c r="F92" s="155">
        <f>vlookup(G92,terminals!$C$4:$O$196,13,FALSE)</f>
        <v>10</v>
      </c>
      <c r="G92" s="153" t="s">
        <v>140</v>
      </c>
      <c r="H92" s="156"/>
      <c r="I92" s="163" t="s">
        <v>997</v>
      </c>
      <c r="J92" s="157" t="s">
        <v>951</v>
      </c>
      <c r="K92" s="162">
        <f t="shared" si="2"/>
        <v>-1</v>
      </c>
      <c r="L92" s="159"/>
      <c r="M92" s="154"/>
      <c r="N92" s="131"/>
    </row>
    <row r="93">
      <c r="A93" s="152" t="str">
        <f t="shared" si="1"/>
        <v>427</v>
      </c>
      <c r="B93" s="107"/>
      <c r="C93" s="106">
        <v>42.0</v>
      </c>
      <c r="D93" s="153" t="s">
        <v>413</v>
      </c>
      <c r="E93" s="154" t="s">
        <v>945</v>
      </c>
      <c r="F93" s="155">
        <f>vlookup(G93,terminals!$C$4:$O$196,13,FALSE)</f>
        <v>7</v>
      </c>
      <c r="G93" s="153" t="s">
        <v>155</v>
      </c>
      <c r="H93" s="156" t="s">
        <v>958</v>
      </c>
      <c r="I93" s="163"/>
      <c r="J93" s="163"/>
      <c r="K93" s="162">
        <f t="shared" si="2"/>
        <v>0</v>
      </c>
      <c r="L93" s="159"/>
      <c r="M93" s="154"/>
      <c r="N93" s="131"/>
    </row>
    <row r="94">
      <c r="A94" s="152" t="str">
        <f t="shared" si="1"/>
        <v>4220</v>
      </c>
      <c r="B94" s="107"/>
      <c r="C94" s="106">
        <v>42.0</v>
      </c>
      <c r="D94" s="153" t="s">
        <v>413</v>
      </c>
      <c r="E94" s="154" t="s">
        <v>947</v>
      </c>
      <c r="F94" s="155">
        <f>vlookup(G94,terminals!$C$4:$O$196,13,FALSE)</f>
        <v>20</v>
      </c>
      <c r="G94" s="153" t="s">
        <v>150</v>
      </c>
      <c r="H94" s="156"/>
      <c r="I94" s="163" t="s">
        <v>997</v>
      </c>
      <c r="J94" s="157" t="s">
        <v>951</v>
      </c>
      <c r="K94" s="162">
        <f t="shared" si="2"/>
        <v>-1</v>
      </c>
      <c r="L94" s="159"/>
      <c r="M94" s="154"/>
      <c r="N94" s="131"/>
    </row>
    <row r="95">
      <c r="A95" s="152" t="str">
        <f t="shared" si="1"/>
        <v>437</v>
      </c>
      <c r="B95" s="107"/>
      <c r="C95" s="106">
        <v>43.0</v>
      </c>
      <c r="D95" s="153" t="s">
        <v>414</v>
      </c>
      <c r="E95" s="154" t="s">
        <v>945</v>
      </c>
      <c r="F95" s="155">
        <f>vlookup(G95,terminals!$C$4:$O$196,13,FALSE)</f>
        <v>7</v>
      </c>
      <c r="G95" s="153" t="s">
        <v>155</v>
      </c>
      <c r="H95" s="156" t="s">
        <v>999</v>
      </c>
      <c r="I95" s="163"/>
      <c r="J95" s="163"/>
      <c r="K95" s="162">
        <f t="shared" si="2"/>
        <v>0</v>
      </c>
      <c r="L95" s="159"/>
      <c r="M95" s="154"/>
      <c r="N95" s="131"/>
    </row>
    <row r="96">
      <c r="A96" s="152" t="str">
        <f t="shared" si="1"/>
        <v>432</v>
      </c>
      <c r="B96" s="107"/>
      <c r="C96" s="106">
        <v>43.0</v>
      </c>
      <c r="D96" s="153" t="s">
        <v>414</v>
      </c>
      <c r="E96" s="154" t="s">
        <v>955</v>
      </c>
      <c r="F96" s="155">
        <f>vlookup(G96,terminals!$C$4:$O$196,13,FALSE)</f>
        <v>2</v>
      </c>
      <c r="G96" s="153" t="s">
        <v>173</v>
      </c>
      <c r="H96" s="156"/>
      <c r="I96" s="163"/>
      <c r="J96" s="157"/>
      <c r="K96" s="162">
        <f t="shared" si="2"/>
        <v>1</v>
      </c>
      <c r="L96" s="159"/>
      <c r="M96" s="154"/>
      <c r="N96" s="131"/>
    </row>
    <row r="97">
      <c r="A97" s="152" t="str">
        <f t="shared" si="1"/>
        <v>4312</v>
      </c>
      <c r="B97" s="107"/>
      <c r="C97" s="106">
        <v>43.0</v>
      </c>
      <c r="D97" s="153" t="s">
        <v>414</v>
      </c>
      <c r="E97" s="154" t="s">
        <v>947</v>
      </c>
      <c r="F97" s="155">
        <f>vlookup(G97,terminals!$C$4:$O$196,13,FALSE)</f>
        <v>12</v>
      </c>
      <c r="G97" s="153" t="s">
        <v>160</v>
      </c>
      <c r="H97" s="156"/>
      <c r="I97" s="163" t="s">
        <v>960</v>
      </c>
      <c r="J97" s="157" t="s">
        <v>957</v>
      </c>
      <c r="K97" s="162">
        <f t="shared" si="2"/>
        <v>-1</v>
      </c>
      <c r="L97" s="159"/>
      <c r="M97" s="154"/>
      <c r="N97" s="131"/>
    </row>
    <row r="98">
      <c r="A98" s="152" t="str">
        <f t="shared" si="1"/>
        <v>447</v>
      </c>
      <c r="B98" s="107"/>
      <c r="C98" s="106">
        <v>44.0</v>
      </c>
      <c r="D98" s="153" t="s">
        <v>414</v>
      </c>
      <c r="E98" s="154" t="s">
        <v>945</v>
      </c>
      <c r="F98" s="155">
        <f>vlookup(G98,terminals!$C$4:$O$196,13,FALSE)</f>
        <v>7</v>
      </c>
      <c r="G98" s="153" t="s">
        <v>155</v>
      </c>
      <c r="H98" s="156" t="s">
        <v>946</v>
      </c>
      <c r="I98" s="163"/>
      <c r="J98" s="163"/>
      <c r="K98" s="162">
        <f>if(E98="Origin",0,if(E98="Destination",-1,K96+1))</f>
        <v>0</v>
      </c>
      <c r="L98" s="159"/>
      <c r="M98" s="154"/>
      <c r="N98" s="131"/>
    </row>
    <row r="99">
      <c r="A99" s="152" t="str">
        <f t="shared" si="1"/>
        <v>442</v>
      </c>
      <c r="B99" s="107"/>
      <c r="C99" s="106">
        <v>44.0</v>
      </c>
      <c r="D99" s="153" t="s">
        <v>414</v>
      </c>
      <c r="E99" s="154" t="s">
        <v>955</v>
      </c>
      <c r="F99" s="155">
        <f>vlookup(G99,terminals!$C$4:$O$196,13,FALSE)</f>
        <v>2</v>
      </c>
      <c r="G99" s="153" t="s">
        <v>173</v>
      </c>
      <c r="H99" s="156"/>
      <c r="I99" s="163"/>
      <c r="J99" s="157"/>
      <c r="K99" s="162">
        <f t="shared" ref="K99:K157" si="3">if(E99="Origin",0,if(E99="Destination",-1,K98+1))</f>
        <v>1</v>
      </c>
      <c r="L99" s="159"/>
      <c r="M99" s="154"/>
      <c r="N99" s="131"/>
    </row>
    <row r="100">
      <c r="A100" s="152" t="str">
        <f t="shared" si="1"/>
        <v>4412</v>
      </c>
      <c r="B100" s="107"/>
      <c r="C100" s="106">
        <v>44.0</v>
      </c>
      <c r="D100" s="153" t="s">
        <v>414</v>
      </c>
      <c r="E100" s="154" t="s">
        <v>947</v>
      </c>
      <c r="F100" s="155">
        <f>vlookup(G100,terminals!$C$4:$O$196,13,FALSE)</f>
        <v>12</v>
      </c>
      <c r="G100" s="153" t="s">
        <v>160</v>
      </c>
      <c r="H100" s="156"/>
      <c r="I100" s="163" t="s">
        <v>988</v>
      </c>
      <c r="J100" s="157" t="s">
        <v>951</v>
      </c>
      <c r="K100" s="162">
        <f t="shared" si="3"/>
        <v>-1</v>
      </c>
      <c r="L100" s="159"/>
      <c r="M100" s="154"/>
      <c r="N100" s="131"/>
    </row>
    <row r="101">
      <c r="A101" s="152" t="str">
        <f t="shared" si="1"/>
        <v>457</v>
      </c>
      <c r="B101" s="107"/>
      <c r="C101" s="106">
        <v>45.0</v>
      </c>
      <c r="D101" s="153" t="s">
        <v>414</v>
      </c>
      <c r="E101" s="154" t="s">
        <v>945</v>
      </c>
      <c r="F101" s="155">
        <f>vlookup(G101,terminals!$C$4:$O$196,13,FALSE)</f>
        <v>7</v>
      </c>
      <c r="G101" s="153" t="s">
        <v>155</v>
      </c>
      <c r="H101" s="156" t="s">
        <v>1000</v>
      </c>
      <c r="I101" s="163"/>
      <c r="J101" s="163"/>
      <c r="K101" s="162">
        <f t="shared" si="3"/>
        <v>0</v>
      </c>
      <c r="L101" s="159"/>
      <c r="M101" s="154"/>
      <c r="N101" s="131"/>
    </row>
    <row r="102">
      <c r="A102" s="152" t="str">
        <f t="shared" si="1"/>
        <v>452</v>
      </c>
      <c r="B102" s="107"/>
      <c r="C102" s="106">
        <v>45.0</v>
      </c>
      <c r="D102" s="153" t="s">
        <v>414</v>
      </c>
      <c r="E102" s="154" t="s">
        <v>955</v>
      </c>
      <c r="F102" s="155">
        <f>vlookup(G102,terminals!$C$4:$O$196,13,FALSE)</f>
        <v>2</v>
      </c>
      <c r="G102" s="153" t="s">
        <v>173</v>
      </c>
      <c r="H102" s="156"/>
      <c r="I102" s="163"/>
      <c r="J102" s="157"/>
      <c r="K102" s="162">
        <f t="shared" si="3"/>
        <v>1</v>
      </c>
      <c r="L102" s="159"/>
      <c r="M102" s="154"/>
      <c r="N102" s="131"/>
    </row>
    <row r="103">
      <c r="A103" s="152" t="str">
        <f t="shared" si="1"/>
        <v>4512</v>
      </c>
      <c r="B103" s="107"/>
      <c r="C103" s="106">
        <v>45.0</v>
      </c>
      <c r="D103" s="153" t="s">
        <v>414</v>
      </c>
      <c r="E103" s="154" t="s">
        <v>947</v>
      </c>
      <c r="F103" s="155">
        <f>vlookup(G103,terminals!$C$4:$O$196,13,FALSE)</f>
        <v>12</v>
      </c>
      <c r="G103" s="153" t="s">
        <v>160</v>
      </c>
      <c r="H103" s="156"/>
      <c r="I103" s="163" t="s">
        <v>993</v>
      </c>
      <c r="J103" s="157" t="s">
        <v>957</v>
      </c>
      <c r="K103" s="162">
        <f t="shared" si="3"/>
        <v>-1</v>
      </c>
      <c r="L103" s="159"/>
      <c r="M103" s="154"/>
      <c r="N103" s="131"/>
    </row>
    <row r="104">
      <c r="A104" s="152" t="str">
        <f t="shared" si="1"/>
        <v>467</v>
      </c>
      <c r="B104" s="107"/>
      <c r="C104" s="106">
        <v>46.0</v>
      </c>
      <c r="D104" s="153" t="s">
        <v>414</v>
      </c>
      <c r="E104" s="154" t="s">
        <v>945</v>
      </c>
      <c r="F104" s="155">
        <f>vlookup(G104,terminals!$C$4:$O$196,13,FALSE)</f>
        <v>7</v>
      </c>
      <c r="G104" s="153" t="s">
        <v>155</v>
      </c>
      <c r="H104" s="156" t="s">
        <v>1001</v>
      </c>
      <c r="I104" s="163"/>
      <c r="J104" s="163"/>
      <c r="K104" s="162">
        <f t="shared" si="3"/>
        <v>0</v>
      </c>
      <c r="L104" s="159"/>
      <c r="M104" s="154"/>
      <c r="N104" s="131"/>
    </row>
    <row r="105">
      <c r="A105" s="152" t="str">
        <f t="shared" si="1"/>
        <v>462</v>
      </c>
      <c r="B105" s="107"/>
      <c r="C105" s="106">
        <v>46.0</v>
      </c>
      <c r="D105" s="153" t="s">
        <v>414</v>
      </c>
      <c r="E105" s="154" t="s">
        <v>955</v>
      </c>
      <c r="F105" s="155">
        <f>vlookup(G105,terminals!$C$4:$O$196,13,FALSE)</f>
        <v>2</v>
      </c>
      <c r="G105" s="153" t="s">
        <v>173</v>
      </c>
      <c r="H105" s="156"/>
      <c r="I105" s="163"/>
      <c r="J105" s="157"/>
      <c r="K105" s="162">
        <f t="shared" si="3"/>
        <v>1</v>
      </c>
      <c r="L105" s="159"/>
      <c r="M105" s="154"/>
      <c r="N105" s="131"/>
    </row>
    <row r="106">
      <c r="A106" s="152" t="str">
        <f t="shared" si="1"/>
        <v>4612</v>
      </c>
      <c r="B106" s="107"/>
      <c r="C106" s="106">
        <v>46.0</v>
      </c>
      <c r="D106" s="153" t="s">
        <v>414</v>
      </c>
      <c r="E106" s="154" t="s">
        <v>947</v>
      </c>
      <c r="F106" s="155">
        <f>vlookup(G106,terminals!$C$4:$O$196,13,FALSE)</f>
        <v>12</v>
      </c>
      <c r="G106" s="153" t="s">
        <v>160</v>
      </c>
      <c r="H106" s="156"/>
      <c r="I106" s="163" t="s">
        <v>993</v>
      </c>
      <c r="J106" s="157" t="s">
        <v>957</v>
      </c>
      <c r="K106" s="162">
        <f t="shared" si="3"/>
        <v>-1</v>
      </c>
      <c r="L106" s="159"/>
      <c r="M106" s="154"/>
      <c r="N106" s="131"/>
    </row>
    <row r="107">
      <c r="A107" s="152" t="str">
        <f t="shared" si="1"/>
        <v>517</v>
      </c>
      <c r="B107" s="107"/>
      <c r="C107" s="106">
        <v>51.0</v>
      </c>
      <c r="D107" s="153" t="s">
        <v>415</v>
      </c>
      <c r="E107" s="154" t="s">
        <v>945</v>
      </c>
      <c r="F107" s="155">
        <f>vlookup(G107,terminals!$C$4:$O$196,13,FALSE)</f>
        <v>7</v>
      </c>
      <c r="G107" s="153" t="s">
        <v>155</v>
      </c>
      <c r="H107" s="156" t="s">
        <v>986</v>
      </c>
      <c r="I107" s="163"/>
      <c r="J107" s="163"/>
      <c r="K107" s="162">
        <f t="shared" si="3"/>
        <v>0</v>
      </c>
      <c r="L107" s="159"/>
      <c r="M107" s="154"/>
      <c r="N107" s="131"/>
    </row>
    <row r="108">
      <c r="A108" s="152" t="str">
        <f t="shared" si="1"/>
        <v>5128</v>
      </c>
      <c r="B108" s="107"/>
      <c r="C108" s="106">
        <v>51.0</v>
      </c>
      <c r="D108" s="153" t="s">
        <v>415</v>
      </c>
      <c r="E108" s="154" t="s">
        <v>947</v>
      </c>
      <c r="F108" s="155">
        <f>vlookup(G108,terminals!$C$4:$O$196,13,FALSE)</f>
        <v>28</v>
      </c>
      <c r="G108" s="153" t="s">
        <v>161</v>
      </c>
      <c r="H108" s="156"/>
      <c r="I108" s="163" t="s">
        <v>988</v>
      </c>
      <c r="J108" s="157" t="s">
        <v>951</v>
      </c>
      <c r="K108" s="162">
        <f t="shared" si="3"/>
        <v>-1</v>
      </c>
      <c r="L108" s="159"/>
      <c r="M108" s="154"/>
      <c r="N108" s="131"/>
    </row>
    <row r="109">
      <c r="A109" s="152" t="str">
        <f t="shared" si="1"/>
        <v>527</v>
      </c>
      <c r="B109" s="107"/>
      <c r="C109" s="106">
        <v>52.0</v>
      </c>
      <c r="D109" s="153" t="s">
        <v>415</v>
      </c>
      <c r="E109" s="154" t="s">
        <v>945</v>
      </c>
      <c r="F109" s="155">
        <f>vlookup(G109,terminals!$C$4:$O$196,13,FALSE)</f>
        <v>7</v>
      </c>
      <c r="G109" s="153" t="s">
        <v>155</v>
      </c>
      <c r="H109" s="156" t="s">
        <v>1002</v>
      </c>
      <c r="I109" s="163"/>
      <c r="J109" s="163"/>
      <c r="K109" s="162">
        <f t="shared" si="3"/>
        <v>0</v>
      </c>
      <c r="L109" s="159"/>
      <c r="M109" s="154"/>
      <c r="N109" s="131"/>
    </row>
    <row r="110">
      <c r="A110" s="152" t="str">
        <f t="shared" si="1"/>
        <v>5228</v>
      </c>
      <c r="B110" s="107"/>
      <c r="C110" s="106">
        <v>52.0</v>
      </c>
      <c r="D110" s="153" t="s">
        <v>415</v>
      </c>
      <c r="E110" s="154" t="s">
        <v>947</v>
      </c>
      <c r="F110" s="155">
        <f>vlookup(G110,terminals!$C$4:$O$196,13,FALSE)</f>
        <v>28</v>
      </c>
      <c r="G110" s="153" t="s">
        <v>161</v>
      </c>
      <c r="H110" s="156"/>
      <c r="I110" s="163" t="s">
        <v>992</v>
      </c>
      <c r="J110" s="157" t="s">
        <v>962</v>
      </c>
      <c r="K110" s="162">
        <f t="shared" si="3"/>
        <v>-1</v>
      </c>
      <c r="L110" s="159"/>
      <c r="M110" s="154"/>
      <c r="N110" s="131"/>
    </row>
    <row r="111">
      <c r="A111" s="152" t="str">
        <f t="shared" si="1"/>
        <v>537</v>
      </c>
      <c r="B111" s="107"/>
      <c r="C111" s="106">
        <v>53.0</v>
      </c>
      <c r="D111" s="153" t="s">
        <v>416</v>
      </c>
      <c r="E111" s="154" t="s">
        <v>945</v>
      </c>
      <c r="F111" s="155">
        <f>vlookup(G111,terminals!$C$4:$O$196,13,FALSE)</f>
        <v>7</v>
      </c>
      <c r="G111" s="153" t="s">
        <v>155</v>
      </c>
      <c r="H111" s="156" t="s">
        <v>986</v>
      </c>
      <c r="I111" s="163"/>
      <c r="J111" s="163"/>
      <c r="K111" s="162">
        <f t="shared" si="3"/>
        <v>0</v>
      </c>
      <c r="L111" s="159"/>
      <c r="M111" s="154"/>
      <c r="N111" s="131"/>
    </row>
    <row r="112">
      <c r="A112" s="152" t="str">
        <f t="shared" si="1"/>
        <v>534</v>
      </c>
      <c r="B112" s="107"/>
      <c r="C112" s="106">
        <v>53.0</v>
      </c>
      <c r="D112" s="153" t="s">
        <v>416</v>
      </c>
      <c r="E112" s="154" t="s">
        <v>947</v>
      </c>
      <c r="F112" s="155">
        <f>vlookup(G112,terminals!$C$4:$O$196,13,FALSE)</f>
        <v>4</v>
      </c>
      <c r="G112" s="153" t="s">
        <v>178</v>
      </c>
      <c r="H112" s="156"/>
      <c r="I112" s="163" t="s">
        <v>992</v>
      </c>
      <c r="J112" s="157" t="s">
        <v>962</v>
      </c>
      <c r="K112" s="162">
        <f t="shared" si="3"/>
        <v>-1</v>
      </c>
      <c r="L112" s="159"/>
      <c r="M112" s="154"/>
      <c r="N112" s="131"/>
    </row>
    <row r="113">
      <c r="A113" s="152" t="str">
        <f t="shared" si="1"/>
        <v>547</v>
      </c>
      <c r="B113" s="107"/>
      <c r="C113" s="106">
        <v>54.0</v>
      </c>
      <c r="D113" s="153" t="s">
        <v>416</v>
      </c>
      <c r="E113" s="154" t="s">
        <v>945</v>
      </c>
      <c r="F113" s="155">
        <f>vlookup(G113,terminals!$C$4:$O$196,13,FALSE)</f>
        <v>7</v>
      </c>
      <c r="G113" s="153" t="s">
        <v>155</v>
      </c>
      <c r="H113" s="156" t="s">
        <v>1002</v>
      </c>
      <c r="I113" s="163"/>
      <c r="J113" s="163"/>
      <c r="K113" s="162">
        <f t="shared" si="3"/>
        <v>0</v>
      </c>
      <c r="L113" s="159"/>
      <c r="M113" s="154"/>
      <c r="N113" s="131"/>
    </row>
    <row r="114">
      <c r="A114" s="152" t="str">
        <f t="shared" si="1"/>
        <v>544</v>
      </c>
      <c r="B114" s="107"/>
      <c r="C114" s="106">
        <v>54.0</v>
      </c>
      <c r="D114" s="153" t="s">
        <v>416</v>
      </c>
      <c r="E114" s="154" t="s">
        <v>947</v>
      </c>
      <c r="F114" s="155">
        <f>vlookup(G114,terminals!$C$4:$O$196,13,FALSE)</f>
        <v>4</v>
      </c>
      <c r="G114" s="153" t="s">
        <v>178</v>
      </c>
      <c r="H114" s="156"/>
      <c r="I114" s="163" t="s">
        <v>950</v>
      </c>
      <c r="J114" s="157" t="s">
        <v>1003</v>
      </c>
      <c r="K114" s="162">
        <f t="shared" si="3"/>
        <v>-1</v>
      </c>
      <c r="L114" s="159"/>
      <c r="M114" s="154"/>
      <c r="N114" s="131"/>
    </row>
    <row r="115">
      <c r="A115" s="152" t="str">
        <f t="shared" si="1"/>
        <v>557</v>
      </c>
      <c r="B115" s="107"/>
      <c r="C115" s="106">
        <v>55.0</v>
      </c>
      <c r="D115" s="153" t="s">
        <v>417</v>
      </c>
      <c r="E115" s="154" t="s">
        <v>945</v>
      </c>
      <c r="F115" s="155">
        <f>vlookup(G115,terminals!$C$4:$O$196,13,FALSE)</f>
        <v>7</v>
      </c>
      <c r="G115" s="153" t="s">
        <v>155</v>
      </c>
      <c r="H115" s="156" t="s">
        <v>986</v>
      </c>
      <c r="I115" s="163"/>
      <c r="J115" s="163"/>
      <c r="K115" s="162">
        <f t="shared" si="3"/>
        <v>0</v>
      </c>
      <c r="L115" s="159"/>
      <c r="M115" s="154"/>
      <c r="N115" s="131"/>
    </row>
    <row r="116">
      <c r="A116" s="152" t="str">
        <f t="shared" si="1"/>
        <v>558</v>
      </c>
      <c r="B116" s="107"/>
      <c r="C116" s="106">
        <v>55.0</v>
      </c>
      <c r="D116" s="153" t="s">
        <v>417</v>
      </c>
      <c r="E116" s="154" t="s">
        <v>947</v>
      </c>
      <c r="F116" s="155">
        <f>vlookup(G116,terminals!$C$4:$O$196,13,FALSE)</f>
        <v>8</v>
      </c>
      <c r="G116" s="153" t="s">
        <v>179</v>
      </c>
      <c r="H116" s="156"/>
      <c r="I116" s="163" t="s">
        <v>950</v>
      </c>
      <c r="J116" s="157" t="s">
        <v>1003</v>
      </c>
      <c r="K116" s="162">
        <f t="shared" si="3"/>
        <v>-1</v>
      </c>
      <c r="L116" s="159"/>
      <c r="M116" s="154"/>
      <c r="N116" s="131"/>
    </row>
    <row r="117">
      <c r="A117" s="152" t="str">
        <f t="shared" si="1"/>
        <v>5610</v>
      </c>
      <c r="B117" s="107"/>
      <c r="C117" s="106">
        <v>56.0</v>
      </c>
      <c r="D117" s="153" t="s">
        <v>418</v>
      </c>
      <c r="E117" s="154" t="s">
        <v>945</v>
      </c>
      <c r="F117" s="155">
        <f>vlookup(G117,terminals!$C$4:$O$196,13,FALSE)</f>
        <v>10</v>
      </c>
      <c r="G117" s="153" t="s">
        <v>140</v>
      </c>
      <c r="H117" s="156" t="s">
        <v>1004</v>
      </c>
      <c r="I117" s="163"/>
      <c r="J117" s="163"/>
      <c r="K117" s="162">
        <f t="shared" si="3"/>
        <v>0</v>
      </c>
      <c r="L117" s="159"/>
      <c r="M117" s="154"/>
      <c r="N117" s="131"/>
    </row>
    <row r="118">
      <c r="A118" s="152" t="str">
        <f t="shared" si="1"/>
        <v>561</v>
      </c>
      <c r="B118" s="107"/>
      <c r="C118" s="106">
        <v>56.0</v>
      </c>
      <c r="D118" s="153" t="s">
        <v>418</v>
      </c>
      <c r="E118" s="154" t="s">
        <v>947</v>
      </c>
      <c r="F118" s="155">
        <f>vlookup(G118,terminals!$C$4:$O$196,13,FALSE)</f>
        <v>1</v>
      </c>
      <c r="G118" s="153" t="s">
        <v>139</v>
      </c>
      <c r="H118" s="156"/>
      <c r="I118" s="157" t="s">
        <v>964</v>
      </c>
      <c r="J118" s="157" t="s">
        <v>991</v>
      </c>
      <c r="K118" s="162">
        <f t="shared" si="3"/>
        <v>-1</v>
      </c>
      <c r="L118" s="159"/>
      <c r="M118" s="154"/>
      <c r="N118" s="131"/>
    </row>
    <row r="119">
      <c r="A119" s="152" t="str">
        <f t="shared" si="1"/>
        <v>5710</v>
      </c>
      <c r="B119" s="107"/>
      <c r="C119" s="106">
        <v>57.0</v>
      </c>
      <c r="D119" s="153" t="s">
        <v>418</v>
      </c>
      <c r="E119" s="154" t="s">
        <v>945</v>
      </c>
      <c r="F119" s="155">
        <f>vlookup(G119,terminals!$C$4:$O$196,13,FALSE)</f>
        <v>10</v>
      </c>
      <c r="G119" s="153" t="s">
        <v>140</v>
      </c>
      <c r="H119" s="156" t="s">
        <v>986</v>
      </c>
      <c r="I119" s="163"/>
      <c r="J119" s="163"/>
      <c r="K119" s="162">
        <f t="shared" si="3"/>
        <v>0</v>
      </c>
      <c r="L119" s="159"/>
      <c r="M119" s="154"/>
      <c r="N119" s="131"/>
    </row>
    <row r="120">
      <c r="A120" s="152" t="str">
        <f t="shared" si="1"/>
        <v>571</v>
      </c>
      <c r="B120" s="107"/>
      <c r="C120" s="106">
        <v>57.0</v>
      </c>
      <c r="D120" s="153" t="s">
        <v>418</v>
      </c>
      <c r="E120" s="154" t="s">
        <v>947</v>
      </c>
      <c r="F120" s="155">
        <f>vlookup(G120,terminals!$C$4:$O$196,13,FALSE)</f>
        <v>1</v>
      </c>
      <c r="G120" s="153" t="s">
        <v>139</v>
      </c>
      <c r="H120" s="156"/>
      <c r="I120" s="157" t="s">
        <v>997</v>
      </c>
      <c r="J120" s="157" t="s">
        <v>1005</v>
      </c>
      <c r="K120" s="162">
        <f t="shared" si="3"/>
        <v>-1</v>
      </c>
      <c r="L120" s="159"/>
      <c r="M120" s="154"/>
      <c r="N120" s="131"/>
    </row>
    <row r="121">
      <c r="A121" s="152" t="str">
        <f t="shared" si="1"/>
        <v>5810</v>
      </c>
      <c r="B121" s="107"/>
      <c r="C121" s="106">
        <v>58.0</v>
      </c>
      <c r="D121" s="153" t="s">
        <v>418</v>
      </c>
      <c r="E121" s="154" t="s">
        <v>945</v>
      </c>
      <c r="F121" s="155">
        <f>vlookup(G121,terminals!$C$4:$O$196,13,FALSE)</f>
        <v>10</v>
      </c>
      <c r="G121" s="153" t="s">
        <v>140</v>
      </c>
      <c r="H121" s="156" t="s">
        <v>952</v>
      </c>
      <c r="I121" s="163"/>
      <c r="J121" s="163"/>
      <c r="K121" s="162">
        <f t="shared" si="3"/>
        <v>0</v>
      </c>
      <c r="L121" s="159"/>
      <c r="M121" s="154"/>
      <c r="N121" s="131"/>
    </row>
    <row r="122">
      <c r="A122" s="152" t="str">
        <f t="shared" si="1"/>
        <v>581</v>
      </c>
      <c r="B122" s="107"/>
      <c r="C122" s="106">
        <v>58.0</v>
      </c>
      <c r="D122" s="153" t="s">
        <v>418</v>
      </c>
      <c r="E122" s="154" t="s">
        <v>947</v>
      </c>
      <c r="F122" s="155">
        <f>vlookup(G122,terminals!$C$4:$O$196,13,FALSE)</f>
        <v>1</v>
      </c>
      <c r="G122" s="153" t="s">
        <v>139</v>
      </c>
      <c r="H122" s="156"/>
      <c r="I122" s="157" t="s">
        <v>997</v>
      </c>
      <c r="J122" s="157" t="s">
        <v>957</v>
      </c>
      <c r="K122" s="162">
        <f t="shared" si="3"/>
        <v>-1</v>
      </c>
      <c r="L122" s="159"/>
      <c r="M122" s="154"/>
      <c r="N122" s="131"/>
    </row>
    <row r="123">
      <c r="A123" s="152" t="str">
        <f t="shared" si="1"/>
        <v>5910</v>
      </c>
      <c r="B123" s="107"/>
      <c r="C123" s="106">
        <v>59.0</v>
      </c>
      <c r="D123" s="153" t="s">
        <v>419</v>
      </c>
      <c r="E123" s="154" t="s">
        <v>945</v>
      </c>
      <c r="F123" s="155">
        <f>vlookup(G123,terminals!$C$4:$O$196,13,FALSE)</f>
        <v>10</v>
      </c>
      <c r="G123" s="153" t="s">
        <v>140</v>
      </c>
      <c r="H123" s="156" t="s">
        <v>948</v>
      </c>
      <c r="I123" s="163"/>
      <c r="J123" s="163"/>
      <c r="K123" s="162">
        <f t="shared" si="3"/>
        <v>0</v>
      </c>
      <c r="L123" s="159"/>
      <c r="M123" s="154"/>
      <c r="N123" s="131"/>
    </row>
    <row r="124">
      <c r="A124" s="152" t="str">
        <f t="shared" si="1"/>
        <v>5931</v>
      </c>
      <c r="B124" s="107"/>
      <c r="C124" s="106">
        <v>59.0</v>
      </c>
      <c r="D124" s="153" t="s">
        <v>419</v>
      </c>
      <c r="E124" s="154" t="s">
        <v>947</v>
      </c>
      <c r="F124" s="155">
        <f>vlookup(G124,terminals!$C$4:$O$196,13,FALSE)</f>
        <v>31</v>
      </c>
      <c r="G124" s="153" t="s">
        <v>148</v>
      </c>
      <c r="H124" s="156"/>
      <c r="I124" s="157" t="s">
        <v>950</v>
      </c>
      <c r="J124" s="157" t="s">
        <v>954</v>
      </c>
      <c r="K124" s="162">
        <f t="shared" si="3"/>
        <v>-1</v>
      </c>
      <c r="L124" s="159"/>
      <c r="M124" s="154"/>
      <c r="N124" s="131"/>
    </row>
    <row r="125">
      <c r="A125" s="152" t="str">
        <f t="shared" si="1"/>
        <v>6010</v>
      </c>
      <c r="B125" s="107"/>
      <c r="C125" s="106">
        <v>60.0</v>
      </c>
      <c r="D125" s="153" t="s">
        <v>420</v>
      </c>
      <c r="E125" s="154" t="s">
        <v>945</v>
      </c>
      <c r="F125" s="155">
        <f>vlookup(G125,terminals!$C$4:$O$196,13,FALSE)</f>
        <v>10</v>
      </c>
      <c r="G125" s="153" t="s">
        <v>140</v>
      </c>
      <c r="H125" s="156" t="s">
        <v>986</v>
      </c>
      <c r="I125" s="163"/>
      <c r="J125" s="163"/>
      <c r="K125" s="162">
        <f t="shared" si="3"/>
        <v>0</v>
      </c>
      <c r="L125" s="159"/>
      <c r="M125" s="154"/>
      <c r="N125" s="131"/>
    </row>
    <row r="126">
      <c r="A126" s="152" t="str">
        <f t="shared" si="1"/>
        <v>6024</v>
      </c>
      <c r="B126" s="107"/>
      <c r="C126" s="106">
        <v>60.0</v>
      </c>
      <c r="D126" s="153" t="s">
        <v>420</v>
      </c>
      <c r="E126" s="154" t="s">
        <v>947</v>
      </c>
      <c r="F126" s="155">
        <f>vlookup(G126,terminals!$C$4:$O$196,13,FALSE)</f>
        <v>24</v>
      </c>
      <c r="G126" s="153" t="s">
        <v>154</v>
      </c>
      <c r="H126" s="156"/>
      <c r="I126" s="157" t="s">
        <v>997</v>
      </c>
      <c r="J126" s="157" t="s">
        <v>957</v>
      </c>
      <c r="K126" s="162">
        <f t="shared" si="3"/>
        <v>-1</v>
      </c>
      <c r="L126" s="159"/>
      <c r="M126" s="154"/>
      <c r="N126" s="131"/>
    </row>
    <row r="127">
      <c r="A127" s="152" t="str">
        <f t="shared" si="1"/>
        <v>6110</v>
      </c>
      <c r="B127" s="107"/>
      <c r="C127" s="106">
        <v>61.0</v>
      </c>
      <c r="D127" s="153" t="s">
        <v>421</v>
      </c>
      <c r="E127" s="154" t="s">
        <v>945</v>
      </c>
      <c r="F127" s="155">
        <f>vlookup(G127,terminals!$C$4:$O$196,13,FALSE)</f>
        <v>10</v>
      </c>
      <c r="G127" s="153" t="s">
        <v>140</v>
      </c>
      <c r="H127" s="156" t="s">
        <v>1006</v>
      </c>
      <c r="I127" s="163"/>
      <c r="J127" s="163"/>
      <c r="K127" s="162">
        <f t="shared" si="3"/>
        <v>0</v>
      </c>
      <c r="L127" s="159"/>
      <c r="M127" s="154"/>
      <c r="N127" s="131"/>
    </row>
    <row r="128">
      <c r="A128" s="152" t="str">
        <f t="shared" si="1"/>
        <v>617</v>
      </c>
      <c r="B128" s="107"/>
      <c r="C128" s="106">
        <v>61.0</v>
      </c>
      <c r="D128" s="153" t="s">
        <v>421</v>
      </c>
      <c r="E128" s="154" t="s">
        <v>947</v>
      </c>
      <c r="F128" s="155">
        <f>vlookup(G128,terminals!$C$4:$O$196,13,FALSE)</f>
        <v>7</v>
      </c>
      <c r="G128" s="153" t="s">
        <v>155</v>
      </c>
      <c r="H128" s="156"/>
      <c r="I128" s="157" t="s">
        <v>966</v>
      </c>
      <c r="J128" s="157" t="s">
        <v>951</v>
      </c>
      <c r="K128" s="162">
        <f t="shared" si="3"/>
        <v>-1</v>
      </c>
      <c r="L128" s="159"/>
      <c r="M128" s="154"/>
      <c r="N128" s="131"/>
    </row>
    <row r="129">
      <c r="A129" s="152" t="str">
        <f t="shared" si="1"/>
        <v>6210</v>
      </c>
      <c r="B129" s="107"/>
      <c r="C129" s="106">
        <v>62.0</v>
      </c>
      <c r="D129" s="153" t="s">
        <v>422</v>
      </c>
      <c r="E129" s="154" t="s">
        <v>945</v>
      </c>
      <c r="F129" s="155">
        <f>vlookup(G129,terminals!$C$4:$O$196,13,FALSE)</f>
        <v>10</v>
      </c>
      <c r="G129" s="153" t="s">
        <v>140</v>
      </c>
      <c r="H129" s="156" t="s">
        <v>996</v>
      </c>
      <c r="I129" s="163"/>
      <c r="J129" s="163"/>
      <c r="K129" s="162">
        <f t="shared" si="3"/>
        <v>0</v>
      </c>
      <c r="L129" s="159"/>
      <c r="M129" s="154"/>
      <c r="N129" s="131"/>
    </row>
    <row r="130">
      <c r="A130" s="152" t="str">
        <f t="shared" si="1"/>
        <v>627</v>
      </c>
      <c r="B130" s="107"/>
      <c r="C130" s="106">
        <v>62.0</v>
      </c>
      <c r="D130" s="153" t="s">
        <v>422</v>
      </c>
      <c r="E130" s="154" t="s">
        <v>947</v>
      </c>
      <c r="F130" s="155">
        <f>vlookup(G130,terminals!$C$4:$O$196,13,FALSE)</f>
        <v>7</v>
      </c>
      <c r="G130" s="153" t="s">
        <v>155</v>
      </c>
      <c r="H130" s="156"/>
      <c r="I130" s="157" t="s">
        <v>997</v>
      </c>
      <c r="J130" s="157" t="s">
        <v>963</v>
      </c>
      <c r="K130" s="162">
        <f t="shared" si="3"/>
        <v>-1</v>
      </c>
      <c r="L130" s="159"/>
      <c r="M130" s="154"/>
      <c r="N130" s="131"/>
    </row>
    <row r="131">
      <c r="A131" s="152" t="str">
        <f t="shared" si="1"/>
        <v>6310</v>
      </c>
      <c r="B131" s="107"/>
      <c r="C131" s="106">
        <v>63.0</v>
      </c>
      <c r="D131" s="153" t="s">
        <v>422</v>
      </c>
      <c r="E131" s="154" t="s">
        <v>945</v>
      </c>
      <c r="F131" s="155">
        <f>vlookup(G131,terminals!$C$4:$O$196,13,FALSE)</f>
        <v>10</v>
      </c>
      <c r="G131" s="153" t="s">
        <v>140</v>
      </c>
      <c r="H131" s="156" t="s">
        <v>1002</v>
      </c>
      <c r="I131" s="163"/>
      <c r="J131" s="163"/>
      <c r="K131" s="162">
        <f t="shared" si="3"/>
        <v>0</v>
      </c>
      <c r="L131" s="159"/>
      <c r="M131" s="154"/>
      <c r="N131" s="131"/>
    </row>
    <row r="132">
      <c r="A132" s="152" t="str">
        <f t="shared" si="1"/>
        <v>637</v>
      </c>
      <c r="B132" s="107"/>
      <c r="C132" s="106">
        <v>63.0</v>
      </c>
      <c r="D132" s="153" t="s">
        <v>422</v>
      </c>
      <c r="E132" s="154" t="s">
        <v>947</v>
      </c>
      <c r="F132" s="155">
        <f>vlookup(G132,terminals!$C$4:$O$196,13,FALSE)</f>
        <v>7</v>
      </c>
      <c r="G132" s="153" t="s">
        <v>155</v>
      </c>
      <c r="H132" s="156"/>
      <c r="I132" s="157" t="s">
        <v>993</v>
      </c>
      <c r="J132" s="157" t="s">
        <v>957</v>
      </c>
      <c r="K132" s="162">
        <f t="shared" si="3"/>
        <v>-1</v>
      </c>
      <c r="L132" s="159"/>
      <c r="M132" s="154"/>
      <c r="N132" s="131"/>
    </row>
    <row r="133">
      <c r="A133" s="152" t="str">
        <f t="shared" si="1"/>
        <v>6410</v>
      </c>
      <c r="B133" s="107"/>
      <c r="C133" s="106">
        <v>64.0</v>
      </c>
      <c r="D133" s="153" t="s">
        <v>422</v>
      </c>
      <c r="E133" s="154" t="s">
        <v>945</v>
      </c>
      <c r="F133" s="155">
        <f>vlookup(G133,terminals!$C$4:$O$196,13,FALSE)</f>
        <v>10</v>
      </c>
      <c r="G133" s="153" t="s">
        <v>140</v>
      </c>
      <c r="H133" s="156" t="s">
        <v>1007</v>
      </c>
      <c r="I133" s="163"/>
      <c r="J133" s="157"/>
      <c r="K133" s="162">
        <f t="shared" si="3"/>
        <v>0</v>
      </c>
      <c r="L133" s="159"/>
      <c r="M133" s="154"/>
      <c r="N133" s="131"/>
    </row>
    <row r="134">
      <c r="A134" s="152" t="str">
        <f t="shared" si="1"/>
        <v>647</v>
      </c>
      <c r="B134" s="107"/>
      <c r="C134" s="106">
        <v>64.0</v>
      </c>
      <c r="D134" s="153" t="s">
        <v>422</v>
      </c>
      <c r="E134" s="154" t="s">
        <v>947</v>
      </c>
      <c r="F134" s="155">
        <f>vlookup(G134,terminals!$C$4:$O$196,13,FALSE)</f>
        <v>7</v>
      </c>
      <c r="G134" s="153" t="s">
        <v>155</v>
      </c>
      <c r="H134" s="156"/>
      <c r="I134" s="163" t="s">
        <v>993</v>
      </c>
      <c r="J134" s="157" t="s">
        <v>957</v>
      </c>
      <c r="K134" s="162">
        <f t="shared" si="3"/>
        <v>-1</v>
      </c>
      <c r="L134" s="159"/>
      <c r="M134" s="154"/>
      <c r="N134" s="131"/>
    </row>
    <row r="135">
      <c r="A135" s="152" t="str">
        <f t="shared" si="1"/>
        <v>6510</v>
      </c>
      <c r="B135" s="107"/>
      <c r="C135" s="106">
        <v>65.0</v>
      </c>
      <c r="D135" s="153" t="s">
        <v>423</v>
      </c>
      <c r="E135" s="154" t="s">
        <v>945</v>
      </c>
      <c r="F135" s="155">
        <f>vlookup(G135,terminals!$C$4:$O$196,13,FALSE)</f>
        <v>10</v>
      </c>
      <c r="G135" s="153" t="s">
        <v>140</v>
      </c>
      <c r="H135" s="156" t="s">
        <v>986</v>
      </c>
      <c r="I135" s="163"/>
      <c r="J135" s="157"/>
      <c r="K135" s="162">
        <f t="shared" si="3"/>
        <v>0</v>
      </c>
      <c r="L135" s="159"/>
      <c r="M135" s="154"/>
      <c r="N135" s="131"/>
    </row>
    <row r="136">
      <c r="A136" s="152" t="str">
        <f t="shared" si="1"/>
        <v>6520</v>
      </c>
      <c r="B136" s="107"/>
      <c r="C136" s="106">
        <v>65.0</v>
      </c>
      <c r="D136" s="153" t="s">
        <v>423</v>
      </c>
      <c r="E136" s="154" t="s">
        <v>947</v>
      </c>
      <c r="F136" s="155">
        <f>vlookup(G136,terminals!$C$4:$O$196,13,FALSE)</f>
        <v>20</v>
      </c>
      <c r="G136" s="153" t="s">
        <v>150</v>
      </c>
      <c r="H136" s="156"/>
      <c r="I136" s="163" t="s">
        <v>966</v>
      </c>
      <c r="J136" s="157" t="s">
        <v>968</v>
      </c>
      <c r="K136" s="162">
        <f t="shared" si="3"/>
        <v>-1</v>
      </c>
      <c r="L136" s="159"/>
      <c r="M136" s="154"/>
      <c r="N136" s="131"/>
    </row>
    <row r="137">
      <c r="A137" s="152" t="str">
        <f t="shared" si="1"/>
        <v>6610</v>
      </c>
      <c r="B137" s="107"/>
      <c r="C137" s="106">
        <v>66.0</v>
      </c>
      <c r="D137" s="153" t="s">
        <v>424</v>
      </c>
      <c r="E137" s="154" t="s">
        <v>945</v>
      </c>
      <c r="F137" s="155">
        <f>vlookup(G137,terminals!$C$4:$O$196,13,FALSE)</f>
        <v>10</v>
      </c>
      <c r="G137" s="153" t="s">
        <v>140</v>
      </c>
      <c r="H137" s="156" t="s">
        <v>987</v>
      </c>
      <c r="I137" s="163"/>
      <c r="J137" s="157"/>
      <c r="K137" s="162">
        <f t="shared" si="3"/>
        <v>0</v>
      </c>
      <c r="L137" s="159"/>
      <c r="M137" s="154"/>
      <c r="N137" s="131"/>
    </row>
    <row r="138">
      <c r="A138" s="152" t="str">
        <f t="shared" si="1"/>
        <v>6612</v>
      </c>
      <c r="B138" s="107"/>
      <c r="C138" s="106">
        <v>66.0</v>
      </c>
      <c r="D138" s="153" t="s">
        <v>424</v>
      </c>
      <c r="E138" s="154" t="s">
        <v>947</v>
      </c>
      <c r="F138" s="155">
        <f>vlookup(G138,terminals!$C$4:$O$196,13,FALSE)</f>
        <v>12</v>
      </c>
      <c r="G138" s="153" t="s">
        <v>160</v>
      </c>
      <c r="H138" s="156"/>
      <c r="I138" s="163" t="s">
        <v>966</v>
      </c>
      <c r="J138" s="157" t="s">
        <v>951</v>
      </c>
      <c r="K138" s="162">
        <f t="shared" si="3"/>
        <v>-1</v>
      </c>
      <c r="L138" s="159"/>
      <c r="M138" s="154"/>
      <c r="N138" s="131"/>
    </row>
    <row r="139">
      <c r="A139" s="152" t="str">
        <f t="shared" si="1"/>
        <v>6710</v>
      </c>
      <c r="B139" s="107"/>
      <c r="C139" s="106">
        <v>67.0</v>
      </c>
      <c r="D139" s="153" t="s">
        <v>425</v>
      </c>
      <c r="E139" s="154" t="s">
        <v>945</v>
      </c>
      <c r="F139" s="155">
        <f>vlookup(G139,terminals!$C$4:$O$196,13,FALSE)</f>
        <v>10</v>
      </c>
      <c r="G139" s="153" t="s">
        <v>140</v>
      </c>
      <c r="H139" s="156" t="s">
        <v>1008</v>
      </c>
      <c r="I139" s="163"/>
      <c r="J139" s="157"/>
      <c r="K139" s="162">
        <f t="shared" si="3"/>
        <v>0</v>
      </c>
      <c r="L139" s="159"/>
      <c r="M139" s="154"/>
      <c r="N139" s="131"/>
    </row>
    <row r="140">
      <c r="A140" s="152" t="str">
        <f t="shared" si="1"/>
        <v>6712</v>
      </c>
      <c r="B140" s="107"/>
      <c r="C140" s="106">
        <v>67.0</v>
      </c>
      <c r="D140" s="153" t="s">
        <v>425</v>
      </c>
      <c r="E140" s="154" t="s">
        <v>947</v>
      </c>
      <c r="F140" s="155">
        <f>vlookup(G140,terminals!$C$4:$O$196,13,FALSE)</f>
        <v>12</v>
      </c>
      <c r="G140" s="153" t="s">
        <v>160</v>
      </c>
      <c r="H140" s="156"/>
      <c r="I140" s="163" t="s">
        <v>997</v>
      </c>
      <c r="J140" s="157" t="s">
        <v>963</v>
      </c>
      <c r="K140" s="162">
        <f t="shared" si="3"/>
        <v>-1</v>
      </c>
      <c r="L140" s="159"/>
      <c r="M140" s="154"/>
      <c r="N140" s="131"/>
    </row>
    <row r="141">
      <c r="A141" s="152" t="str">
        <f t="shared" si="1"/>
        <v>6810</v>
      </c>
      <c r="B141" s="107"/>
      <c r="C141" s="106">
        <v>68.0</v>
      </c>
      <c r="D141" s="153" t="s">
        <v>426</v>
      </c>
      <c r="E141" s="154" t="s">
        <v>945</v>
      </c>
      <c r="F141" s="155">
        <f>vlookup(G141,terminals!$C$4:$O$196,13,FALSE)</f>
        <v>10</v>
      </c>
      <c r="G141" s="153" t="s">
        <v>140</v>
      </c>
      <c r="H141" s="156" t="s">
        <v>980</v>
      </c>
      <c r="I141" s="163"/>
      <c r="J141" s="157"/>
      <c r="K141" s="162">
        <f t="shared" si="3"/>
        <v>0</v>
      </c>
      <c r="L141" s="159"/>
      <c r="M141" s="154"/>
      <c r="N141" s="131"/>
    </row>
    <row r="142">
      <c r="A142" s="152" t="str">
        <f t="shared" si="1"/>
        <v>6828</v>
      </c>
      <c r="B142" s="107"/>
      <c r="C142" s="106">
        <v>68.0</v>
      </c>
      <c r="D142" s="153" t="s">
        <v>426</v>
      </c>
      <c r="E142" s="154" t="s">
        <v>947</v>
      </c>
      <c r="F142" s="155">
        <f>vlookup(G142,terminals!$C$4:$O$196,13,FALSE)</f>
        <v>28</v>
      </c>
      <c r="G142" s="153" t="s">
        <v>161</v>
      </c>
      <c r="H142" s="161"/>
      <c r="I142" s="157" t="s">
        <v>997</v>
      </c>
      <c r="J142" s="157" t="s">
        <v>963</v>
      </c>
      <c r="K142" s="157">
        <f t="shared" si="3"/>
        <v>-1</v>
      </c>
      <c r="L142" s="159"/>
      <c r="M142" s="154"/>
      <c r="N142" s="131"/>
    </row>
    <row r="143">
      <c r="A143" s="152" t="str">
        <f t="shared" si="1"/>
        <v>6910</v>
      </c>
      <c r="B143" s="107"/>
      <c r="C143" s="106">
        <v>69.0</v>
      </c>
      <c r="D143" s="153" t="s">
        <v>426</v>
      </c>
      <c r="E143" s="154" t="s">
        <v>945</v>
      </c>
      <c r="F143" s="155">
        <f>vlookup(G143,terminals!$C$4:$O$196,13,FALSE)</f>
        <v>10</v>
      </c>
      <c r="G143" s="153" t="s">
        <v>140</v>
      </c>
      <c r="H143" s="161" t="s">
        <v>996</v>
      </c>
      <c r="I143" s="157"/>
      <c r="J143" s="157"/>
      <c r="K143" s="157">
        <f t="shared" si="3"/>
        <v>0</v>
      </c>
      <c r="L143" s="159"/>
      <c r="M143" s="154"/>
      <c r="N143" s="131"/>
    </row>
    <row r="144">
      <c r="A144" s="152" t="str">
        <f t="shared" si="1"/>
        <v>6928</v>
      </c>
      <c r="B144" s="107"/>
      <c r="C144" s="106">
        <v>69.0</v>
      </c>
      <c r="D144" s="153" t="s">
        <v>426</v>
      </c>
      <c r="E144" s="154" t="s">
        <v>947</v>
      </c>
      <c r="F144" s="155">
        <f>vlookup(G144,terminals!$C$4:$O$196,13,FALSE)</f>
        <v>28</v>
      </c>
      <c r="G144" s="153" t="s">
        <v>161</v>
      </c>
      <c r="H144" s="161"/>
      <c r="I144" s="157" t="s">
        <v>997</v>
      </c>
      <c r="J144" s="157" t="s">
        <v>951</v>
      </c>
      <c r="K144" s="157">
        <f t="shared" si="3"/>
        <v>-1</v>
      </c>
      <c r="L144" s="159"/>
      <c r="M144" s="154"/>
      <c r="N144" s="131"/>
    </row>
    <row r="145">
      <c r="A145" s="152" t="str">
        <f t="shared" si="1"/>
        <v>7010</v>
      </c>
      <c r="B145" s="107"/>
      <c r="C145" s="106">
        <v>70.0</v>
      </c>
      <c r="D145" s="153" t="s">
        <v>426</v>
      </c>
      <c r="E145" s="154" t="s">
        <v>945</v>
      </c>
      <c r="F145" s="155">
        <f>vlookup(G145,terminals!$C$4:$O$196,13,FALSE)</f>
        <v>10</v>
      </c>
      <c r="G145" s="153" t="s">
        <v>140</v>
      </c>
      <c r="H145" s="161" t="s">
        <v>990</v>
      </c>
      <c r="I145" s="157"/>
      <c r="J145" s="157"/>
      <c r="K145" s="157">
        <f t="shared" si="3"/>
        <v>0</v>
      </c>
      <c r="L145" s="159"/>
      <c r="M145" s="154"/>
      <c r="N145" s="131"/>
    </row>
    <row r="146">
      <c r="A146" s="152" t="str">
        <f t="shared" si="1"/>
        <v>7028</v>
      </c>
      <c r="B146" s="107"/>
      <c r="C146" s="106">
        <v>70.0</v>
      </c>
      <c r="D146" s="153" t="s">
        <v>426</v>
      </c>
      <c r="E146" s="154" t="s">
        <v>947</v>
      </c>
      <c r="F146" s="155">
        <f>vlookup(G146,terminals!$C$4:$O$196,13,FALSE)</f>
        <v>28</v>
      </c>
      <c r="G146" s="153" t="s">
        <v>161</v>
      </c>
      <c r="H146" s="161"/>
      <c r="I146" s="157" t="s">
        <v>997</v>
      </c>
      <c r="J146" s="157" t="s">
        <v>951</v>
      </c>
      <c r="K146" s="157">
        <f t="shared" si="3"/>
        <v>-1</v>
      </c>
      <c r="L146" s="159"/>
      <c r="M146" s="154"/>
      <c r="N146" s="131"/>
    </row>
    <row r="147">
      <c r="A147" s="152" t="str">
        <f t="shared" si="1"/>
        <v>7110</v>
      </c>
      <c r="B147" s="107"/>
      <c r="C147" s="106">
        <v>71.0</v>
      </c>
      <c r="D147" s="153" t="s">
        <v>426</v>
      </c>
      <c r="E147" s="154" t="s">
        <v>945</v>
      </c>
      <c r="F147" s="155">
        <f>vlookup(G147,terminals!$C$4:$O$196,13,FALSE)</f>
        <v>10</v>
      </c>
      <c r="G147" s="153" t="s">
        <v>140</v>
      </c>
      <c r="H147" s="161" t="s">
        <v>949</v>
      </c>
      <c r="I147" s="157"/>
      <c r="J147" s="157"/>
      <c r="K147" s="157">
        <f t="shared" si="3"/>
        <v>0</v>
      </c>
      <c r="L147" s="159"/>
      <c r="M147" s="154"/>
      <c r="N147" s="131"/>
    </row>
    <row r="148">
      <c r="A148" s="152" t="str">
        <f t="shared" si="1"/>
        <v>7128</v>
      </c>
      <c r="B148" s="107"/>
      <c r="C148" s="106">
        <v>71.0</v>
      </c>
      <c r="D148" s="153" t="s">
        <v>426</v>
      </c>
      <c r="E148" s="154" t="s">
        <v>947</v>
      </c>
      <c r="F148" s="155">
        <f>vlookup(G148,terminals!$C$4:$O$196,13,FALSE)</f>
        <v>28</v>
      </c>
      <c r="G148" s="153" t="s">
        <v>161</v>
      </c>
      <c r="H148" s="161"/>
      <c r="I148" s="157" t="s">
        <v>997</v>
      </c>
      <c r="J148" s="157" t="s">
        <v>951</v>
      </c>
      <c r="K148" s="157">
        <f t="shared" si="3"/>
        <v>-1</v>
      </c>
      <c r="L148" s="159"/>
      <c r="M148" s="154"/>
      <c r="N148" s="131"/>
    </row>
    <row r="149">
      <c r="A149" s="152" t="str">
        <f t="shared" si="1"/>
        <v>7210</v>
      </c>
      <c r="B149" s="107"/>
      <c r="C149" s="106">
        <v>72.0</v>
      </c>
      <c r="D149" s="153" t="s">
        <v>427</v>
      </c>
      <c r="E149" s="154" t="s">
        <v>945</v>
      </c>
      <c r="F149" s="155">
        <f>vlookup(G149,terminals!$C$4:$O$196,13,FALSE)</f>
        <v>10</v>
      </c>
      <c r="G149" s="153" t="s">
        <v>140</v>
      </c>
      <c r="H149" s="161" t="s">
        <v>1009</v>
      </c>
      <c r="I149" s="157"/>
      <c r="J149" s="157"/>
      <c r="K149" s="157">
        <f t="shared" si="3"/>
        <v>0</v>
      </c>
      <c r="L149" s="159"/>
      <c r="M149" s="154"/>
      <c r="N149" s="131"/>
    </row>
    <row r="150">
      <c r="A150" s="152" t="str">
        <f t="shared" si="1"/>
        <v>722</v>
      </c>
      <c r="B150" s="107"/>
      <c r="C150" s="106">
        <v>72.0</v>
      </c>
      <c r="D150" s="153" t="s">
        <v>427</v>
      </c>
      <c r="E150" s="154" t="s">
        <v>947</v>
      </c>
      <c r="F150" s="155">
        <f>vlookup(G150,terminals!$C$4:$O$196,13,FALSE)</f>
        <v>2</v>
      </c>
      <c r="G150" s="153" t="s">
        <v>173</v>
      </c>
      <c r="H150" s="161"/>
      <c r="I150" s="157" t="s">
        <v>997</v>
      </c>
      <c r="J150" s="157" t="s">
        <v>951</v>
      </c>
      <c r="K150" s="157">
        <f t="shared" si="3"/>
        <v>-1</v>
      </c>
      <c r="L150" s="159"/>
      <c r="M150" s="154"/>
      <c r="N150" s="131"/>
    </row>
    <row r="151">
      <c r="A151" s="152" t="str">
        <f t="shared" si="1"/>
        <v>7310</v>
      </c>
      <c r="B151" s="107"/>
      <c r="C151" s="106">
        <v>73.0</v>
      </c>
      <c r="D151" s="153" t="s">
        <v>428</v>
      </c>
      <c r="E151" s="154" t="s">
        <v>945</v>
      </c>
      <c r="F151" s="155">
        <f>vlookup(G151,terminals!$C$4:$O$196,13,FALSE)</f>
        <v>10</v>
      </c>
      <c r="G151" s="153" t="s">
        <v>140</v>
      </c>
      <c r="H151" s="161" t="s">
        <v>948</v>
      </c>
      <c r="I151" s="157"/>
      <c r="J151" s="157"/>
      <c r="K151" s="157">
        <f t="shared" si="3"/>
        <v>0</v>
      </c>
      <c r="L151" s="159"/>
      <c r="M151" s="154"/>
      <c r="N151" s="131"/>
    </row>
    <row r="152">
      <c r="A152" s="152" t="str">
        <f t="shared" si="1"/>
        <v>734</v>
      </c>
      <c r="B152" s="107"/>
      <c r="C152" s="106">
        <v>73.0</v>
      </c>
      <c r="D152" s="153" t="s">
        <v>428</v>
      </c>
      <c r="E152" s="154" t="s">
        <v>947</v>
      </c>
      <c r="F152" s="155">
        <f>vlookup(G152,terminals!$C$4:$O$196,13,FALSE)</f>
        <v>4</v>
      </c>
      <c r="G152" s="153" t="s">
        <v>178</v>
      </c>
      <c r="H152" s="161"/>
      <c r="I152" s="157" t="s">
        <v>1010</v>
      </c>
      <c r="J152" s="157" t="s">
        <v>951</v>
      </c>
      <c r="K152" s="157">
        <f t="shared" si="3"/>
        <v>-1</v>
      </c>
      <c r="L152" s="159"/>
      <c r="M152" s="154"/>
      <c r="N152" s="131"/>
    </row>
    <row r="153">
      <c r="A153" s="152" t="str">
        <f t="shared" si="1"/>
        <v>7411</v>
      </c>
      <c r="B153" s="107"/>
      <c r="C153" s="106">
        <v>74.0</v>
      </c>
      <c r="D153" s="153" t="s">
        <v>429</v>
      </c>
      <c r="E153" s="154" t="s">
        <v>945</v>
      </c>
      <c r="F153" s="155">
        <f>vlookup(G153,terminals!$C$4:$O$196,13,FALSE)</f>
        <v>11</v>
      </c>
      <c r="G153" s="153" t="s">
        <v>186</v>
      </c>
      <c r="H153" s="156" t="s">
        <v>948</v>
      </c>
      <c r="I153" s="163"/>
      <c r="J153" s="157"/>
      <c r="K153" s="162">
        <f t="shared" si="3"/>
        <v>0</v>
      </c>
      <c r="L153" s="159"/>
      <c r="M153" s="154"/>
      <c r="N153" s="131"/>
    </row>
    <row r="154">
      <c r="A154" s="152" t="str">
        <f t="shared" si="1"/>
        <v>7420</v>
      </c>
      <c r="B154" s="107"/>
      <c r="C154" s="106">
        <v>74.0</v>
      </c>
      <c r="D154" s="153" t="s">
        <v>429</v>
      </c>
      <c r="E154" s="154" t="s">
        <v>947</v>
      </c>
      <c r="F154" s="155">
        <f>vlookup(G154,terminals!$C$4:$O$196,13,FALSE)</f>
        <v>20</v>
      </c>
      <c r="G154" s="153" t="s">
        <v>150</v>
      </c>
      <c r="H154" s="156"/>
      <c r="I154" s="163"/>
      <c r="J154" s="157"/>
      <c r="K154" s="162">
        <f t="shared" si="3"/>
        <v>-1</v>
      </c>
      <c r="L154" s="159"/>
      <c r="M154" s="154"/>
      <c r="N154" s="131"/>
    </row>
    <row r="155">
      <c r="A155" s="152" t="str">
        <f t="shared" si="1"/>
        <v>7529</v>
      </c>
      <c r="B155" s="107"/>
      <c r="C155" s="106">
        <v>75.0</v>
      </c>
      <c r="D155" s="153" t="s">
        <v>430</v>
      </c>
      <c r="E155" s="154" t="s">
        <v>945</v>
      </c>
      <c r="F155" s="155">
        <f>vlookup(G155,terminals!$C$4:$O$196,13,FALSE)</f>
        <v>29</v>
      </c>
      <c r="G155" s="153" t="s">
        <v>187</v>
      </c>
      <c r="H155" s="156" t="s">
        <v>959</v>
      </c>
      <c r="I155" s="163"/>
      <c r="J155" s="163"/>
      <c r="K155" s="162">
        <f t="shared" si="3"/>
        <v>0</v>
      </c>
      <c r="L155" s="159"/>
      <c r="M155" s="154"/>
      <c r="N155" s="131"/>
    </row>
    <row r="156">
      <c r="A156" s="152" t="str">
        <f t="shared" si="1"/>
        <v>7517</v>
      </c>
      <c r="B156" s="107"/>
      <c r="C156" s="106">
        <v>75.0</v>
      </c>
      <c r="D156" s="153" t="s">
        <v>430</v>
      </c>
      <c r="E156" s="154" t="s">
        <v>947</v>
      </c>
      <c r="F156" s="155">
        <f>vlookup(G156,terminals!$C$4:$O$196,13,FALSE)</f>
        <v>17</v>
      </c>
      <c r="G156" s="153" t="s">
        <v>152</v>
      </c>
      <c r="H156" s="156"/>
      <c r="I156" s="163" t="s">
        <v>982</v>
      </c>
      <c r="J156" s="157" t="s">
        <v>957</v>
      </c>
      <c r="K156" s="162">
        <f t="shared" si="3"/>
        <v>-1</v>
      </c>
      <c r="L156" s="159"/>
      <c r="M156" s="154"/>
      <c r="N156" s="131"/>
    </row>
    <row r="157">
      <c r="A157" s="152" t="str">
        <f t="shared" si="1"/>
        <v>7629</v>
      </c>
      <c r="B157" s="107"/>
      <c r="C157" s="106">
        <v>76.0</v>
      </c>
      <c r="D157" s="153" t="s">
        <v>432</v>
      </c>
      <c r="E157" s="154" t="s">
        <v>945</v>
      </c>
      <c r="F157" s="155">
        <f>vlookup(G157,terminals!$C$4:$O$196,13,FALSE)</f>
        <v>29</v>
      </c>
      <c r="G157" s="153" t="s">
        <v>187</v>
      </c>
      <c r="H157" s="156" t="s">
        <v>965</v>
      </c>
      <c r="I157" s="163"/>
      <c r="J157" s="163"/>
      <c r="K157" s="162">
        <f t="shared" si="3"/>
        <v>0</v>
      </c>
      <c r="L157" s="159"/>
      <c r="M157" s="154"/>
      <c r="N157" s="131"/>
    </row>
    <row r="158">
      <c r="A158" s="152" t="str">
        <f t="shared" si="1"/>
        <v>7624</v>
      </c>
      <c r="B158" s="107"/>
      <c r="C158" s="106">
        <v>76.0</v>
      </c>
      <c r="D158" s="153" t="s">
        <v>432</v>
      </c>
      <c r="E158" s="154" t="s">
        <v>947</v>
      </c>
      <c r="F158" s="155">
        <f>vlookup(G158,terminals!$C$4:$O$196,13,FALSE)</f>
        <v>24</v>
      </c>
      <c r="G158" s="153" t="s">
        <v>154</v>
      </c>
      <c r="H158" s="156"/>
      <c r="I158" s="163" t="s">
        <v>962</v>
      </c>
      <c r="J158" s="157" t="s">
        <v>963</v>
      </c>
      <c r="K158" s="162">
        <f>if(E158="Origin",0,if(E158="Destination",-1,#REF!+1))</f>
        <v>-1</v>
      </c>
      <c r="L158" s="159"/>
      <c r="M158" s="154"/>
      <c r="N158" s="131"/>
    </row>
    <row r="159">
      <c r="A159" s="152" t="str">
        <f t="shared" si="1"/>
        <v>7829</v>
      </c>
      <c r="B159" s="107"/>
      <c r="C159" s="106">
        <v>78.0</v>
      </c>
      <c r="D159" s="153" t="s">
        <v>433</v>
      </c>
      <c r="E159" s="154" t="s">
        <v>945</v>
      </c>
      <c r="F159" s="155">
        <f>vlookup(G159,terminals!$C$4:$O$196,13,FALSE)</f>
        <v>29</v>
      </c>
      <c r="G159" s="153" t="s">
        <v>187</v>
      </c>
      <c r="H159" s="156" t="s">
        <v>986</v>
      </c>
      <c r="I159" s="163"/>
      <c r="J159" s="163"/>
      <c r="K159" s="162">
        <f t="shared" ref="K159:K224" si="4">if(E159="Origin",0,if(E159="Destination",-1,K158+1))</f>
        <v>0</v>
      </c>
      <c r="L159" s="159"/>
      <c r="M159" s="154"/>
      <c r="N159" s="131"/>
    </row>
    <row r="160">
      <c r="A160" s="152" t="str">
        <f t="shared" si="1"/>
        <v>789</v>
      </c>
      <c r="B160" s="107"/>
      <c r="C160" s="106">
        <v>78.0</v>
      </c>
      <c r="D160" s="153" t="s">
        <v>433</v>
      </c>
      <c r="E160" s="154" t="s">
        <v>947</v>
      </c>
      <c r="F160" s="155">
        <f>vlookup(G160,terminals!$C$4:$O$196,13,FALSE)</f>
        <v>9</v>
      </c>
      <c r="G160" s="153" t="s">
        <v>170</v>
      </c>
      <c r="H160" s="156"/>
      <c r="I160" s="163" t="s">
        <v>960</v>
      </c>
      <c r="J160" s="157" t="s">
        <v>966</v>
      </c>
      <c r="K160" s="162">
        <f t="shared" si="4"/>
        <v>-1</v>
      </c>
      <c r="L160" s="159"/>
      <c r="M160" s="154"/>
      <c r="N160" s="131"/>
    </row>
    <row r="161">
      <c r="A161" s="152" t="str">
        <f t="shared" si="1"/>
        <v>7929</v>
      </c>
      <c r="B161" s="107"/>
      <c r="C161" s="106">
        <v>79.0</v>
      </c>
      <c r="D161" s="153" t="s">
        <v>434</v>
      </c>
      <c r="E161" s="154" t="s">
        <v>945</v>
      </c>
      <c r="F161" s="155">
        <f>vlookup(G161,terminals!$C$4:$O$196,13,FALSE)</f>
        <v>29</v>
      </c>
      <c r="G161" s="153" t="s">
        <v>187</v>
      </c>
      <c r="H161" s="156" t="s">
        <v>986</v>
      </c>
      <c r="I161" s="163"/>
      <c r="J161" s="163"/>
      <c r="K161" s="162">
        <f t="shared" si="4"/>
        <v>0</v>
      </c>
      <c r="L161" s="159"/>
      <c r="M161" s="154"/>
      <c r="N161" s="131"/>
    </row>
    <row r="162">
      <c r="A162" s="152" t="str">
        <f t="shared" si="1"/>
        <v>797</v>
      </c>
      <c r="B162" s="107"/>
      <c r="C162" s="106">
        <v>79.0</v>
      </c>
      <c r="D162" s="153" t="s">
        <v>434</v>
      </c>
      <c r="E162" s="154" t="s">
        <v>947</v>
      </c>
      <c r="F162" s="155">
        <f>vlookup(G162,terminals!$C$4:$O$196,13,FALSE)</f>
        <v>7</v>
      </c>
      <c r="G162" s="153" t="s">
        <v>155</v>
      </c>
      <c r="H162" s="156"/>
      <c r="I162" s="163" t="s">
        <v>982</v>
      </c>
      <c r="J162" s="157" t="s">
        <v>1011</v>
      </c>
      <c r="K162" s="162">
        <f t="shared" si="4"/>
        <v>-1</v>
      </c>
      <c r="L162" s="159"/>
      <c r="M162" s="154"/>
      <c r="N162" s="131"/>
    </row>
    <row r="163">
      <c r="A163" s="152" t="str">
        <f t="shared" si="1"/>
        <v>8029</v>
      </c>
      <c r="B163" s="107"/>
      <c r="C163" s="106">
        <v>80.0</v>
      </c>
      <c r="D163" s="153" t="s">
        <v>431</v>
      </c>
      <c r="E163" s="154" t="s">
        <v>945</v>
      </c>
      <c r="F163" s="155">
        <f>vlookup(G163,terminals!$C$4:$O$196,13,FALSE)</f>
        <v>29</v>
      </c>
      <c r="G163" s="153" t="s">
        <v>187</v>
      </c>
      <c r="H163" s="156" t="s">
        <v>965</v>
      </c>
      <c r="I163" s="163"/>
      <c r="J163" s="163"/>
      <c r="K163" s="162">
        <f t="shared" si="4"/>
        <v>0</v>
      </c>
      <c r="L163" s="159"/>
      <c r="M163" s="154"/>
      <c r="N163" s="131"/>
    </row>
    <row r="164">
      <c r="A164" s="152" t="str">
        <f t="shared" si="1"/>
        <v>8020</v>
      </c>
      <c r="B164" s="107"/>
      <c r="C164" s="106">
        <v>80.0</v>
      </c>
      <c r="D164" s="153" t="s">
        <v>431</v>
      </c>
      <c r="E164" s="154" t="s">
        <v>947</v>
      </c>
      <c r="F164" s="155">
        <f>vlookup(G164,terminals!$C$4:$O$196,13,FALSE)</f>
        <v>20</v>
      </c>
      <c r="G164" s="153" t="s">
        <v>150</v>
      </c>
      <c r="H164" s="156"/>
      <c r="I164" s="163" t="s">
        <v>956</v>
      </c>
      <c r="J164" s="157" t="s">
        <v>1012</v>
      </c>
      <c r="K164" s="162">
        <f t="shared" si="4"/>
        <v>-1</v>
      </c>
      <c r="L164" s="159"/>
      <c r="M164" s="154"/>
      <c r="N164" s="131"/>
    </row>
    <row r="165">
      <c r="A165" s="152" t="str">
        <f t="shared" si="1"/>
        <v>8129</v>
      </c>
      <c r="B165" s="107"/>
      <c r="C165" s="106">
        <v>81.0</v>
      </c>
      <c r="D165" s="153" t="s">
        <v>435</v>
      </c>
      <c r="E165" s="154" t="s">
        <v>945</v>
      </c>
      <c r="F165" s="155">
        <f>vlookup(G165,terminals!$C$4:$O$196,13,FALSE)</f>
        <v>29</v>
      </c>
      <c r="G165" s="153" t="s">
        <v>187</v>
      </c>
      <c r="H165" s="156" t="s">
        <v>986</v>
      </c>
      <c r="I165" s="163"/>
      <c r="J165" s="163"/>
      <c r="K165" s="162">
        <f t="shared" si="4"/>
        <v>0</v>
      </c>
      <c r="L165" s="159"/>
      <c r="M165" s="154"/>
      <c r="N165" s="131"/>
    </row>
    <row r="166">
      <c r="A166" s="152" t="str">
        <f t="shared" si="1"/>
        <v>8112</v>
      </c>
      <c r="B166" s="107"/>
      <c r="C166" s="106">
        <v>81.0</v>
      </c>
      <c r="D166" s="153" t="s">
        <v>435</v>
      </c>
      <c r="E166" s="154" t="s">
        <v>955</v>
      </c>
      <c r="F166" s="155">
        <f>vlookup(G166,terminals!$C$4:$O$196,13,FALSE)</f>
        <v>12</v>
      </c>
      <c r="G166" s="153" t="s">
        <v>160</v>
      </c>
      <c r="H166" s="156"/>
      <c r="I166" s="163"/>
      <c r="J166" s="157"/>
      <c r="K166" s="162">
        <f t="shared" si="4"/>
        <v>1</v>
      </c>
      <c r="L166" s="159"/>
      <c r="M166" s="154"/>
      <c r="N166" s="131"/>
    </row>
    <row r="167">
      <c r="A167" s="152" t="str">
        <f t="shared" si="1"/>
        <v>8128</v>
      </c>
      <c r="B167" s="107"/>
      <c r="C167" s="106">
        <v>81.0</v>
      </c>
      <c r="D167" s="153" t="s">
        <v>435</v>
      </c>
      <c r="E167" s="154" t="s">
        <v>947</v>
      </c>
      <c r="F167" s="155">
        <f>vlookup(G167,terminals!$C$4:$O$196,13,FALSE)</f>
        <v>28</v>
      </c>
      <c r="G167" s="153" t="s">
        <v>161</v>
      </c>
      <c r="H167" s="156"/>
      <c r="I167" s="163" t="s">
        <v>992</v>
      </c>
      <c r="J167" s="157" t="s">
        <v>972</v>
      </c>
      <c r="K167" s="162">
        <f t="shared" si="4"/>
        <v>-1</v>
      </c>
      <c r="L167" s="159"/>
      <c r="M167" s="154"/>
      <c r="N167" s="131"/>
    </row>
    <row r="168">
      <c r="A168" s="152" t="str">
        <f t="shared" si="1"/>
        <v>8229</v>
      </c>
      <c r="B168" s="107"/>
      <c r="C168" s="106">
        <v>82.0</v>
      </c>
      <c r="D168" s="153" t="s">
        <v>436</v>
      </c>
      <c r="E168" s="154" t="s">
        <v>945</v>
      </c>
      <c r="F168" s="155">
        <f>vlookup(G168,terminals!$C$4:$O$196,13,FALSE)</f>
        <v>29</v>
      </c>
      <c r="G168" s="153" t="s">
        <v>187</v>
      </c>
      <c r="H168" s="156" t="s">
        <v>1013</v>
      </c>
      <c r="I168" s="163"/>
      <c r="J168" s="163"/>
      <c r="K168" s="162">
        <f t="shared" si="4"/>
        <v>0</v>
      </c>
      <c r="L168" s="159"/>
      <c r="M168" s="154"/>
      <c r="N168" s="131"/>
    </row>
    <row r="169">
      <c r="A169" s="152" t="str">
        <f t="shared" si="1"/>
        <v>822</v>
      </c>
      <c r="B169" s="107"/>
      <c r="C169" s="106">
        <v>82.0</v>
      </c>
      <c r="D169" s="153" t="s">
        <v>436</v>
      </c>
      <c r="E169" s="154" t="s">
        <v>947</v>
      </c>
      <c r="F169" s="155">
        <f>vlookup(G169,terminals!$C$4:$O$196,13,FALSE)</f>
        <v>2</v>
      </c>
      <c r="G169" s="153" t="s">
        <v>173</v>
      </c>
      <c r="H169" s="156"/>
      <c r="I169" s="163" t="s">
        <v>964</v>
      </c>
      <c r="J169" s="157" t="s">
        <v>966</v>
      </c>
      <c r="K169" s="162">
        <f t="shared" si="4"/>
        <v>-1</v>
      </c>
      <c r="L169" s="159"/>
      <c r="M169" s="154"/>
      <c r="N169" s="131"/>
    </row>
    <row r="170">
      <c r="A170" s="152" t="str">
        <f t="shared" si="1"/>
        <v>8326</v>
      </c>
      <c r="B170" s="107"/>
      <c r="C170" s="106">
        <v>83.0</v>
      </c>
      <c r="D170" s="153" t="s">
        <v>437</v>
      </c>
      <c r="E170" s="154" t="s">
        <v>945</v>
      </c>
      <c r="F170" s="155">
        <f>vlookup(G170,terminals!$C$4:$O$196,13,FALSE)</f>
        <v>26</v>
      </c>
      <c r="G170" s="153" t="s">
        <v>149</v>
      </c>
      <c r="H170" s="156" t="s">
        <v>948</v>
      </c>
      <c r="I170" s="163"/>
      <c r="J170" s="163"/>
      <c r="K170" s="162">
        <f t="shared" si="4"/>
        <v>0</v>
      </c>
      <c r="L170" s="159"/>
      <c r="M170" s="154"/>
      <c r="N170" s="131"/>
    </row>
    <row r="171">
      <c r="A171" s="152" t="str">
        <f t="shared" si="1"/>
        <v>8331</v>
      </c>
      <c r="B171" s="107"/>
      <c r="C171" s="106">
        <v>83.0</v>
      </c>
      <c r="D171" s="153" t="s">
        <v>437</v>
      </c>
      <c r="E171" s="154" t="s">
        <v>947</v>
      </c>
      <c r="F171" s="155">
        <f>vlookup(G171,terminals!$C$4:$O$196,13,FALSE)</f>
        <v>31</v>
      </c>
      <c r="G171" s="153" t="s">
        <v>148</v>
      </c>
      <c r="H171" s="156"/>
      <c r="I171" s="163" t="s">
        <v>960</v>
      </c>
      <c r="J171" s="157" t="s">
        <v>961</v>
      </c>
      <c r="K171" s="162">
        <f t="shared" si="4"/>
        <v>-1</v>
      </c>
      <c r="L171" s="159"/>
      <c r="M171" s="154"/>
      <c r="N171" s="131"/>
    </row>
    <row r="172">
      <c r="A172" s="152" t="str">
        <f t="shared" si="1"/>
        <v>8426</v>
      </c>
      <c r="B172" s="107"/>
      <c r="C172" s="106">
        <v>84.0</v>
      </c>
      <c r="D172" s="153" t="s">
        <v>438</v>
      </c>
      <c r="E172" s="154" t="s">
        <v>945</v>
      </c>
      <c r="F172" s="155">
        <f>vlookup(G172,terminals!$C$4:$O$196,13,FALSE)</f>
        <v>26</v>
      </c>
      <c r="G172" s="153" t="s">
        <v>149</v>
      </c>
      <c r="H172" s="156" t="s">
        <v>1014</v>
      </c>
      <c r="I172" s="163"/>
      <c r="J172" s="163"/>
      <c r="K172" s="162">
        <f t="shared" si="4"/>
        <v>0</v>
      </c>
      <c r="L172" s="159"/>
      <c r="M172" s="154"/>
      <c r="N172" s="131"/>
    </row>
    <row r="173">
      <c r="A173" s="152" t="str">
        <f t="shared" si="1"/>
        <v>8431</v>
      </c>
      <c r="B173" s="107"/>
      <c r="C173" s="106">
        <v>84.0</v>
      </c>
      <c r="D173" s="153" t="s">
        <v>438</v>
      </c>
      <c r="E173" s="154" t="s">
        <v>947</v>
      </c>
      <c r="F173" s="155">
        <f>vlookup(G173,terminals!$C$4:$O$196,13,FALSE)</f>
        <v>31</v>
      </c>
      <c r="G173" s="153" t="s">
        <v>148</v>
      </c>
      <c r="H173" s="156"/>
      <c r="I173" s="163" t="s">
        <v>962</v>
      </c>
      <c r="J173" s="157" t="s">
        <v>966</v>
      </c>
      <c r="K173" s="162">
        <f t="shared" si="4"/>
        <v>-1</v>
      </c>
      <c r="L173" s="159"/>
      <c r="M173" s="154"/>
      <c r="N173" s="131"/>
    </row>
    <row r="174">
      <c r="A174" s="152" t="str">
        <f t="shared" si="1"/>
        <v>8525</v>
      </c>
      <c r="B174" s="107"/>
      <c r="C174" s="106">
        <v>85.0</v>
      </c>
      <c r="D174" s="153" t="s">
        <v>439</v>
      </c>
      <c r="E174" s="154" t="s">
        <v>945</v>
      </c>
      <c r="F174" s="155">
        <f>vlookup(G174,terminals!$C$4:$O$196,13,FALSE)</f>
        <v>25</v>
      </c>
      <c r="G174" s="153" t="s">
        <v>190</v>
      </c>
      <c r="H174" s="156" t="s">
        <v>1015</v>
      </c>
      <c r="I174" s="163"/>
      <c r="J174" s="157"/>
      <c r="K174" s="162">
        <f t="shared" si="4"/>
        <v>0</v>
      </c>
      <c r="L174" s="159"/>
      <c r="M174" s="154"/>
      <c r="N174" s="131"/>
    </row>
    <row r="175">
      <c r="A175" s="152" t="str">
        <f t="shared" si="1"/>
        <v>851</v>
      </c>
      <c r="B175" s="107"/>
      <c r="C175" s="106">
        <v>85.0</v>
      </c>
      <c r="D175" s="153" t="s">
        <v>439</v>
      </c>
      <c r="E175" s="154" t="s">
        <v>947</v>
      </c>
      <c r="F175" s="155">
        <f>vlookup(G175,terminals!$C$4:$O$196,13,FALSE)</f>
        <v>1</v>
      </c>
      <c r="G175" s="153" t="s">
        <v>139</v>
      </c>
      <c r="H175" s="156"/>
      <c r="I175" s="163" t="s">
        <v>960</v>
      </c>
      <c r="J175" s="157" t="s">
        <v>976</v>
      </c>
      <c r="K175" s="162">
        <f t="shared" si="4"/>
        <v>-1</v>
      </c>
      <c r="L175" s="159"/>
      <c r="M175" s="154"/>
      <c r="N175" s="131"/>
    </row>
    <row r="176">
      <c r="A176" s="152" t="str">
        <f t="shared" si="1"/>
        <v>8625</v>
      </c>
      <c r="B176" s="107"/>
      <c r="C176" s="106">
        <v>86.0</v>
      </c>
      <c r="D176" s="153" t="s">
        <v>439</v>
      </c>
      <c r="E176" s="154" t="s">
        <v>945</v>
      </c>
      <c r="F176" s="155">
        <f>vlookup(G176,terminals!$C$4:$O$196,13,FALSE)</f>
        <v>25</v>
      </c>
      <c r="G176" s="153" t="s">
        <v>190</v>
      </c>
      <c r="H176" s="156" t="s">
        <v>996</v>
      </c>
      <c r="I176" s="163"/>
      <c r="J176" s="157"/>
      <c r="K176" s="162">
        <f t="shared" si="4"/>
        <v>0</v>
      </c>
      <c r="L176" s="159"/>
      <c r="M176" s="154"/>
      <c r="N176" s="131"/>
    </row>
    <row r="177">
      <c r="A177" s="152" t="str">
        <f t="shared" si="1"/>
        <v>861</v>
      </c>
      <c r="B177" s="107"/>
      <c r="C177" s="106">
        <v>86.0</v>
      </c>
      <c r="D177" s="153" t="s">
        <v>439</v>
      </c>
      <c r="E177" s="154" t="s">
        <v>947</v>
      </c>
      <c r="F177" s="155">
        <f>vlookup(G177,terminals!$C$4:$O$196,13,FALSE)</f>
        <v>1</v>
      </c>
      <c r="G177" s="153" t="s">
        <v>139</v>
      </c>
      <c r="H177" s="156"/>
      <c r="I177" s="163" t="s">
        <v>966</v>
      </c>
      <c r="J177" s="157" t="s">
        <v>951</v>
      </c>
      <c r="K177" s="162">
        <f t="shared" si="4"/>
        <v>-1</v>
      </c>
      <c r="L177" s="159"/>
      <c r="M177" s="154"/>
      <c r="N177" s="131"/>
    </row>
    <row r="178">
      <c r="A178" s="152" t="str">
        <f t="shared" si="1"/>
        <v>8725</v>
      </c>
      <c r="B178" s="107"/>
      <c r="C178" s="106">
        <v>87.0</v>
      </c>
      <c r="D178" s="153" t="s">
        <v>440</v>
      </c>
      <c r="E178" s="154" t="s">
        <v>945</v>
      </c>
      <c r="F178" s="155">
        <f>vlookup(G178,terminals!$C$4:$O$196,13,FALSE)</f>
        <v>25</v>
      </c>
      <c r="G178" s="153" t="s">
        <v>190</v>
      </c>
      <c r="H178" s="156" t="s">
        <v>1016</v>
      </c>
      <c r="I178" s="163"/>
      <c r="J178" s="157"/>
      <c r="K178" s="162">
        <f t="shared" si="4"/>
        <v>0</v>
      </c>
      <c r="L178" s="159"/>
      <c r="M178" s="154"/>
      <c r="N178" s="131"/>
    </row>
    <row r="179">
      <c r="A179" s="152" t="str">
        <f t="shared" si="1"/>
        <v>8731</v>
      </c>
      <c r="B179" s="107"/>
      <c r="C179" s="106">
        <v>87.0</v>
      </c>
      <c r="D179" s="153" t="s">
        <v>440</v>
      </c>
      <c r="E179" s="154" t="s">
        <v>947</v>
      </c>
      <c r="F179" s="155">
        <f>vlookup(G179,terminals!$C$4:$O$196,13,FALSE)</f>
        <v>31</v>
      </c>
      <c r="G179" s="153" t="s">
        <v>148</v>
      </c>
      <c r="H179" s="156"/>
      <c r="I179" s="163" t="s">
        <v>960</v>
      </c>
      <c r="J179" s="157" t="s">
        <v>1017</v>
      </c>
      <c r="K179" s="162">
        <f t="shared" si="4"/>
        <v>-1</v>
      </c>
      <c r="L179" s="159"/>
      <c r="M179" s="154"/>
      <c r="N179" s="131"/>
    </row>
    <row r="180">
      <c r="A180" s="152" t="str">
        <f t="shared" si="1"/>
        <v>8825</v>
      </c>
      <c r="B180" s="107"/>
      <c r="C180" s="106">
        <v>88.0</v>
      </c>
      <c r="D180" s="153" t="s">
        <v>440</v>
      </c>
      <c r="E180" s="154" t="s">
        <v>945</v>
      </c>
      <c r="F180" s="155">
        <f>vlookup(G180,terminals!$C$4:$O$196,13,FALSE)</f>
        <v>25</v>
      </c>
      <c r="G180" s="153" t="s">
        <v>190</v>
      </c>
      <c r="H180" s="156" t="s">
        <v>1018</v>
      </c>
      <c r="I180" s="163"/>
      <c r="J180" s="157"/>
      <c r="K180" s="162">
        <f t="shared" si="4"/>
        <v>0</v>
      </c>
      <c r="L180" s="159"/>
      <c r="M180" s="154"/>
      <c r="N180" s="131"/>
    </row>
    <row r="181">
      <c r="A181" s="152" t="str">
        <f t="shared" si="1"/>
        <v>8831</v>
      </c>
      <c r="B181" s="107"/>
      <c r="C181" s="106">
        <v>88.0</v>
      </c>
      <c r="D181" s="153" t="s">
        <v>440</v>
      </c>
      <c r="E181" s="154" t="s">
        <v>947</v>
      </c>
      <c r="F181" s="155">
        <f>vlookup(G181,terminals!$C$4:$O$196,13,FALSE)</f>
        <v>31</v>
      </c>
      <c r="G181" s="153" t="s">
        <v>148</v>
      </c>
      <c r="H181" s="156"/>
      <c r="I181" s="163" t="s">
        <v>956</v>
      </c>
      <c r="J181" s="157" t="s">
        <v>979</v>
      </c>
      <c r="K181" s="162">
        <f t="shared" si="4"/>
        <v>-1</v>
      </c>
      <c r="L181" s="159"/>
      <c r="M181" s="154"/>
      <c r="N181" s="131"/>
    </row>
    <row r="182">
      <c r="A182" s="152" t="str">
        <f t="shared" si="1"/>
        <v>8925</v>
      </c>
      <c r="B182" s="107"/>
      <c r="C182" s="106">
        <v>89.0</v>
      </c>
      <c r="D182" s="153" t="s">
        <v>440</v>
      </c>
      <c r="E182" s="154" t="s">
        <v>945</v>
      </c>
      <c r="F182" s="155">
        <f>vlookup(G182,terminals!$C$4:$O$196,13,FALSE)</f>
        <v>25</v>
      </c>
      <c r="G182" s="153" t="s">
        <v>190</v>
      </c>
      <c r="H182" s="156" t="s">
        <v>996</v>
      </c>
      <c r="I182" s="163"/>
      <c r="J182" s="157"/>
      <c r="K182" s="162">
        <f t="shared" si="4"/>
        <v>0</v>
      </c>
      <c r="L182" s="159"/>
      <c r="M182" s="154"/>
      <c r="N182" s="131"/>
    </row>
    <row r="183">
      <c r="A183" s="152" t="str">
        <f t="shared" si="1"/>
        <v>8931</v>
      </c>
      <c r="B183" s="107"/>
      <c r="C183" s="106">
        <v>89.0</v>
      </c>
      <c r="D183" s="153" t="s">
        <v>440</v>
      </c>
      <c r="E183" s="154" t="s">
        <v>947</v>
      </c>
      <c r="F183" s="155">
        <f>vlookup(G183,terminals!$C$4:$O$196,13,FALSE)</f>
        <v>31</v>
      </c>
      <c r="G183" s="153" t="s">
        <v>148</v>
      </c>
      <c r="H183" s="156"/>
      <c r="I183" s="163" t="s">
        <v>956</v>
      </c>
      <c r="J183" s="157" t="s">
        <v>976</v>
      </c>
      <c r="K183" s="162">
        <f t="shared" si="4"/>
        <v>-1</v>
      </c>
      <c r="L183" s="159"/>
      <c r="M183" s="154"/>
      <c r="N183" s="131"/>
    </row>
    <row r="184">
      <c r="A184" s="152" t="str">
        <f t="shared" si="1"/>
        <v>9025</v>
      </c>
      <c r="B184" s="107"/>
      <c r="C184" s="106">
        <v>90.0</v>
      </c>
      <c r="D184" s="153" t="s">
        <v>441</v>
      </c>
      <c r="E184" s="154" t="s">
        <v>945</v>
      </c>
      <c r="F184" s="155">
        <f>vlookup(G184,terminals!$C$4:$O$196,13,FALSE)</f>
        <v>25</v>
      </c>
      <c r="G184" s="153" t="s">
        <v>190</v>
      </c>
      <c r="H184" s="156" t="s">
        <v>948</v>
      </c>
      <c r="I184" s="163"/>
      <c r="J184" s="157"/>
      <c r="K184" s="162">
        <f t="shared" si="4"/>
        <v>0</v>
      </c>
      <c r="L184" s="159"/>
      <c r="M184" s="154"/>
      <c r="N184" s="131"/>
    </row>
    <row r="185">
      <c r="A185" s="152" t="str">
        <f t="shared" si="1"/>
        <v>907</v>
      </c>
      <c r="B185" s="107"/>
      <c r="C185" s="106">
        <v>90.0</v>
      </c>
      <c r="D185" s="153" t="s">
        <v>441</v>
      </c>
      <c r="E185" s="154" t="s">
        <v>947</v>
      </c>
      <c r="F185" s="155">
        <f>vlookup(G185,terminals!$C$4:$O$196,13,FALSE)</f>
        <v>7</v>
      </c>
      <c r="G185" s="153" t="s">
        <v>155</v>
      </c>
      <c r="H185" s="156"/>
      <c r="I185" s="163" t="s">
        <v>966</v>
      </c>
      <c r="J185" s="157" t="s">
        <v>966</v>
      </c>
      <c r="K185" s="162">
        <f t="shared" si="4"/>
        <v>-1</v>
      </c>
      <c r="L185" s="159"/>
      <c r="M185" s="154"/>
      <c r="N185" s="131"/>
    </row>
    <row r="186">
      <c r="A186" s="152" t="str">
        <f t="shared" si="1"/>
        <v>9125</v>
      </c>
      <c r="B186" s="107"/>
      <c r="C186" s="106">
        <v>91.0</v>
      </c>
      <c r="D186" s="153" t="s">
        <v>442</v>
      </c>
      <c r="E186" s="154" t="s">
        <v>945</v>
      </c>
      <c r="F186" s="155">
        <f>vlookup(G186,terminals!$C$4:$O$196,13,FALSE)</f>
        <v>25</v>
      </c>
      <c r="G186" s="153" t="s">
        <v>190</v>
      </c>
      <c r="H186" s="156" t="s">
        <v>948</v>
      </c>
      <c r="I186" s="163"/>
      <c r="J186" s="157"/>
      <c r="K186" s="162">
        <f t="shared" si="4"/>
        <v>0</v>
      </c>
      <c r="L186" s="159"/>
      <c r="M186" s="154"/>
      <c r="N186" s="131"/>
    </row>
    <row r="187">
      <c r="A187" s="152" t="str">
        <f t="shared" si="1"/>
        <v>917</v>
      </c>
      <c r="B187" s="107"/>
      <c r="C187" s="106">
        <v>91.0</v>
      </c>
      <c r="D187" s="153" t="s">
        <v>442</v>
      </c>
      <c r="E187" s="154" t="s">
        <v>947</v>
      </c>
      <c r="F187" s="155">
        <f>vlookup(G187,terminals!$C$4:$O$196,13,FALSE)</f>
        <v>7</v>
      </c>
      <c r="G187" s="153" t="s">
        <v>155</v>
      </c>
      <c r="H187" s="156"/>
      <c r="I187" s="163" t="s">
        <v>966</v>
      </c>
      <c r="J187" s="157" t="s">
        <v>998</v>
      </c>
      <c r="K187" s="162">
        <f t="shared" si="4"/>
        <v>-1</v>
      </c>
      <c r="L187" s="159"/>
      <c r="M187" s="154"/>
      <c r="N187" s="131"/>
    </row>
    <row r="188">
      <c r="A188" s="152" t="str">
        <f t="shared" si="1"/>
        <v>9225</v>
      </c>
      <c r="B188" s="107"/>
      <c r="C188" s="106">
        <v>92.0</v>
      </c>
      <c r="D188" s="153" t="s">
        <v>443</v>
      </c>
      <c r="E188" s="154" t="s">
        <v>945</v>
      </c>
      <c r="F188" s="155">
        <f>vlookup(G188,terminals!$C$4:$O$196,13,FALSE)</f>
        <v>25</v>
      </c>
      <c r="G188" s="153" t="s">
        <v>190</v>
      </c>
      <c r="H188" s="156" t="s">
        <v>1019</v>
      </c>
      <c r="I188" s="163"/>
      <c r="J188" s="157"/>
      <c r="K188" s="162">
        <f t="shared" si="4"/>
        <v>0</v>
      </c>
      <c r="L188" s="159"/>
      <c r="M188" s="154"/>
      <c r="N188" s="131"/>
    </row>
    <row r="189">
      <c r="A189" s="152" t="str">
        <f t="shared" si="1"/>
        <v>926</v>
      </c>
      <c r="B189" s="107"/>
      <c r="C189" s="106">
        <v>92.0</v>
      </c>
      <c r="D189" s="153" t="s">
        <v>443</v>
      </c>
      <c r="E189" s="154" t="s">
        <v>947</v>
      </c>
      <c r="F189" s="155">
        <f>vlookup(G189,terminals!$C$4:$O$196,13,FALSE)</f>
        <v>6</v>
      </c>
      <c r="G189" s="153" t="s">
        <v>159</v>
      </c>
      <c r="H189" s="156"/>
      <c r="I189" s="163" t="s">
        <v>966</v>
      </c>
      <c r="J189" s="157" t="s">
        <v>1020</v>
      </c>
      <c r="K189" s="162">
        <f t="shared" si="4"/>
        <v>-1</v>
      </c>
      <c r="L189" s="159"/>
      <c r="M189" s="154"/>
      <c r="N189" s="131"/>
    </row>
    <row r="190">
      <c r="A190" s="152" t="str">
        <f t="shared" si="1"/>
        <v>9320</v>
      </c>
      <c r="B190" s="107"/>
      <c r="C190" s="106">
        <v>93.0</v>
      </c>
      <c r="D190" s="165" t="s">
        <v>455</v>
      </c>
      <c r="E190" s="154" t="s">
        <v>945</v>
      </c>
      <c r="F190" s="155">
        <f>vlookup(G190,terminals!$C$4:$O$196,13,FALSE)</f>
        <v>20</v>
      </c>
      <c r="G190" s="153" t="s">
        <v>150</v>
      </c>
      <c r="H190" s="156" t="s">
        <v>1015</v>
      </c>
      <c r="I190" s="163"/>
      <c r="J190" s="157"/>
      <c r="K190" s="162">
        <f t="shared" si="4"/>
        <v>0</v>
      </c>
      <c r="L190" s="159"/>
      <c r="M190" s="154"/>
      <c r="N190" s="131"/>
    </row>
    <row r="191">
      <c r="A191" s="152" t="str">
        <f t="shared" si="1"/>
        <v>9325</v>
      </c>
      <c r="B191" s="107"/>
      <c r="C191" s="106">
        <v>93.0</v>
      </c>
      <c r="D191" s="165" t="s">
        <v>455</v>
      </c>
      <c r="E191" s="154" t="s">
        <v>969</v>
      </c>
      <c r="F191" s="155">
        <f>vlookup(G191,terminals!$C$4:$O$196,13,FALSE)</f>
        <v>25</v>
      </c>
      <c r="G191" s="153" t="s">
        <v>190</v>
      </c>
      <c r="H191" s="156" t="s">
        <v>1015</v>
      </c>
      <c r="I191" s="163"/>
      <c r="J191" s="163"/>
      <c r="K191" s="162">
        <f t="shared" si="4"/>
        <v>1</v>
      </c>
      <c r="L191" s="159"/>
      <c r="M191" s="154"/>
      <c r="N191" s="131"/>
    </row>
    <row r="192">
      <c r="A192" s="152" t="str">
        <f t="shared" si="1"/>
        <v>936</v>
      </c>
      <c r="B192" s="107"/>
      <c r="C192" s="106">
        <v>93.0</v>
      </c>
      <c r="D192" s="165" t="s">
        <v>455</v>
      </c>
      <c r="E192" s="154" t="s">
        <v>969</v>
      </c>
      <c r="F192" s="155">
        <f>vlookup(G192,terminals!$C$4:$O$196,13,FALSE)</f>
        <v>6</v>
      </c>
      <c r="G192" s="153" t="s">
        <v>159</v>
      </c>
      <c r="H192" s="156"/>
      <c r="I192" s="163"/>
      <c r="J192" s="157"/>
      <c r="K192" s="162">
        <f t="shared" si="4"/>
        <v>2</v>
      </c>
      <c r="L192" s="159"/>
      <c r="M192" s="154"/>
      <c r="N192" s="131"/>
    </row>
    <row r="193">
      <c r="A193" s="152" t="str">
        <f t="shared" si="1"/>
        <v>9312</v>
      </c>
      <c r="B193" s="107"/>
      <c r="C193" s="106">
        <v>93.0</v>
      </c>
      <c r="D193" s="165" t="s">
        <v>455</v>
      </c>
      <c r="E193" s="154" t="s">
        <v>947</v>
      </c>
      <c r="F193" s="155">
        <f>vlookup(G193,terminals!$C$4:$O$196,13,FALSE)</f>
        <v>12</v>
      </c>
      <c r="G193" s="153" t="s">
        <v>160</v>
      </c>
      <c r="H193" s="156"/>
      <c r="I193" s="163" t="s">
        <v>956</v>
      </c>
      <c r="J193" s="157" t="s">
        <v>951</v>
      </c>
      <c r="K193" s="162">
        <f t="shared" si="4"/>
        <v>-1</v>
      </c>
      <c r="L193" s="159"/>
      <c r="M193" s="154"/>
      <c r="N193" s="131"/>
    </row>
    <row r="194">
      <c r="A194" s="152" t="str">
        <f t="shared" si="1"/>
        <v>9420</v>
      </c>
      <c r="B194" s="107"/>
      <c r="C194" s="106">
        <v>94.0</v>
      </c>
      <c r="D194" s="153" t="s">
        <v>447</v>
      </c>
      <c r="E194" s="154" t="s">
        <v>945</v>
      </c>
      <c r="F194" s="155">
        <f>vlookup(G194,terminals!$C$4:$O$196,13,FALSE)</f>
        <v>20</v>
      </c>
      <c r="G194" s="153" t="s">
        <v>150</v>
      </c>
      <c r="H194" s="156" t="s">
        <v>980</v>
      </c>
      <c r="I194" s="163"/>
      <c r="J194" s="163"/>
      <c r="K194" s="162">
        <f t="shared" si="4"/>
        <v>0</v>
      </c>
      <c r="L194" s="159"/>
      <c r="M194" s="154"/>
      <c r="N194" s="131"/>
    </row>
    <row r="195">
      <c r="A195" s="152" t="str">
        <f t="shared" si="1"/>
        <v>9425</v>
      </c>
      <c r="B195" s="107"/>
      <c r="C195" s="106">
        <v>94.0</v>
      </c>
      <c r="D195" s="153" t="s">
        <v>447</v>
      </c>
      <c r="E195" s="154" t="s">
        <v>1021</v>
      </c>
      <c r="F195" s="155">
        <f>vlookup(G195,terminals!$C$4:$O$196,13,FALSE)</f>
        <v>25</v>
      </c>
      <c r="G195" s="153" t="s">
        <v>190</v>
      </c>
      <c r="H195" s="156" t="s">
        <v>996</v>
      </c>
      <c r="I195" s="163"/>
      <c r="J195" s="157"/>
      <c r="K195" s="162">
        <f t="shared" si="4"/>
        <v>1</v>
      </c>
      <c r="L195" s="159"/>
      <c r="M195" s="154"/>
      <c r="N195" s="131"/>
    </row>
    <row r="196">
      <c r="A196" s="152" t="str">
        <f t="shared" si="1"/>
        <v>9412</v>
      </c>
      <c r="B196" s="107"/>
      <c r="C196" s="106">
        <v>94.0</v>
      </c>
      <c r="D196" s="153" t="s">
        <v>447</v>
      </c>
      <c r="E196" s="154" t="s">
        <v>1021</v>
      </c>
      <c r="F196" s="155">
        <f>vlookup(G196,terminals!$C$4:$O$196,13,FALSE)</f>
        <v>12</v>
      </c>
      <c r="G196" s="153" t="s">
        <v>160</v>
      </c>
      <c r="H196" s="156"/>
      <c r="I196" s="163"/>
      <c r="J196" s="157"/>
      <c r="K196" s="162">
        <f t="shared" si="4"/>
        <v>2</v>
      </c>
      <c r="L196" s="159"/>
      <c r="M196" s="154"/>
      <c r="N196" s="131"/>
    </row>
    <row r="197">
      <c r="A197" s="152" t="str">
        <f t="shared" si="1"/>
        <v>941</v>
      </c>
      <c r="B197" s="107"/>
      <c r="C197" s="106">
        <v>94.0</v>
      </c>
      <c r="D197" s="153" t="s">
        <v>447</v>
      </c>
      <c r="E197" s="154" t="s">
        <v>947</v>
      </c>
      <c r="F197" s="155">
        <f>vlookup(G197,terminals!$C$4:$O$196,13,FALSE)</f>
        <v>1</v>
      </c>
      <c r="G197" s="153" t="s">
        <v>139</v>
      </c>
      <c r="H197" s="156"/>
      <c r="I197" s="163" t="s">
        <v>992</v>
      </c>
      <c r="J197" s="157" t="s">
        <v>954</v>
      </c>
      <c r="K197" s="162">
        <f t="shared" si="4"/>
        <v>-1</v>
      </c>
      <c r="L197" s="159"/>
      <c r="M197" s="154"/>
      <c r="N197" s="131"/>
    </row>
    <row r="198">
      <c r="A198" s="152" t="str">
        <f t="shared" si="1"/>
        <v>9525</v>
      </c>
      <c r="B198" s="107"/>
      <c r="C198" s="106">
        <v>95.0</v>
      </c>
      <c r="D198" s="153" t="s">
        <v>445</v>
      </c>
      <c r="E198" s="154" t="s">
        <v>945</v>
      </c>
      <c r="F198" s="155">
        <f>vlookup(G198,terminals!$C$4:$O$196,13,FALSE)</f>
        <v>25</v>
      </c>
      <c r="G198" s="153" t="s">
        <v>190</v>
      </c>
      <c r="H198" s="156" t="s">
        <v>948</v>
      </c>
      <c r="I198" s="163"/>
      <c r="J198" s="163"/>
      <c r="K198" s="162">
        <f t="shared" si="4"/>
        <v>0</v>
      </c>
      <c r="L198" s="159"/>
      <c r="M198" s="154"/>
      <c r="N198" s="131"/>
    </row>
    <row r="199">
      <c r="A199" s="152" t="str">
        <f t="shared" si="1"/>
        <v>9528</v>
      </c>
      <c r="B199" s="107"/>
      <c r="C199" s="106">
        <v>95.0</v>
      </c>
      <c r="D199" s="153" t="s">
        <v>445</v>
      </c>
      <c r="E199" s="154" t="s">
        <v>947</v>
      </c>
      <c r="F199" s="155">
        <f>vlookup(G199,terminals!$C$4:$O$196,13,FALSE)</f>
        <v>28</v>
      </c>
      <c r="G199" s="153" t="s">
        <v>161</v>
      </c>
      <c r="H199" s="156"/>
      <c r="I199" s="157">
        <v>11.0</v>
      </c>
      <c r="J199" s="157" t="s">
        <v>979</v>
      </c>
      <c r="K199" s="162">
        <f t="shared" si="4"/>
        <v>-1</v>
      </c>
      <c r="L199" s="159"/>
      <c r="M199" s="154"/>
      <c r="N199" s="131"/>
    </row>
    <row r="200">
      <c r="A200" s="152" t="str">
        <f t="shared" si="1"/>
        <v>9625</v>
      </c>
      <c r="B200" s="107"/>
      <c r="C200" s="106">
        <v>96.0</v>
      </c>
      <c r="D200" s="153" t="s">
        <v>446</v>
      </c>
      <c r="E200" s="154" t="s">
        <v>945</v>
      </c>
      <c r="F200" s="155">
        <f>vlookup(G200,terminals!$C$4:$O$196,13,FALSE)</f>
        <v>25</v>
      </c>
      <c r="G200" s="153" t="s">
        <v>190</v>
      </c>
      <c r="H200" s="156" t="s">
        <v>1015</v>
      </c>
      <c r="I200" s="163"/>
      <c r="J200" s="163"/>
      <c r="K200" s="162">
        <f t="shared" si="4"/>
        <v>0</v>
      </c>
      <c r="L200" s="159"/>
      <c r="M200" s="154"/>
      <c r="N200" s="131"/>
    </row>
    <row r="201">
      <c r="A201" s="152" t="str">
        <f t="shared" si="1"/>
        <v>9628</v>
      </c>
      <c r="B201" s="107"/>
      <c r="C201" s="106">
        <v>96.0</v>
      </c>
      <c r="D201" s="153" t="s">
        <v>446</v>
      </c>
      <c r="E201" s="154" t="s">
        <v>947</v>
      </c>
      <c r="F201" s="155">
        <f>vlookup(G201,terminals!$C$4:$O$196,13,FALSE)</f>
        <v>28</v>
      </c>
      <c r="G201" s="153" t="s">
        <v>161</v>
      </c>
      <c r="H201" s="156"/>
      <c r="I201" s="163" t="s">
        <v>960</v>
      </c>
      <c r="J201" s="157" t="s">
        <v>1022</v>
      </c>
      <c r="K201" s="162">
        <f t="shared" si="4"/>
        <v>-1</v>
      </c>
      <c r="L201" s="159"/>
      <c r="M201" s="154"/>
      <c r="N201" s="131"/>
    </row>
    <row r="202">
      <c r="A202" s="152" t="str">
        <f t="shared" si="1"/>
        <v>9720</v>
      </c>
      <c r="B202" s="107"/>
      <c r="C202" s="106">
        <v>97.0</v>
      </c>
      <c r="D202" s="153" t="s">
        <v>447</v>
      </c>
      <c r="E202" s="154" t="s">
        <v>945</v>
      </c>
      <c r="F202" s="155">
        <f>vlookup(G202,terminals!$C$4:$O$196,13,FALSE)</f>
        <v>20</v>
      </c>
      <c r="G202" s="153" t="s">
        <v>150</v>
      </c>
      <c r="H202" s="156" t="s">
        <v>980</v>
      </c>
      <c r="I202" s="163"/>
      <c r="J202" s="157"/>
      <c r="K202" s="162">
        <f t="shared" si="4"/>
        <v>0</v>
      </c>
      <c r="L202" s="159"/>
      <c r="M202" s="154"/>
      <c r="N202" s="131"/>
    </row>
    <row r="203">
      <c r="A203" s="152" t="str">
        <f t="shared" si="1"/>
        <v>971</v>
      </c>
      <c r="B203" s="107"/>
      <c r="C203" s="106">
        <v>97.0</v>
      </c>
      <c r="D203" s="153" t="s">
        <v>447</v>
      </c>
      <c r="E203" s="154" t="s">
        <v>947</v>
      </c>
      <c r="F203" s="155">
        <f>vlookup(G203,terminals!$C$4:$O$196,13,FALSE)</f>
        <v>1</v>
      </c>
      <c r="G203" s="153" t="s">
        <v>139</v>
      </c>
      <c r="H203" s="156"/>
      <c r="I203" s="163" t="s">
        <v>964</v>
      </c>
      <c r="J203" s="157" t="s">
        <v>967</v>
      </c>
      <c r="K203" s="162">
        <f t="shared" si="4"/>
        <v>-1</v>
      </c>
      <c r="L203" s="159"/>
      <c r="M203" s="154"/>
      <c r="N203" s="131"/>
    </row>
    <row r="204">
      <c r="A204" s="152" t="str">
        <f t="shared" si="1"/>
        <v>9820</v>
      </c>
      <c r="B204" s="107"/>
      <c r="C204" s="106">
        <v>98.0</v>
      </c>
      <c r="D204" s="153" t="s">
        <v>448</v>
      </c>
      <c r="E204" s="154" t="s">
        <v>945</v>
      </c>
      <c r="F204" s="155">
        <f>vlookup(G204,terminals!$C$4:$O$196,13,FALSE)</f>
        <v>20</v>
      </c>
      <c r="G204" s="153" t="s">
        <v>150</v>
      </c>
      <c r="H204" s="156" t="s">
        <v>946</v>
      </c>
      <c r="I204" s="163"/>
      <c r="J204" s="157"/>
      <c r="K204" s="162">
        <f t="shared" si="4"/>
        <v>0</v>
      </c>
      <c r="L204" s="159"/>
      <c r="M204" s="154"/>
      <c r="N204" s="131"/>
    </row>
    <row r="205">
      <c r="A205" s="152" t="str">
        <f t="shared" si="1"/>
        <v>9831</v>
      </c>
      <c r="B205" s="107"/>
      <c r="C205" s="106">
        <v>98.0</v>
      </c>
      <c r="D205" s="153" t="s">
        <v>448</v>
      </c>
      <c r="E205" s="154" t="s">
        <v>947</v>
      </c>
      <c r="F205" s="155">
        <f>vlookup(G205,terminals!$C$4:$O$196,13,FALSE)</f>
        <v>31</v>
      </c>
      <c r="G205" s="153" t="s">
        <v>148</v>
      </c>
      <c r="H205" s="156"/>
      <c r="I205" s="163" t="s">
        <v>962</v>
      </c>
      <c r="J205" s="157" t="s">
        <v>989</v>
      </c>
      <c r="K205" s="162">
        <f t="shared" si="4"/>
        <v>-1</v>
      </c>
      <c r="L205" s="159"/>
      <c r="M205" s="154"/>
      <c r="N205" s="131"/>
    </row>
    <row r="206">
      <c r="A206" s="152" t="str">
        <f t="shared" si="1"/>
        <v>9920</v>
      </c>
      <c r="B206" s="107"/>
      <c r="C206" s="106">
        <v>99.0</v>
      </c>
      <c r="D206" s="153" t="s">
        <v>449</v>
      </c>
      <c r="E206" s="154" t="s">
        <v>945</v>
      </c>
      <c r="F206" s="155">
        <f>vlookup(G206,terminals!$C$4:$O$196,13,FALSE)</f>
        <v>20</v>
      </c>
      <c r="G206" s="153" t="s">
        <v>150</v>
      </c>
      <c r="H206" s="156" t="s">
        <v>952</v>
      </c>
      <c r="I206" s="163"/>
      <c r="J206" s="157"/>
      <c r="K206" s="162">
        <f t="shared" si="4"/>
        <v>0</v>
      </c>
      <c r="L206" s="159"/>
      <c r="M206" s="154"/>
      <c r="N206" s="131"/>
    </row>
    <row r="207">
      <c r="A207" s="152" t="str">
        <f t="shared" si="1"/>
        <v>9931</v>
      </c>
      <c r="B207" s="107"/>
      <c r="C207" s="106">
        <v>99.0</v>
      </c>
      <c r="D207" s="153" t="s">
        <v>449</v>
      </c>
      <c r="E207" s="154" t="s">
        <v>947</v>
      </c>
      <c r="F207" s="155">
        <f>vlookup(G207,terminals!$C$4:$O$196,13,FALSE)</f>
        <v>31</v>
      </c>
      <c r="G207" s="153" t="s">
        <v>148</v>
      </c>
      <c r="H207" s="156"/>
      <c r="I207" s="163" t="s">
        <v>966</v>
      </c>
      <c r="J207" s="157" t="s">
        <v>954</v>
      </c>
      <c r="K207" s="162">
        <f t="shared" si="4"/>
        <v>-1</v>
      </c>
      <c r="L207" s="159"/>
      <c r="M207" s="154"/>
      <c r="N207" s="131"/>
    </row>
    <row r="208">
      <c r="A208" s="152" t="str">
        <f t="shared" si="1"/>
        <v>10020</v>
      </c>
      <c r="B208" s="107"/>
      <c r="C208" s="106">
        <v>100.0</v>
      </c>
      <c r="D208" s="153" t="s">
        <v>450</v>
      </c>
      <c r="E208" s="154" t="s">
        <v>945</v>
      </c>
      <c r="F208" s="155">
        <f>vlookup(G208,terminals!$C$4:$O$196,13,FALSE)</f>
        <v>20</v>
      </c>
      <c r="G208" s="153" t="s">
        <v>150</v>
      </c>
      <c r="H208" s="156" t="s">
        <v>986</v>
      </c>
      <c r="I208" s="163"/>
      <c r="J208" s="157"/>
      <c r="K208" s="162">
        <f t="shared" si="4"/>
        <v>0</v>
      </c>
      <c r="L208" s="159"/>
      <c r="M208" s="154"/>
      <c r="N208" s="131"/>
    </row>
    <row r="209">
      <c r="A209" s="152" t="str">
        <f t="shared" si="1"/>
        <v>1005</v>
      </c>
      <c r="B209" s="107"/>
      <c r="C209" s="106">
        <v>100.0</v>
      </c>
      <c r="D209" s="153" t="s">
        <v>450</v>
      </c>
      <c r="E209" s="154" t="s">
        <v>947</v>
      </c>
      <c r="F209" s="155">
        <f>vlookup(G209,terminals!$C$4:$O$196,13,FALSE)</f>
        <v>5</v>
      </c>
      <c r="G209" s="153" t="s">
        <v>158</v>
      </c>
      <c r="H209" s="156"/>
      <c r="I209" s="163" t="s">
        <v>975</v>
      </c>
      <c r="J209" s="157" t="s">
        <v>976</v>
      </c>
      <c r="K209" s="162">
        <f t="shared" si="4"/>
        <v>-1</v>
      </c>
      <c r="L209" s="159"/>
      <c r="M209" s="154"/>
      <c r="N209" s="131"/>
    </row>
    <row r="210">
      <c r="A210" s="152" t="str">
        <f t="shared" si="1"/>
        <v>10120</v>
      </c>
      <c r="B210" s="107"/>
      <c r="C210" s="106">
        <v>101.0</v>
      </c>
      <c r="D210" s="153" t="s">
        <v>451</v>
      </c>
      <c r="E210" s="154" t="s">
        <v>945</v>
      </c>
      <c r="F210" s="155">
        <f>vlookup(G210,terminals!$C$4:$O$196,13,FALSE)</f>
        <v>20</v>
      </c>
      <c r="G210" s="153" t="s">
        <v>150</v>
      </c>
      <c r="H210" s="156" t="s">
        <v>980</v>
      </c>
      <c r="I210" s="163"/>
      <c r="J210" s="157"/>
      <c r="K210" s="162">
        <f t="shared" si="4"/>
        <v>0</v>
      </c>
      <c r="L210" s="159"/>
      <c r="M210" s="154"/>
      <c r="N210" s="131"/>
    </row>
    <row r="211">
      <c r="A211" s="152" t="str">
        <f t="shared" si="1"/>
        <v>1019</v>
      </c>
      <c r="B211" s="107"/>
      <c r="C211" s="106">
        <v>101.0</v>
      </c>
      <c r="D211" s="153" t="s">
        <v>451</v>
      </c>
      <c r="E211" s="154" t="s">
        <v>947</v>
      </c>
      <c r="F211" s="155">
        <f>vlookup(G211,terminals!$C$4:$O$196,13,FALSE)</f>
        <v>9</v>
      </c>
      <c r="G211" s="153" t="s">
        <v>170</v>
      </c>
      <c r="H211" s="156"/>
      <c r="I211" s="163" t="s">
        <v>960</v>
      </c>
      <c r="J211" s="157" t="s">
        <v>1023</v>
      </c>
      <c r="K211" s="162">
        <f t="shared" si="4"/>
        <v>-1</v>
      </c>
      <c r="L211" s="159"/>
      <c r="M211" s="154"/>
      <c r="N211" s="131"/>
    </row>
    <row r="212">
      <c r="A212" s="152" t="str">
        <f t="shared" si="1"/>
        <v>10220</v>
      </c>
      <c r="B212" s="107"/>
      <c r="C212" s="106">
        <v>102.0</v>
      </c>
      <c r="D212" s="153" t="s">
        <v>452</v>
      </c>
      <c r="E212" s="154" t="s">
        <v>945</v>
      </c>
      <c r="F212" s="155">
        <f>vlookup(G212,terminals!$C$4:$O$196,13,FALSE)</f>
        <v>20</v>
      </c>
      <c r="G212" s="153" t="s">
        <v>150</v>
      </c>
      <c r="H212" s="156" t="s">
        <v>974</v>
      </c>
      <c r="I212" s="163"/>
      <c r="J212" s="157"/>
      <c r="K212" s="162">
        <f t="shared" si="4"/>
        <v>0</v>
      </c>
      <c r="L212" s="159"/>
      <c r="M212" s="154"/>
      <c r="N212" s="131"/>
    </row>
    <row r="213">
      <c r="A213" s="152" t="str">
        <f t="shared" si="1"/>
        <v>1027</v>
      </c>
      <c r="B213" s="107"/>
      <c r="C213" s="106">
        <v>102.0</v>
      </c>
      <c r="D213" s="153" t="s">
        <v>452</v>
      </c>
      <c r="E213" s="154" t="s">
        <v>947</v>
      </c>
      <c r="F213" s="155">
        <f>vlookup(G213,terminals!$C$4:$O$196,13,FALSE)</f>
        <v>7</v>
      </c>
      <c r="G213" s="153" t="s">
        <v>155</v>
      </c>
      <c r="H213" s="156"/>
      <c r="I213" s="163" t="s">
        <v>992</v>
      </c>
      <c r="J213" s="157" t="s">
        <v>954</v>
      </c>
      <c r="K213" s="162">
        <f t="shared" si="4"/>
        <v>-1</v>
      </c>
      <c r="L213" s="159"/>
      <c r="M213" s="154"/>
      <c r="N213" s="131"/>
    </row>
    <row r="214">
      <c r="A214" s="152" t="str">
        <f t="shared" si="1"/>
        <v>10320</v>
      </c>
      <c r="B214" s="107"/>
      <c r="C214" s="106">
        <v>103.0</v>
      </c>
      <c r="D214" s="153" t="s">
        <v>453</v>
      </c>
      <c r="E214" s="154" t="s">
        <v>945</v>
      </c>
      <c r="F214" s="155">
        <f>vlookup(G214,terminals!$C$4:$O$196,13,FALSE)</f>
        <v>20</v>
      </c>
      <c r="G214" s="153" t="s">
        <v>150</v>
      </c>
      <c r="H214" s="156" t="s">
        <v>986</v>
      </c>
      <c r="I214" s="163"/>
      <c r="J214" s="157"/>
      <c r="K214" s="162">
        <f t="shared" si="4"/>
        <v>0</v>
      </c>
      <c r="L214" s="159"/>
      <c r="M214" s="154"/>
      <c r="N214" s="131"/>
    </row>
    <row r="215">
      <c r="A215" s="152" t="str">
        <f t="shared" si="1"/>
        <v>10310</v>
      </c>
      <c r="B215" s="107"/>
      <c r="C215" s="106">
        <v>103.0</v>
      </c>
      <c r="D215" s="153" t="s">
        <v>453</v>
      </c>
      <c r="E215" s="154" t="s">
        <v>947</v>
      </c>
      <c r="F215" s="155">
        <f>vlookup(G215,terminals!$C$4:$O$196,13,FALSE)</f>
        <v>10</v>
      </c>
      <c r="G215" s="153" t="s">
        <v>140</v>
      </c>
      <c r="H215" s="156"/>
      <c r="I215" s="163" t="s">
        <v>975</v>
      </c>
      <c r="J215" s="157" t="s">
        <v>1024</v>
      </c>
      <c r="K215" s="162">
        <f t="shared" si="4"/>
        <v>-1</v>
      </c>
      <c r="L215" s="159"/>
      <c r="M215" s="154"/>
      <c r="N215" s="131"/>
    </row>
    <row r="216">
      <c r="A216" s="152" t="str">
        <f t="shared" si="1"/>
        <v>10420</v>
      </c>
      <c r="B216" s="107"/>
      <c r="C216" s="106">
        <v>104.0</v>
      </c>
      <c r="D216" s="153" t="s">
        <v>454</v>
      </c>
      <c r="E216" s="154" t="s">
        <v>945</v>
      </c>
      <c r="F216" s="155">
        <f>vlookup(G216,terminals!$C$4:$O$196,13,FALSE)</f>
        <v>20</v>
      </c>
      <c r="G216" s="153" t="s">
        <v>150</v>
      </c>
      <c r="H216" s="156" t="s">
        <v>986</v>
      </c>
      <c r="I216" s="163"/>
      <c r="J216" s="157"/>
      <c r="K216" s="162">
        <f t="shared" si="4"/>
        <v>0</v>
      </c>
      <c r="L216" s="159"/>
      <c r="M216" s="154"/>
      <c r="N216" s="131"/>
    </row>
    <row r="217">
      <c r="A217" s="152" t="str">
        <f t="shared" si="1"/>
        <v>1046</v>
      </c>
      <c r="B217" s="107"/>
      <c r="C217" s="106">
        <v>104.0</v>
      </c>
      <c r="D217" s="153" t="s">
        <v>454</v>
      </c>
      <c r="E217" s="154" t="s">
        <v>947</v>
      </c>
      <c r="F217" s="155">
        <f>vlookup(G217,terminals!$C$4:$O$196,13,FALSE)</f>
        <v>6</v>
      </c>
      <c r="G217" s="153" t="s">
        <v>159</v>
      </c>
      <c r="H217" s="156"/>
      <c r="I217" s="157" t="s">
        <v>956</v>
      </c>
      <c r="J217" s="157" t="s">
        <v>954</v>
      </c>
      <c r="K217" s="157">
        <f t="shared" si="4"/>
        <v>-1</v>
      </c>
      <c r="L217" s="155"/>
      <c r="M217" s="154"/>
      <c r="N217" s="131"/>
    </row>
    <row r="218">
      <c r="A218" s="152" t="str">
        <f t="shared" si="1"/>
        <v>10520</v>
      </c>
      <c r="B218" s="107"/>
      <c r="C218" s="106">
        <v>105.0</v>
      </c>
      <c r="D218" s="153" t="s">
        <v>455</v>
      </c>
      <c r="E218" s="154" t="s">
        <v>945</v>
      </c>
      <c r="F218" s="155">
        <f>vlookup(G218,terminals!$C$4:$O$196,13,FALSE)</f>
        <v>20</v>
      </c>
      <c r="G218" s="153" t="s">
        <v>150</v>
      </c>
      <c r="H218" s="156" t="s">
        <v>1025</v>
      </c>
      <c r="I218" s="163"/>
      <c r="J218" s="163"/>
      <c r="K218" s="157">
        <f t="shared" si="4"/>
        <v>0</v>
      </c>
      <c r="L218" s="155"/>
      <c r="M218" s="154"/>
      <c r="N218" s="131"/>
    </row>
    <row r="219">
      <c r="A219" s="152" t="str">
        <f t="shared" si="1"/>
        <v>10512</v>
      </c>
      <c r="B219" s="107"/>
      <c r="C219" s="106">
        <v>105.0</v>
      </c>
      <c r="D219" s="153" t="s">
        <v>455</v>
      </c>
      <c r="E219" s="154" t="s">
        <v>947</v>
      </c>
      <c r="F219" s="155">
        <f>vlookup(G219,terminals!$C$4:$O$196,13,FALSE)</f>
        <v>12</v>
      </c>
      <c r="G219" s="153" t="s">
        <v>160</v>
      </c>
      <c r="H219" s="156"/>
      <c r="I219" s="157" t="s">
        <v>964</v>
      </c>
      <c r="J219" s="157" t="s">
        <v>961</v>
      </c>
      <c r="K219" s="157">
        <f t="shared" si="4"/>
        <v>-1</v>
      </c>
      <c r="L219" s="155"/>
      <c r="M219" s="154"/>
      <c r="N219" s="131"/>
    </row>
    <row r="220">
      <c r="A220" s="152" t="str">
        <f t="shared" si="1"/>
        <v>10620</v>
      </c>
      <c r="B220" s="107"/>
      <c r="C220" s="106">
        <v>106.0</v>
      </c>
      <c r="D220" s="153" t="s">
        <v>455</v>
      </c>
      <c r="E220" s="154" t="s">
        <v>945</v>
      </c>
      <c r="F220" s="155">
        <f>vlookup(G220,terminals!$C$4:$O$196,13,FALSE)</f>
        <v>20</v>
      </c>
      <c r="G220" s="153" t="s">
        <v>150</v>
      </c>
      <c r="H220" s="156" t="s">
        <v>980</v>
      </c>
      <c r="I220" s="157"/>
      <c r="J220" s="157"/>
      <c r="K220" s="162">
        <f t="shared" si="4"/>
        <v>0</v>
      </c>
      <c r="L220" s="159"/>
      <c r="M220" s="154"/>
      <c r="N220" s="131"/>
    </row>
    <row r="221">
      <c r="A221" s="152" t="str">
        <f t="shared" si="1"/>
        <v>10612</v>
      </c>
      <c r="B221" s="107"/>
      <c r="C221" s="106">
        <v>106.0</v>
      </c>
      <c r="D221" s="153" t="s">
        <v>455</v>
      </c>
      <c r="E221" s="154" t="s">
        <v>947</v>
      </c>
      <c r="F221" s="155">
        <f>vlookup(G221,terminals!$C$4:$O$196,13,FALSE)</f>
        <v>12</v>
      </c>
      <c r="G221" s="153" t="s">
        <v>160</v>
      </c>
      <c r="H221" s="156"/>
      <c r="I221" s="163" t="s">
        <v>960</v>
      </c>
      <c r="J221" s="157" t="s">
        <v>951</v>
      </c>
      <c r="K221" s="162">
        <f t="shared" si="4"/>
        <v>-1</v>
      </c>
      <c r="L221" s="159"/>
      <c r="M221" s="154"/>
      <c r="N221" s="131"/>
    </row>
    <row r="222">
      <c r="A222" s="152" t="str">
        <f t="shared" si="1"/>
        <v>10720</v>
      </c>
      <c r="B222" s="107"/>
      <c r="C222" s="106">
        <v>107.0</v>
      </c>
      <c r="D222" s="153" t="s">
        <v>456</v>
      </c>
      <c r="E222" s="154" t="s">
        <v>945</v>
      </c>
      <c r="F222" s="155">
        <f>vlookup(G222,terminals!$C$4:$O$196,13,FALSE)</f>
        <v>20</v>
      </c>
      <c r="G222" s="153" t="s">
        <v>150</v>
      </c>
      <c r="H222" s="156" t="s">
        <v>1025</v>
      </c>
      <c r="I222" s="163"/>
      <c r="J222" s="157"/>
      <c r="K222" s="162">
        <f t="shared" si="4"/>
        <v>0</v>
      </c>
      <c r="L222" s="159"/>
      <c r="M222" s="154"/>
      <c r="N222" s="131"/>
    </row>
    <row r="223">
      <c r="A223" s="152" t="str">
        <f t="shared" si="1"/>
        <v>10725</v>
      </c>
      <c r="B223" s="107"/>
      <c r="C223" s="106">
        <v>107.0</v>
      </c>
      <c r="D223" s="153" t="s">
        <v>456</v>
      </c>
      <c r="E223" s="154" t="s">
        <v>955</v>
      </c>
      <c r="F223" s="155">
        <f>vlookup(G223,terminals!$C$4:$O$196,13,FALSE)</f>
        <v>25</v>
      </c>
      <c r="G223" s="153" t="s">
        <v>190</v>
      </c>
      <c r="H223" s="156"/>
      <c r="I223" s="163"/>
      <c r="J223" s="157"/>
      <c r="K223" s="162">
        <f t="shared" si="4"/>
        <v>1</v>
      </c>
      <c r="L223" s="159"/>
      <c r="M223" s="154"/>
      <c r="N223" s="131"/>
    </row>
    <row r="224">
      <c r="A224" s="152" t="str">
        <f t="shared" si="1"/>
        <v>10728</v>
      </c>
      <c r="B224" s="107"/>
      <c r="C224" s="106">
        <v>107.0</v>
      </c>
      <c r="D224" s="153" t="s">
        <v>456</v>
      </c>
      <c r="E224" s="154" t="s">
        <v>947</v>
      </c>
      <c r="F224" s="155">
        <f>vlookup(G224,terminals!$C$4:$O$196,13,FALSE)</f>
        <v>28</v>
      </c>
      <c r="G224" s="153" t="s">
        <v>161</v>
      </c>
      <c r="H224" s="156"/>
      <c r="I224" s="157"/>
      <c r="J224" s="157"/>
      <c r="K224" s="162">
        <f t="shared" si="4"/>
        <v>-1</v>
      </c>
      <c r="L224" s="159"/>
      <c r="M224" s="154"/>
      <c r="N224" s="131"/>
    </row>
    <row r="225">
      <c r="A225" s="152" t="str">
        <f t="shared" si="1"/>
        <v>10820</v>
      </c>
      <c r="B225" s="107"/>
      <c r="C225" s="106">
        <v>108.0</v>
      </c>
      <c r="D225" s="153" t="s">
        <v>456</v>
      </c>
      <c r="E225" s="154" t="s">
        <v>945</v>
      </c>
      <c r="F225" s="155">
        <f>vlookup(G225,terminals!$C$4:$O$196,13,FALSE)</f>
        <v>20</v>
      </c>
      <c r="G225" s="153" t="s">
        <v>150</v>
      </c>
      <c r="H225" s="156" t="s">
        <v>980</v>
      </c>
      <c r="I225" s="163"/>
      <c r="J225" s="163"/>
      <c r="K225" s="162">
        <f>if(E225="Origin",0,if(E225="Destination",-1,K223+1))</f>
        <v>0</v>
      </c>
      <c r="L225" s="159"/>
      <c r="M225" s="154"/>
      <c r="N225" s="131"/>
    </row>
    <row r="226">
      <c r="A226" s="152" t="str">
        <f t="shared" si="1"/>
        <v>10825</v>
      </c>
      <c r="B226" s="107"/>
      <c r="C226" s="106">
        <v>108.0</v>
      </c>
      <c r="D226" s="153" t="s">
        <v>456</v>
      </c>
      <c r="E226" s="154" t="s">
        <v>1021</v>
      </c>
      <c r="F226" s="155">
        <f>vlookup(G226,terminals!$C$4:$O$196,13,FALSE)</f>
        <v>25</v>
      </c>
      <c r="G226" s="153" t="s">
        <v>190</v>
      </c>
      <c r="H226" s="156"/>
      <c r="I226" s="157"/>
      <c r="J226" s="157"/>
      <c r="K226" s="162">
        <f t="shared" ref="K226:K299" si="5">if(E226="Origin",0,if(E226="Destination",-1,K225+1))</f>
        <v>1</v>
      </c>
      <c r="L226" s="159"/>
      <c r="M226" s="154"/>
      <c r="N226" s="131"/>
    </row>
    <row r="227">
      <c r="A227" s="152" t="str">
        <f t="shared" si="1"/>
        <v>10828</v>
      </c>
      <c r="B227" s="107"/>
      <c r="C227" s="106">
        <v>108.0</v>
      </c>
      <c r="D227" s="153" t="s">
        <v>456</v>
      </c>
      <c r="E227" s="154" t="s">
        <v>947</v>
      </c>
      <c r="F227" s="155">
        <f>vlookup(G227,terminals!$C$4:$O$196,13,FALSE)</f>
        <v>28</v>
      </c>
      <c r="G227" s="153" t="s">
        <v>161</v>
      </c>
      <c r="H227" s="156"/>
      <c r="I227" s="157" t="s">
        <v>997</v>
      </c>
      <c r="J227" s="157" t="s">
        <v>966</v>
      </c>
      <c r="K227" s="162">
        <f t="shared" si="5"/>
        <v>-1</v>
      </c>
      <c r="L227" s="159"/>
      <c r="M227" s="154"/>
      <c r="N227" s="131"/>
    </row>
    <row r="228">
      <c r="A228" s="152" t="str">
        <f t="shared" si="1"/>
        <v>10920</v>
      </c>
      <c r="B228" s="107"/>
      <c r="C228" s="106">
        <v>109.0</v>
      </c>
      <c r="D228" s="153" t="s">
        <v>457</v>
      </c>
      <c r="E228" s="154" t="s">
        <v>945</v>
      </c>
      <c r="F228" s="155">
        <f>vlookup(G228,terminals!$C$4:$O$196,13,FALSE)</f>
        <v>20</v>
      </c>
      <c r="G228" s="153" t="s">
        <v>150</v>
      </c>
      <c r="H228" s="156" t="s">
        <v>980</v>
      </c>
      <c r="I228" s="163"/>
      <c r="J228" s="163"/>
      <c r="K228" s="162">
        <f t="shared" si="5"/>
        <v>0</v>
      </c>
      <c r="L228" s="159"/>
      <c r="M228" s="154"/>
      <c r="N228" s="131"/>
    </row>
    <row r="229">
      <c r="A229" s="152" t="str">
        <f t="shared" si="1"/>
        <v>1098</v>
      </c>
      <c r="B229" s="107"/>
      <c r="C229" s="106">
        <v>109.0</v>
      </c>
      <c r="D229" s="153" t="s">
        <v>457</v>
      </c>
      <c r="E229" s="154" t="s">
        <v>947</v>
      </c>
      <c r="F229" s="155">
        <f>vlookup(G229,terminals!$C$4:$O$196,13,FALSE)</f>
        <v>8</v>
      </c>
      <c r="G229" s="153" t="s">
        <v>179</v>
      </c>
      <c r="H229" s="156"/>
      <c r="I229" s="157" t="s">
        <v>962</v>
      </c>
      <c r="J229" s="157" t="s">
        <v>1026</v>
      </c>
      <c r="K229" s="162">
        <f t="shared" si="5"/>
        <v>-1</v>
      </c>
      <c r="L229" s="159"/>
      <c r="M229" s="154"/>
      <c r="N229" s="131"/>
    </row>
    <row r="230">
      <c r="A230" s="152" t="str">
        <f t="shared" si="1"/>
        <v>11015</v>
      </c>
      <c r="B230" s="107"/>
      <c r="C230" s="106">
        <v>110.0</v>
      </c>
      <c r="D230" s="153" t="s">
        <v>458</v>
      </c>
      <c r="E230" s="154" t="s">
        <v>945</v>
      </c>
      <c r="F230" s="155">
        <f>vlookup(G230,terminals!$C$4:$O$196,13,FALSE)</f>
        <v>15</v>
      </c>
      <c r="G230" s="153" t="s">
        <v>196</v>
      </c>
      <c r="H230" s="156" t="s">
        <v>986</v>
      </c>
      <c r="I230" s="157"/>
      <c r="J230" s="157"/>
      <c r="K230" s="162">
        <f t="shared" si="5"/>
        <v>0</v>
      </c>
      <c r="L230" s="159"/>
      <c r="M230" s="154"/>
      <c r="N230" s="131"/>
    </row>
    <row r="231">
      <c r="A231" s="152" t="str">
        <f t="shared" si="1"/>
        <v>11017</v>
      </c>
      <c r="B231" s="107"/>
      <c r="C231" s="106">
        <v>110.0</v>
      </c>
      <c r="D231" s="153" t="s">
        <v>458</v>
      </c>
      <c r="E231" s="154" t="s">
        <v>947</v>
      </c>
      <c r="F231" s="155">
        <f>vlookup(G231,terminals!$C$4:$O$196,13,FALSE)</f>
        <v>17</v>
      </c>
      <c r="G231" s="153" t="s">
        <v>152</v>
      </c>
      <c r="H231" s="156"/>
      <c r="I231" s="163" t="s">
        <v>960</v>
      </c>
      <c r="J231" s="157" t="s">
        <v>1027</v>
      </c>
      <c r="K231" s="162">
        <f t="shared" si="5"/>
        <v>-1</v>
      </c>
      <c r="L231" s="159"/>
      <c r="M231" s="154"/>
      <c r="N231" s="131"/>
    </row>
    <row r="232">
      <c r="A232" s="152" t="str">
        <f t="shared" si="1"/>
        <v>11115</v>
      </c>
      <c r="B232" s="107"/>
      <c r="C232" s="106">
        <v>111.0</v>
      </c>
      <c r="D232" s="153" t="s">
        <v>459</v>
      </c>
      <c r="E232" s="154" t="s">
        <v>945</v>
      </c>
      <c r="F232" s="155">
        <f>vlookup(G232,terminals!$C$4:$O$196,13,FALSE)</f>
        <v>15</v>
      </c>
      <c r="G232" s="153" t="s">
        <v>196</v>
      </c>
      <c r="H232" s="156" t="s">
        <v>1028</v>
      </c>
      <c r="I232" s="163"/>
      <c r="J232" s="157"/>
      <c r="K232" s="162">
        <f t="shared" si="5"/>
        <v>0</v>
      </c>
      <c r="L232" s="159"/>
      <c r="M232" s="154"/>
      <c r="N232" s="131"/>
    </row>
    <row r="233">
      <c r="A233" s="152" t="str">
        <f t="shared" si="1"/>
        <v>1117</v>
      </c>
      <c r="B233" s="107"/>
      <c r="C233" s="106">
        <v>111.0</v>
      </c>
      <c r="D233" s="153" t="s">
        <v>459</v>
      </c>
      <c r="E233" s="154" t="s">
        <v>947</v>
      </c>
      <c r="F233" s="155">
        <f>vlookup(G233,terminals!$C$4:$O$196,13,FALSE)</f>
        <v>7</v>
      </c>
      <c r="G233" s="153" t="s">
        <v>155</v>
      </c>
      <c r="H233" s="156"/>
      <c r="I233" s="163" t="s">
        <v>956</v>
      </c>
      <c r="J233" s="157" t="s">
        <v>972</v>
      </c>
      <c r="K233" s="162">
        <f t="shared" si="5"/>
        <v>-1</v>
      </c>
      <c r="L233" s="159"/>
      <c r="M233" s="154"/>
      <c r="N233" s="131"/>
    </row>
    <row r="234">
      <c r="A234" s="152" t="str">
        <f t="shared" si="1"/>
        <v>11215</v>
      </c>
      <c r="B234" s="107"/>
      <c r="C234" s="106">
        <v>112.0</v>
      </c>
      <c r="D234" s="153" t="s">
        <v>460</v>
      </c>
      <c r="E234" s="154" t="s">
        <v>945</v>
      </c>
      <c r="F234" s="155">
        <f>vlookup(G234,terminals!$C$4:$O$196,13,FALSE)</f>
        <v>15</v>
      </c>
      <c r="G234" s="153" t="s">
        <v>196</v>
      </c>
      <c r="H234" s="156" t="s">
        <v>1006</v>
      </c>
      <c r="I234" s="163"/>
      <c r="J234" s="157"/>
      <c r="K234" s="162">
        <f t="shared" si="5"/>
        <v>0</v>
      </c>
      <c r="L234" s="159"/>
      <c r="M234" s="154"/>
      <c r="N234" s="131"/>
    </row>
    <row r="235">
      <c r="A235" s="152" t="str">
        <f t="shared" si="1"/>
        <v>11210</v>
      </c>
      <c r="B235" s="107"/>
      <c r="C235" s="106">
        <v>112.0</v>
      </c>
      <c r="D235" s="153" t="s">
        <v>460</v>
      </c>
      <c r="E235" s="154" t="s">
        <v>947</v>
      </c>
      <c r="F235" s="155">
        <f>vlookup(G235,terminals!$C$4:$O$196,13,FALSE)</f>
        <v>10</v>
      </c>
      <c r="G235" s="153" t="s">
        <v>140</v>
      </c>
      <c r="H235" s="156"/>
      <c r="I235" s="163" t="s">
        <v>964</v>
      </c>
      <c r="J235" s="157" t="s">
        <v>1029</v>
      </c>
      <c r="K235" s="162">
        <f t="shared" si="5"/>
        <v>-1</v>
      </c>
      <c r="L235" s="159"/>
      <c r="M235" s="154"/>
      <c r="N235" s="131"/>
    </row>
    <row r="236">
      <c r="A236" s="152" t="str">
        <f t="shared" si="1"/>
        <v>11315</v>
      </c>
      <c r="B236" s="107"/>
      <c r="C236" s="106">
        <v>113.0</v>
      </c>
      <c r="D236" s="153" t="s">
        <v>461</v>
      </c>
      <c r="E236" s="154" t="s">
        <v>945</v>
      </c>
      <c r="F236" s="155">
        <f>vlookup(G236,terminals!$C$4:$O$196,13,FALSE)</f>
        <v>15</v>
      </c>
      <c r="G236" s="153" t="s">
        <v>196</v>
      </c>
      <c r="H236" s="156" t="s">
        <v>1030</v>
      </c>
      <c r="I236" s="163"/>
      <c r="J236" s="157"/>
      <c r="K236" s="162">
        <f t="shared" si="5"/>
        <v>0</v>
      </c>
      <c r="L236" s="159"/>
      <c r="M236" s="154"/>
      <c r="N236" s="131"/>
    </row>
    <row r="237">
      <c r="A237" s="152" t="str">
        <f t="shared" si="1"/>
        <v>11326</v>
      </c>
      <c r="B237" s="107"/>
      <c r="C237" s="106">
        <v>113.0</v>
      </c>
      <c r="D237" s="153" t="s">
        <v>461</v>
      </c>
      <c r="E237" s="154" t="s">
        <v>947</v>
      </c>
      <c r="F237" s="155">
        <f>vlookup(G237,terminals!$C$4:$O$196,13,FALSE)</f>
        <v>26</v>
      </c>
      <c r="G237" s="153" t="s">
        <v>149</v>
      </c>
      <c r="H237" s="156"/>
      <c r="I237" s="163" t="s">
        <v>993</v>
      </c>
      <c r="J237" s="157" t="s">
        <v>972</v>
      </c>
      <c r="K237" s="162">
        <f t="shared" si="5"/>
        <v>-1</v>
      </c>
      <c r="L237" s="159"/>
      <c r="M237" s="154"/>
      <c r="N237" s="131"/>
    </row>
    <row r="238">
      <c r="A238" s="152" t="str">
        <f t="shared" si="1"/>
        <v>11415</v>
      </c>
      <c r="B238" s="107"/>
      <c r="C238" s="106">
        <v>114.0</v>
      </c>
      <c r="D238" s="153" t="s">
        <v>462</v>
      </c>
      <c r="E238" s="154" t="s">
        <v>945</v>
      </c>
      <c r="F238" s="155">
        <f>vlookup(G238,terminals!$C$4:$O$196,13,FALSE)</f>
        <v>15</v>
      </c>
      <c r="G238" s="153" t="s">
        <v>196</v>
      </c>
      <c r="H238" s="156" t="s">
        <v>1031</v>
      </c>
      <c r="I238" s="163"/>
      <c r="J238" s="157"/>
      <c r="K238" s="162">
        <f t="shared" si="5"/>
        <v>0</v>
      </c>
      <c r="L238" s="159"/>
      <c r="M238" s="154"/>
      <c r="N238" s="131"/>
    </row>
    <row r="239">
      <c r="A239" s="152" t="str">
        <f t="shared" si="1"/>
        <v>11420</v>
      </c>
      <c r="B239" s="107"/>
      <c r="C239" s="106">
        <v>114.0</v>
      </c>
      <c r="D239" s="153" t="s">
        <v>462</v>
      </c>
      <c r="E239" s="154" t="s">
        <v>947</v>
      </c>
      <c r="F239" s="155">
        <f>vlookup(G239,terminals!$C$4:$O$196,13,FALSE)</f>
        <v>20</v>
      </c>
      <c r="G239" s="153" t="s">
        <v>150</v>
      </c>
      <c r="H239" s="156"/>
      <c r="I239" s="163" t="s">
        <v>992</v>
      </c>
      <c r="J239" s="157" t="s">
        <v>1032</v>
      </c>
      <c r="K239" s="162">
        <f t="shared" si="5"/>
        <v>-1</v>
      </c>
      <c r="L239" s="159"/>
      <c r="M239" s="154"/>
      <c r="N239" s="131"/>
    </row>
    <row r="240">
      <c r="A240" s="152" t="str">
        <f t="shared" si="1"/>
        <v>11515</v>
      </c>
      <c r="B240" s="107"/>
      <c r="C240" s="106">
        <v>115.0</v>
      </c>
      <c r="D240" s="153" t="s">
        <v>462</v>
      </c>
      <c r="E240" s="154" t="s">
        <v>945</v>
      </c>
      <c r="F240" s="155">
        <f>vlookup(G240,terminals!$C$4:$O$196,13,FALSE)</f>
        <v>15</v>
      </c>
      <c r="G240" s="153" t="s">
        <v>196</v>
      </c>
      <c r="H240" s="156" t="s">
        <v>1033</v>
      </c>
      <c r="I240" s="163"/>
      <c r="J240" s="157"/>
      <c r="K240" s="162">
        <f t="shared" si="5"/>
        <v>0</v>
      </c>
      <c r="L240" s="159"/>
      <c r="M240" s="154"/>
      <c r="N240" s="131"/>
    </row>
    <row r="241">
      <c r="A241" s="152" t="str">
        <f t="shared" si="1"/>
        <v>11520</v>
      </c>
      <c r="B241" s="107"/>
      <c r="C241" s="106">
        <v>115.0</v>
      </c>
      <c r="D241" s="153" t="s">
        <v>462</v>
      </c>
      <c r="E241" s="154" t="s">
        <v>947</v>
      </c>
      <c r="F241" s="155">
        <f>vlookup(G241,terminals!$C$4:$O$196,13,FALSE)</f>
        <v>20</v>
      </c>
      <c r="G241" s="153" t="s">
        <v>150</v>
      </c>
      <c r="H241" s="156"/>
      <c r="I241" s="163" t="s">
        <v>993</v>
      </c>
      <c r="J241" s="157" t="s">
        <v>1034</v>
      </c>
      <c r="K241" s="162">
        <f t="shared" si="5"/>
        <v>-1</v>
      </c>
      <c r="L241" s="159"/>
      <c r="M241" s="154"/>
      <c r="N241" s="131"/>
    </row>
    <row r="242">
      <c r="A242" s="152" t="str">
        <f t="shared" si="1"/>
        <v>11615</v>
      </c>
      <c r="B242" s="107"/>
      <c r="C242" s="106">
        <v>116.0</v>
      </c>
      <c r="D242" s="153" t="s">
        <v>463</v>
      </c>
      <c r="E242" s="154" t="s">
        <v>945</v>
      </c>
      <c r="F242" s="155">
        <f>vlookup(G242,terminals!$C$4:$O$196,13,FALSE)</f>
        <v>15</v>
      </c>
      <c r="G242" s="153" t="s">
        <v>196</v>
      </c>
      <c r="H242" s="156" t="s">
        <v>1006</v>
      </c>
      <c r="I242" s="163"/>
      <c r="J242" s="157"/>
      <c r="K242" s="162">
        <f t="shared" si="5"/>
        <v>0</v>
      </c>
      <c r="L242" s="159"/>
      <c r="M242" s="154"/>
      <c r="N242" s="131"/>
    </row>
    <row r="243">
      <c r="A243" s="152" t="str">
        <f t="shared" si="1"/>
        <v>1166</v>
      </c>
      <c r="B243" s="107"/>
      <c r="C243" s="106">
        <v>116.0</v>
      </c>
      <c r="D243" s="153" t="s">
        <v>463</v>
      </c>
      <c r="E243" s="154" t="s">
        <v>947</v>
      </c>
      <c r="F243" s="155">
        <f>vlookup(G243,terminals!$C$4:$O$196,13,FALSE)</f>
        <v>6</v>
      </c>
      <c r="G243" s="153" t="s">
        <v>159</v>
      </c>
      <c r="H243" s="156"/>
      <c r="I243" s="163" t="s">
        <v>988</v>
      </c>
      <c r="J243" s="157" t="s">
        <v>972</v>
      </c>
      <c r="K243" s="162">
        <f t="shared" si="5"/>
        <v>-1</v>
      </c>
      <c r="L243" s="159"/>
      <c r="M243" s="154"/>
      <c r="N243" s="131"/>
    </row>
    <row r="244">
      <c r="A244" s="152" t="str">
        <f t="shared" si="1"/>
        <v>11715</v>
      </c>
      <c r="B244" s="107"/>
      <c r="C244" s="106">
        <v>117.0</v>
      </c>
      <c r="D244" s="153" t="s">
        <v>464</v>
      </c>
      <c r="E244" s="154" t="s">
        <v>945</v>
      </c>
      <c r="F244" s="155">
        <f>vlookup(G244,terminals!$C$4:$O$196,13,FALSE)</f>
        <v>15</v>
      </c>
      <c r="G244" s="153" t="s">
        <v>196</v>
      </c>
      <c r="H244" s="156" t="s">
        <v>1035</v>
      </c>
      <c r="I244" s="163"/>
      <c r="J244" s="163"/>
      <c r="K244" s="162">
        <f t="shared" si="5"/>
        <v>0</v>
      </c>
      <c r="L244" s="159"/>
      <c r="M244" s="154"/>
      <c r="N244" s="131"/>
    </row>
    <row r="245">
      <c r="A245" s="152" t="str">
        <f t="shared" si="1"/>
        <v>11712</v>
      </c>
      <c r="B245" s="107"/>
      <c r="C245" s="106">
        <v>117.0</v>
      </c>
      <c r="D245" s="153" t="s">
        <v>464</v>
      </c>
      <c r="E245" s="154" t="s">
        <v>947</v>
      </c>
      <c r="F245" s="155">
        <f>vlookup(G245,terminals!$C$4:$O$196,13,FALSE)</f>
        <v>12</v>
      </c>
      <c r="G245" s="153" t="s">
        <v>160</v>
      </c>
      <c r="H245" s="156"/>
      <c r="I245" s="163" t="s">
        <v>982</v>
      </c>
      <c r="J245" s="157" t="s">
        <v>991</v>
      </c>
      <c r="K245" s="162">
        <f t="shared" si="5"/>
        <v>-1</v>
      </c>
      <c r="L245" s="159"/>
      <c r="M245" s="154"/>
      <c r="N245" s="131"/>
    </row>
    <row r="246">
      <c r="A246" s="152" t="str">
        <f t="shared" si="1"/>
        <v>11815</v>
      </c>
      <c r="B246" s="107"/>
      <c r="C246" s="106">
        <v>118.0</v>
      </c>
      <c r="D246" s="153" t="s">
        <v>464</v>
      </c>
      <c r="E246" s="154" t="s">
        <v>945</v>
      </c>
      <c r="F246" s="155">
        <f>vlookup(G246,terminals!$C$4:$O$196,13,FALSE)</f>
        <v>15</v>
      </c>
      <c r="G246" s="153" t="s">
        <v>196</v>
      </c>
      <c r="H246" s="156" t="s">
        <v>1006</v>
      </c>
      <c r="I246" s="163"/>
      <c r="J246" s="157"/>
      <c r="K246" s="162">
        <f t="shared" si="5"/>
        <v>0</v>
      </c>
      <c r="L246" s="159"/>
      <c r="M246" s="154"/>
      <c r="N246" s="131"/>
    </row>
    <row r="247">
      <c r="A247" s="152" t="str">
        <f t="shared" si="1"/>
        <v>11812</v>
      </c>
      <c r="B247" s="107"/>
      <c r="C247" s="106">
        <v>118.0</v>
      </c>
      <c r="D247" s="153" t="s">
        <v>464</v>
      </c>
      <c r="E247" s="154" t="s">
        <v>947</v>
      </c>
      <c r="F247" s="155">
        <f>vlookup(G247,terminals!$C$4:$O$196,13,FALSE)</f>
        <v>12</v>
      </c>
      <c r="G247" s="153" t="s">
        <v>160</v>
      </c>
      <c r="H247" s="156"/>
      <c r="I247" s="163" t="s">
        <v>992</v>
      </c>
      <c r="J247" s="157" t="s">
        <v>968</v>
      </c>
      <c r="K247" s="162">
        <f t="shared" si="5"/>
        <v>-1</v>
      </c>
      <c r="L247" s="159"/>
      <c r="M247" s="154"/>
      <c r="N247" s="131"/>
    </row>
    <row r="248">
      <c r="A248" s="152" t="str">
        <f t="shared" si="1"/>
        <v>11915</v>
      </c>
      <c r="B248" s="107"/>
      <c r="C248" s="106">
        <v>119.0</v>
      </c>
      <c r="D248" s="153" t="s">
        <v>465</v>
      </c>
      <c r="E248" s="154" t="s">
        <v>945</v>
      </c>
      <c r="F248" s="155">
        <f>vlookup(G248,terminals!$C$4:$O$196,13,FALSE)</f>
        <v>15</v>
      </c>
      <c r="G248" s="153" t="s">
        <v>196</v>
      </c>
      <c r="H248" s="156" t="s">
        <v>986</v>
      </c>
      <c r="I248" s="163"/>
      <c r="J248" s="157"/>
      <c r="K248" s="162">
        <f t="shared" si="5"/>
        <v>0</v>
      </c>
      <c r="L248" s="159"/>
      <c r="M248" s="154"/>
      <c r="N248" s="131"/>
    </row>
    <row r="249">
      <c r="A249" s="152" t="str">
        <f t="shared" si="1"/>
        <v>11928</v>
      </c>
      <c r="B249" s="107"/>
      <c r="C249" s="106">
        <v>119.0</v>
      </c>
      <c r="D249" s="153" t="s">
        <v>465</v>
      </c>
      <c r="E249" s="154" t="s">
        <v>947</v>
      </c>
      <c r="F249" s="155">
        <f>vlookup(G249,terminals!$C$4:$O$196,13,FALSE)</f>
        <v>28</v>
      </c>
      <c r="G249" s="153" t="s">
        <v>161</v>
      </c>
      <c r="H249" s="156"/>
      <c r="I249" s="163" t="s">
        <v>992</v>
      </c>
      <c r="J249" s="157" t="s">
        <v>1036</v>
      </c>
      <c r="K249" s="162">
        <f t="shared" si="5"/>
        <v>-1</v>
      </c>
      <c r="L249" s="159"/>
      <c r="M249" s="154"/>
      <c r="N249" s="131"/>
    </row>
    <row r="250">
      <c r="A250" s="152" t="str">
        <f t="shared" si="1"/>
        <v>12015</v>
      </c>
      <c r="B250" s="107"/>
      <c r="C250" s="106">
        <v>120.0</v>
      </c>
      <c r="D250" s="153" t="s">
        <v>465</v>
      </c>
      <c r="E250" s="154" t="s">
        <v>945</v>
      </c>
      <c r="F250" s="155">
        <f>vlookup(G250,terminals!$C$4:$O$196,13,FALSE)</f>
        <v>15</v>
      </c>
      <c r="G250" s="153" t="s">
        <v>196</v>
      </c>
      <c r="H250" s="156" t="s">
        <v>980</v>
      </c>
      <c r="I250" s="163"/>
      <c r="J250" s="157"/>
      <c r="K250" s="162">
        <f t="shared" si="5"/>
        <v>0</v>
      </c>
      <c r="L250" s="159"/>
      <c r="M250" s="154"/>
      <c r="N250" s="131"/>
    </row>
    <row r="251">
      <c r="A251" s="152" t="str">
        <f t="shared" si="1"/>
        <v>12028</v>
      </c>
      <c r="B251" s="107"/>
      <c r="C251" s="106">
        <v>120.0</v>
      </c>
      <c r="D251" s="153" t="s">
        <v>465</v>
      </c>
      <c r="E251" s="154" t="s">
        <v>947</v>
      </c>
      <c r="F251" s="155">
        <f>vlookup(G251,terminals!$C$4:$O$196,13,FALSE)</f>
        <v>28</v>
      </c>
      <c r="G251" s="153" t="s">
        <v>161</v>
      </c>
      <c r="H251" s="156"/>
      <c r="I251" s="163" t="s">
        <v>956</v>
      </c>
      <c r="J251" s="157" t="s">
        <v>1037</v>
      </c>
      <c r="K251" s="162">
        <f t="shared" si="5"/>
        <v>-1</v>
      </c>
      <c r="L251" s="159"/>
      <c r="M251" s="154"/>
      <c r="N251" s="131"/>
    </row>
    <row r="252">
      <c r="A252" s="152" t="str">
        <f t="shared" si="1"/>
        <v>12115</v>
      </c>
      <c r="B252" s="107"/>
      <c r="C252" s="106">
        <v>121.0</v>
      </c>
      <c r="D252" s="153" t="s">
        <v>465</v>
      </c>
      <c r="E252" s="154" t="s">
        <v>945</v>
      </c>
      <c r="F252" s="155">
        <f>vlookup(G252,terminals!$C$4:$O$196,13,FALSE)</f>
        <v>15</v>
      </c>
      <c r="G252" s="153" t="s">
        <v>196</v>
      </c>
      <c r="H252" s="156" t="s">
        <v>1006</v>
      </c>
      <c r="I252" s="163"/>
      <c r="J252" s="157"/>
      <c r="K252" s="162">
        <f t="shared" si="5"/>
        <v>0</v>
      </c>
      <c r="L252" s="159"/>
      <c r="M252" s="154"/>
      <c r="N252" s="131"/>
    </row>
    <row r="253">
      <c r="A253" s="152" t="str">
        <f t="shared" si="1"/>
        <v>12128</v>
      </c>
      <c r="B253" s="107"/>
      <c r="C253" s="106">
        <v>121.0</v>
      </c>
      <c r="D253" s="153" t="s">
        <v>465</v>
      </c>
      <c r="E253" s="154" t="s">
        <v>947</v>
      </c>
      <c r="F253" s="155">
        <f>vlookup(G253,terminals!$C$4:$O$196,13,FALSE)</f>
        <v>28</v>
      </c>
      <c r="G253" s="153" t="s">
        <v>161</v>
      </c>
      <c r="H253" s="156"/>
      <c r="I253" s="163" t="s">
        <v>956</v>
      </c>
      <c r="J253" s="157" t="s">
        <v>1038</v>
      </c>
      <c r="K253" s="162">
        <f t="shared" si="5"/>
        <v>-1</v>
      </c>
      <c r="L253" s="159"/>
      <c r="M253" s="154"/>
      <c r="N253" s="131"/>
    </row>
    <row r="254">
      <c r="A254" s="152" t="str">
        <f t="shared" si="1"/>
        <v>12215</v>
      </c>
      <c r="B254" s="107"/>
      <c r="C254" s="106">
        <v>122.0</v>
      </c>
      <c r="D254" s="153" t="s">
        <v>466</v>
      </c>
      <c r="E254" s="154" t="s">
        <v>945</v>
      </c>
      <c r="F254" s="155">
        <f>vlookup(G254,terminals!$C$4:$O$196,13,FALSE)</f>
        <v>15</v>
      </c>
      <c r="G254" s="153" t="s">
        <v>196</v>
      </c>
      <c r="H254" s="156" t="s">
        <v>1028</v>
      </c>
      <c r="I254" s="163"/>
      <c r="J254" s="157"/>
      <c r="K254" s="162">
        <f t="shared" si="5"/>
        <v>0</v>
      </c>
      <c r="L254" s="159"/>
      <c r="M254" s="154"/>
      <c r="N254" s="131"/>
    </row>
    <row r="255">
      <c r="A255" s="152" t="str">
        <f t="shared" si="1"/>
        <v>1222</v>
      </c>
      <c r="B255" s="107"/>
      <c r="C255" s="106">
        <v>122.0</v>
      </c>
      <c r="D255" s="153" t="s">
        <v>466</v>
      </c>
      <c r="E255" s="154" t="s">
        <v>947</v>
      </c>
      <c r="F255" s="155">
        <f>vlookup(G255,terminals!$C$4:$O$196,13,FALSE)</f>
        <v>2</v>
      </c>
      <c r="G255" s="153" t="s">
        <v>173</v>
      </c>
      <c r="H255" s="156"/>
      <c r="I255" s="163" t="s">
        <v>966</v>
      </c>
      <c r="J255" s="157" t="s">
        <v>991</v>
      </c>
      <c r="K255" s="162">
        <f t="shared" si="5"/>
        <v>-1</v>
      </c>
      <c r="L255" s="159"/>
      <c r="M255" s="154"/>
      <c r="N255" s="131"/>
    </row>
    <row r="256">
      <c r="A256" s="152" t="str">
        <f t="shared" si="1"/>
        <v>12322</v>
      </c>
      <c r="B256" s="107"/>
      <c r="C256" s="106">
        <v>123.0</v>
      </c>
      <c r="D256" s="153" t="s">
        <v>467</v>
      </c>
      <c r="E256" s="154" t="s">
        <v>945</v>
      </c>
      <c r="F256" s="155">
        <f>vlookup(G256,terminals!$C$4:$O$196,13,FALSE)</f>
        <v>22</v>
      </c>
      <c r="G256" s="153" t="s">
        <v>202</v>
      </c>
      <c r="H256" s="156" t="s">
        <v>1039</v>
      </c>
      <c r="I256" s="163"/>
      <c r="J256" s="157"/>
      <c r="K256" s="162">
        <f t="shared" si="5"/>
        <v>0</v>
      </c>
      <c r="L256" s="159"/>
      <c r="M256" s="154"/>
      <c r="N256" s="131"/>
    </row>
    <row r="257">
      <c r="A257" s="152" t="str">
        <f t="shared" si="1"/>
        <v>1231</v>
      </c>
      <c r="B257" s="107"/>
      <c r="C257" s="106">
        <v>123.0</v>
      </c>
      <c r="D257" s="153" t="s">
        <v>467</v>
      </c>
      <c r="E257" s="154" t="s">
        <v>947</v>
      </c>
      <c r="F257" s="155">
        <f>vlookup(G257,terminals!$C$4:$O$196,13,FALSE)</f>
        <v>1</v>
      </c>
      <c r="G257" s="153" t="s">
        <v>139</v>
      </c>
      <c r="H257" s="156"/>
      <c r="I257" s="163" t="s">
        <v>975</v>
      </c>
      <c r="J257" s="157" t="s">
        <v>1012</v>
      </c>
      <c r="K257" s="162">
        <f t="shared" si="5"/>
        <v>-1</v>
      </c>
      <c r="L257" s="159"/>
      <c r="M257" s="154"/>
      <c r="N257" s="131"/>
    </row>
    <row r="258">
      <c r="A258" s="152" t="str">
        <f t="shared" si="1"/>
        <v>12422</v>
      </c>
      <c r="B258" s="107"/>
      <c r="C258" s="106">
        <v>124.0</v>
      </c>
      <c r="D258" s="153" t="s">
        <v>468</v>
      </c>
      <c r="E258" s="154" t="s">
        <v>945</v>
      </c>
      <c r="F258" s="155">
        <f>vlookup(G258,terminals!$C$4:$O$196,13,FALSE)</f>
        <v>22</v>
      </c>
      <c r="G258" s="153" t="s">
        <v>202</v>
      </c>
      <c r="H258" s="156" t="s">
        <v>1039</v>
      </c>
      <c r="I258" s="163"/>
      <c r="J258" s="157"/>
      <c r="K258" s="162">
        <f t="shared" si="5"/>
        <v>0</v>
      </c>
      <c r="L258" s="159"/>
      <c r="M258" s="154"/>
      <c r="N258" s="131"/>
    </row>
    <row r="259">
      <c r="A259" s="152" t="str">
        <f t="shared" si="1"/>
        <v>1246</v>
      </c>
      <c r="B259" s="107"/>
      <c r="C259" s="106">
        <v>124.0</v>
      </c>
      <c r="D259" s="153" t="s">
        <v>468</v>
      </c>
      <c r="E259" s="154" t="s">
        <v>947</v>
      </c>
      <c r="F259" s="155">
        <f>vlookup(G259,terminals!$C$4:$O$196,13,FALSE)</f>
        <v>6</v>
      </c>
      <c r="G259" s="153" t="s">
        <v>159</v>
      </c>
      <c r="H259" s="156"/>
      <c r="I259" s="163" t="s">
        <v>960</v>
      </c>
      <c r="J259" s="157" t="s">
        <v>977</v>
      </c>
      <c r="K259" s="162">
        <f t="shared" si="5"/>
        <v>-1</v>
      </c>
      <c r="L259" s="159"/>
      <c r="M259" s="154"/>
      <c r="N259" s="131"/>
    </row>
    <row r="260">
      <c r="A260" s="152" t="str">
        <f t="shared" si="1"/>
        <v>12522</v>
      </c>
      <c r="B260" s="107"/>
      <c r="C260" s="106">
        <v>125.0</v>
      </c>
      <c r="D260" s="153" t="s">
        <v>469</v>
      </c>
      <c r="E260" s="154" t="s">
        <v>945</v>
      </c>
      <c r="F260" s="155">
        <f>vlookup(G260,terminals!$C$4:$O$196,13,FALSE)</f>
        <v>22</v>
      </c>
      <c r="G260" s="153" t="s">
        <v>202</v>
      </c>
      <c r="H260" s="156" t="s">
        <v>1039</v>
      </c>
      <c r="I260" s="163"/>
      <c r="J260" s="163"/>
      <c r="K260" s="162">
        <f t="shared" si="5"/>
        <v>0</v>
      </c>
      <c r="L260" s="159"/>
      <c r="M260" s="154"/>
      <c r="N260" s="131"/>
    </row>
    <row r="261">
      <c r="A261" s="152" t="str">
        <f t="shared" si="1"/>
        <v>12512</v>
      </c>
      <c r="B261" s="107"/>
      <c r="C261" s="106">
        <v>125.0</v>
      </c>
      <c r="D261" s="153" t="s">
        <v>469</v>
      </c>
      <c r="E261" s="154" t="s">
        <v>947</v>
      </c>
      <c r="F261" s="155">
        <f>vlookup(G261,terminals!$C$4:$O$196,13,FALSE)</f>
        <v>12</v>
      </c>
      <c r="G261" s="153" t="s">
        <v>160</v>
      </c>
      <c r="H261" s="156"/>
      <c r="I261" s="163" t="s">
        <v>966</v>
      </c>
      <c r="J261" s="157" t="s">
        <v>1040</v>
      </c>
      <c r="K261" s="162">
        <f t="shared" si="5"/>
        <v>-1</v>
      </c>
      <c r="L261" s="159"/>
      <c r="M261" s="154"/>
      <c r="N261" s="131"/>
    </row>
    <row r="262">
      <c r="A262" s="152" t="str">
        <f t="shared" si="1"/>
        <v>12622</v>
      </c>
      <c r="B262" s="107"/>
      <c r="C262" s="106">
        <v>126.0</v>
      </c>
      <c r="D262" s="153" t="s">
        <v>470</v>
      </c>
      <c r="E262" s="154" t="s">
        <v>945</v>
      </c>
      <c r="F262" s="155">
        <f>vlookup(G262,terminals!$C$4:$O$196,13,FALSE)</f>
        <v>22</v>
      </c>
      <c r="G262" s="153" t="s">
        <v>202</v>
      </c>
      <c r="H262" s="156" t="s">
        <v>1039</v>
      </c>
      <c r="I262" s="163"/>
      <c r="J262" s="157"/>
      <c r="K262" s="162">
        <f t="shared" si="5"/>
        <v>0</v>
      </c>
      <c r="L262" s="159"/>
      <c r="M262" s="154"/>
      <c r="N262" s="131"/>
    </row>
    <row r="263">
      <c r="A263" s="152" t="str">
        <f t="shared" si="1"/>
        <v>12628</v>
      </c>
      <c r="B263" s="107"/>
      <c r="C263" s="106">
        <v>126.0</v>
      </c>
      <c r="D263" s="153" t="s">
        <v>470</v>
      </c>
      <c r="E263" s="154" t="s">
        <v>947</v>
      </c>
      <c r="F263" s="155">
        <f>vlookup(G263,terminals!$C$4:$O$196,13,FALSE)</f>
        <v>28</v>
      </c>
      <c r="G263" s="153" t="s">
        <v>161</v>
      </c>
      <c r="H263" s="156"/>
      <c r="I263" s="163" t="s">
        <v>956</v>
      </c>
      <c r="J263" s="157" t="s">
        <v>1017</v>
      </c>
      <c r="K263" s="162">
        <f t="shared" si="5"/>
        <v>-1</v>
      </c>
      <c r="L263" s="159"/>
      <c r="M263" s="154"/>
      <c r="N263" s="131"/>
    </row>
    <row r="264">
      <c r="A264" s="152" t="str">
        <f t="shared" si="1"/>
        <v>12722</v>
      </c>
      <c r="B264" s="107"/>
      <c r="C264" s="106">
        <v>127.0</v>
      </c>
      <c r="D264" s="153" t="s">
        <v>471</v>
      </c>
      <c r="E264" s="154" t="s">
        <v>945</v>
      </c>
      <c r="F264" s="155">
        <f>vlookup(G264,terminals!$C$4:$O$196,13,FALSE)</f>
        <v>22</v>
      </c>
      <c r="G264" s="153" t="s">
        <v>202</v>
      </c>
      <c r="H264" s="156" t="s">
        <v>1039</v>
      </c>
      <c r="I264" s="163"/>
      <c r="J264" s="157"/>
      <c r="K264" s="162">
        <f t="shared" si="5"/>
        <v>0</v>
      </c>
      <c r="L264" s="159"/>
      <c r="M264" s="154"/>
      <c r="N264" s="131"/>
    </row>
    <row r="265">
      <c r="A265" s="152" t="str">
        <f t="shared" si="1"/>
        <v>12728</v>
      </c>
      <c r="B265" s="107"/>
      <c r="C265" s="106">
        <v>127.0</v>
      </c>
      <c r="D265" s="153" t="s">
        <v>471</v>
      </c>
      <c r="E265" s="154" t="s">
        <v>947</v>
      </c>
      <c r="F265" s="155">
        <f>vlookup(G265,terminals!$C$4:$O$196,13,FALSE)</f>
        <v>28</v>
      </c>
      <c r="G265" s="153" t="s">
        <v>161</v>
      </c>
      <c r="H265" s="156"/>
      <c r="I265" s="163" t="s">
        <v>962</v>
      </c>
      <c r="J265" s="157" t="s">
        <v>975</v>
      </c>
      <c r="K265" s="162">
        <f t="shared" si="5"/>
        <v>-1</v>
      </c>
      <c r="L265" s="159"/>
      <c r="M265" s="154"/>
      <c r="N265" s="131"/>
    </row>
    <row r="266">
      <c r="A266" s="152" t="str">
        <f t="shared" si="1"/>
        <v>1283</v>
      </c>
      <c r="B266" s="107"/>
      <c r="C266" s="106">
        <v>128.0</v>
      </c>
      <c r="D266" s="153" t="s">
        <v>472</v>
      </c>
      <c r="E266" s="154" t="s">
        <v>945</v>
      </c>
      <c r="F266" s="155">
        <f>vlookup(G266,terminals!$C$4:$O$196,13,FALSE)</f>
        <v>3</v>
      </c>
      <c r="G266" s="153" t="s">
        <v>204</v>
      </c>
      <c r="H266" s="156" t="s">
        <v>1013</v>
      </c>
      <c r="I266" s="163"/>
      <c r="J266" s="157"/>
      <c r="K266" s="162">
        <f t="shared" si="5"/>
        <v>0</v>
      </c>
      <c r="L266" s="159"/>
      <c r="M266" s="154"/>
      <c r="N266" s="131"/>
    </row>
    <row r="267">
      <c r="A267" s="152" t="str">
        <f t="shared" si="1"/>
        <v>12823</v>
      </c>
      <c r="B267" s="107"/>
      <c r="C267" s="106">
        <v>128.0</v>
      </c>
      <c r="D267" s="153" t="s">
        <v>472</v>
      </c>
      <c r="E267" s="154" t="s">
        <v>947</v>
      </c>
      <c r="F267" s="155">
        <f>vlookup(G267,terminals!$C$4:$O$196,13,FALSE)</f>
        <v>23</v>
      </c>
      <c r="G267" s="153" t="s">
        <v>145</v>
      </c>
      <c r="H267" s="156"/>
      <c r="I267" s="163" t="s">
        <v>975</v>
      </c>
      <c r="J267" s="157" t="s">
        <v>977</v>
      </c>
      <c r="K267" s="162">
        <f t="shared" si="5"/>
        <v>-1</v>
      </c>
      <c r="L267" s="159"/>
      <c r="M267" s="154"/>
      <c r="N267" s="131"/>
    </row>
    <row r="268">
      <c r="A268" s="152" t="str">
        <f t="shared" si="1"/>
        <v>1293</v>
      </c>
      <c r="B268" s="107"/>
      <c r="C268" s="106">
        <v>129.0</v>
      </c>
      <c r="D268" s="153" t="s">
        <v>473</v>
      </c>
      <c r="E268" s="154" t="s">
        <v>945</v>
      </c>
      <c r="F268" s="155">
        <f>vlookup(G268,terminals!$C$4:$O$196,13,FALSE)</f>
        <v>3</v>
      </c>
      <c r="G268" s="153" t="s">
        <v>204</v>
      </c>
      <c r="H268" s="156" t="s">
        <v>1000</v>
      </c>
      <c r="I268" s="163"/>
      <c r="J268" s="157"/>
      <c r="K268" s="162">
        <f t="shared" si="5"/>
        <v>0</v>
      </c>
      <c r="L268" s="159"/>
      <c r="M268" s="154"/>
      <c r="N268" s="131"/>
    </row>
    <row r="269">
      <c r="A269" s="152" t="str">
        <f t="shared" si="1"/>
        <v>1298</v>
      </c>
      <c r="B269" s="107"/>
      <c r="C269" s="106">
        <v>129.0</v>
      </c>
      <c r="D269" s="153" t="s">
        <v>473</v>
      </c>
      <c r="E269" s="154" t="s">
        <v>947</v>
      </c>
      <c r="F269" s="155">
        <f>vlookup(G269,terminals!$C$4:$O$196,13,FALSE)</f>
        <v>8</v>
      </c>
      <c r="G269" s="153" t="s">
        <v>179</v>
      </c>
      <c r="H269" s="156"/>
      <c r="I269" s="163" t="s">
        <v>982</v>
      </c>
      <c r="J269" s="157" t="s">
        <v>967</v>
      </c>
      <c r="K269" s="162">
        <f t="shared" si="5"/>
        <v>-1</v>
      </c>
      <c r="L269" s="159"/>
      <c r="M269" s="154"/>
      <c r="N269" s="131"/>
    </row>
    <row r="270">
      <c r="A270" s="152" t="str">
        <f t="shared" si="1"/>
        <v>1306</v>
      </c>
      <c r="B270" s="107"/>
      <c r="C270" s="106">
        <v>130.0</v>
      </c>
      <c r="D270" s="153" t="s">
        <v>474</v>
      </c>
      <c r="E270" s="154" t="s">
        <v>945</v>
      </c>
      <c r="F270" s="155">
        <f>vlookup(G270,terminals!$C$4:$O$196,13,FALSE)</f>
        <v>6</v>
      </c>
      <c r="G270" s="153" t="s">
        <v>159</v>
      </c>
      <c r="H270" s="156" t="s">
        <v>1013</v>
      </c>
      <c r="I270" s="163"/>
      <c r="J270" s="157"/>
      <c r="K270" s="162">
        <f t="shared" si="5"/>
        <v>0</v>
      </c>
      <c r="L270" s="159"/>
      <c r="M270" s="154"/>
      <c r="N270" s="131"/>
    </row>
    <row r="271">
      <c r="A271" s="152" t="str">
        <f t="shared" si="1"/>
        <v>13024</v>
      </c>
      <c r="B271" s="107"/>
      <c r="C271" s="106">
        <v>130.0</v>
      </c>
      <c r="D271" s="153" t="s">
        <v>474</v>
      </c>
      <c r="E271" s="154" t="s">
        <v>947</v>
      </c>
      <c r="F271" s="155">
        <f>vlookup(G271,terminals!$C$4:$O$196,13,FALSE)</f>
        <v>24</v>
      </c>
      <c r="G271" s="153" t="s">
        <v>154</v>
      </c>
      <c r="H271" s="156"/>
      <c r="I271" s="163" t="s">
        <v>988</v>
      </c>
      <c r="J271" s="157" t="s">
        <v>1027</v>
      </c>
      <c r="K271" s="162">
        <f t="shared" si="5"/>
        <v>-1</v>
      </c>
      <c r="L271" s="159"/>
      <c r="M271" s="154"/>
      <c r="N271" s="131"/>
    </row>
    <row r="272">
      <c r="A272" s="152" t="str">
        <f t="shared" si="1"/>
        <v>1316</v>
      </c>
      <c r="B272" s="107"/>
      <c r="C272" s="106">
        <v>131.0</v>
      </c>
      <c r="D272" s="153" t="s">
        <v>475</v>
      </c>
      <c r="E272" s="154" t="s">
        <v>945</v>
      </c>
      <c r="F272" s="155">
        <f>vlookup(G272,terminals!$C$4:$O$196,13,FALSE)</f>
        <v>6</v>
      </c>
      <c r="G272" s="153" t="s">
        <v>159</v>
      </c>
      <c r="H272" s="156" t="s">
        <v>965</v>
      </c>
      <c r="I272" s="163"/>
      <c r="J272" s="157"/>
      <c r="K272" s="162">
        <f t="shared" si="5"/>
        <v>0</v>
      </c>
      <c r="L272" s="159"/>
      <c r="M272" s="154"/>
      <c r="N272" s="131"/>
    </row>
    <row r="273">
      <c r="A273" s="152" t="str">
        <f t="shared" si="1"/>
        <v>13120</v>
      </c>
      <c r="B273" s="107"/>
      <c r="C273" s="106">
        <v>131.0</v>
      </c>
      <c r="D273" s="153" t="s">
        <v>475</v>
      </c>
      <c r="E273" s="154" t="s">
        <v>947</v>
      </c>
      <c r="F273" s="155">
        <f>vlookup(G273,terminals!$C$4:$O$196,13,FALSE)</f>
        <v>20</v>
      </c>
      <c r="G273" s="153" t="s">
        <v>150</v>
      </c>
      <c r="H273" s="156"/>
      <c r="I273" s="163" t="s">
        <v>982</v>
      </c>
      <c r="J273" s="157" t="s">
        <v>1041</v>
      </c>
      <c r="K273" s="162">
        <f t="shared" si="5"/>
        <v>-1</v>
      </c>
      <c r="L273" s="159"/>
      <c r="M273" s="154"/>
      <c r="N273" s="131"/>
    </row>
    <row r="274">
      <c r="A274" s="152" t="str">
        <f t="shared" si="1"/>
        <v>1326</v>
      </c>
      <c r="B274" s="107"/>
      <c r="C274" s="106">
        <v>132.0</v>
      </c>
      <c r="D274" s="153" t="s">
        <v>475</v>
      </c>
      <c r="E274" s="154" t="s">
        <v>945</v>
      </c>
      <c r="F274" s="155">
        <f>vlookup(G274,terminals!$C$4:$O$196,13,FALSE)</f>
        <v>6</v>
      </c>
      <c r="G274" s="153" t="s">
        <v>159</v>
      </c>
      <c r="H274" s="156" t="s">
        <v>1013</v>
      </c>
      <c r="I274" s="163"/>
      <c r="J274" s="157"/>
      <c r="K274" s="162">
        <f t="shared" si="5"/>
        <v>0</v>
      </c>
      <c r="L274" s="159"/>
      <c r="M274" s="154"/>
      <c r="N274" s="131"/>
    </row>
    <row r="275">
      <c r="A275" s="152" t="str">
        <f t="shared" si="1"/>
        <v>13220</v>
      </c>
      <c r="B275" s="107"/>
      <c r="C275" s="106">
        <v>132.0</v>
      </c>
      <c r="D275" s="153" t="s">
        <v>475</v>
      </c>
      <c r="E275" s="154" t="s">
        <v>947</v>
      </c>
      <c r="F275" s="155">
        <f>vlookup(G275,terminals!$C$4:$O$196,13,FALSE)</f>
        <v>20</v>
      </c>
      <c r="G275" s="153" t="s">
        <v>150</v>
      </c>
      <c r="H275" s="156"/>
      <c r="I275" s="163" t="s">
        <v>964</v>
      </c>
      <c r="J275" s="157" t="s">
        <v>951</v>
      </c>
      <c r="K275" s="162">
        <f t="shared" si="5"/>
        <v>-1</v>
      </c>
      <c r="L275" s="159"/>
      <c r="M275" s="154"/>
      <c r="N275" s="131"/>
    </row>
    <row r="276">
      <c r="A276" s="152" t="str">
        <f t="shared" si="1"/>
        <v>13323</v>
      </c>
      <c r="B276" s="107"/>
      <c r="C276" s="106">
        <v>133.0</v>
      </c>
      <c r="D276" s="153" t="s">
        <v>476</v>
      </c>
      <c r="E276" s="154" t="s">
        <v>945</v>
      </c>
      <c r="F276" s="155">
        <f>vlookup(G276,terminals!$C$4:$O$196,13,FALSE)</f>
        <v>23</v>
      </c>
      <c r="G276" s="153" t="s">
        <v>145</v>
      </c>
      <c r="H276" s="156" t="s">
        <v>1042</v>
      </c>
      <c r="I276" s="163"/>
      <c r="J276" s="157"/>
      <c r="K276" s="162">
        <f t="shared" si="5"/>
        <v>0</v>
      </c>
      <c r="L276" s="159"/>
      <c r="M276" s="154"/>
      <c r="N276" s="131"/>
    </row>
    <row r="277">
      <c r="A277" s="152" t="str">
        <f t="shared" si="1"/>
        <v>1331</v>
      </c>
      <c r="B277" s="107"/>
      <c r="C277" s="106">
        <v>133.0</v>
      </c>
      <c r="D277" s="153" t="s">
        <v>476</v>
      </c>
      <c r="E277" s="154" t="s">
        <v>947</v>
      </c>
      <c r="F277" s="155">
        <f>vlookup(G277,terminals!$C$4:$O$196,13,FALSE)</f>
        <v>1</v>
      </c>
      <c r="G277" s="153" t="s">
        <v>139</v>
      </c>
      <c r="H277" s="156"/>
      <c r="I277" s="163" t="s">
        <v>992</v>
      </c>
      <c r="J277" s="157" t="s">
        <v>1023</v>
      </c>
      <c r="K277" s="162">
        <f t="shared" si="5"/>
        <v>-1</v>
      </c>
      <c r="L277" s="159"/>
      <c r="M277" s="154"/>
      <c r="N277" s="131"/>
    </row>
    <row r="278">
      <c r="A278" s="152" t="str">
        <f t="shared" si="1"/>
        <v>13423</v>
      </c>
      <c r="B278" s="107"/>
      <c r="C278" s="106">
        <v>134.0</v>
      </c>
      <c r="D278" s="153" t="s">
        <v>477</v>
      </c>
      <c r="E278" s="154" t="s">
        <v>945</v>
      </c>
      <c r="F278" s="155">
        <f>vlookup(G278,terminals!$C$4:$O$196,13,FALSE)</f>
        <v>23</v>
      </c>
      <c r="G278" s="153" t="s">
        <v>145</v>
      </c>
      <c r="H278" s="156" t="s">
        <v>986</v>
      </c>
      <c r="I278" s="163"/>
      <c r="J278" s="157"/>
      <c r="K278" s="162">
        <f t="shared" si="5"/>
        <v>0</v>
      </c>
      <c r="L278" s="159"/>
      <c r="M278" s="154"/>
      <c r="N278" s="131"/>
    </row>
    <row r="279">
      <c r="A279" s="152" t="str">
        <f t="shared" si="1"/>
        <v>1343</v>
      </c>
      <c r="B279" s="107"/>
      <c r="C279" s="106">
        <v>134.0</v>
      </c>
      <c r="D279" s="153" t="s">
        <v>477</v>
      </c>
      <c r="E279" s="154" t="s">
        <v>947</v>
      </c>
      <c r="F279" s="155">
        <f>vlookup(G279,terminals!$C$4:$O$196,13,FALSE)</f>
        <v>3</v>
      </c>
      <c r="G279" s="153" t="s">
        <v>204</v>
      </c>
      <c r="H279" s="156"/>
      <c r="I279" s="163" t="s">
        <v>962</v>
      </c>
      <c r="J279" s="157" t="s">
        <v>951</v>
      </c>
      <c r="K279" s="162">
        <f t="shared" si="5"/>
        <v>-1</v>
      </c>
      <c r="L279" s="159"/>
      <c r="M279" s="154"/>
      <c r="N279" s="131"/>
    </row>
    <row r="280">
      <c r="A280" s="152" t="str">
        <f t="shared" si="1"/>
        <v>13523</v>
      </c>
      <c r="B280" s="107"/>
      <c r="C280" s="106">
        <v>135.0</v>
      </c>
      <c r="D280" s="153" t="s">
        <v>478</v>
      </c>
      <c r="E280" s="154" t="s">
        <v>945</v>
      </c>
      <c r="F280" s="155">
        <f>vlookup(G280,terminals!$C$4:$O$196,13,FALSE)</f>
        <v>23</v>
      </c>
      <c r="G280" s="153" t="s">
        <v>145</v>
      </c>
      <c r="H280" s="156" t="s">
        <v>1042</v>
      </c>
      <c r="I280" s="163"/>
      <c r="J280" s="157"/>
      <c r="K280" s="162">
        <f t="shared" si="5"/>
        <v>0</v>
      </c>
      <c r="L280" s="159"/>
      <c r="M280" s="154"/>
      <c r="N280" s="131"/>
    </row>
    <row r="281">
      <c r="A281" s="152" t="str">
        <f t="shared" si="1"/>
        <v>1356</v>
      </c>
      <c r="B281" s="107"/>
      <c r="C281" s="106">
        <v>135.0</v>
      </c>
      <c r="D281" s="153" t="s">
        <v>478</v>
      </c>
      <c r="E281" s="154" t="s">
        <v>947</v>
      </c>
      <c r="F281" s="155">
        <f>vlookup(G281,terminals!$C$4:$O$196,13,FALSE)</f>
        <v>6</v>
      </c>
      <c r="G281" s="153" t="s">
        <v>159</v>
      </c>
      <c r="H281" s="156"/>
      <c r="I281" s="163" t="s">
        <v>956</v>
      </c>
      <c r="J281" s="157" t="s">
        <v>968</v>
      </c>
      <c r="K281" s="162">
        <f t="shared" si="5"/>
        <v>-1</v>
      </c>
      <c r="L281" s="159"/>
      <c r="M281" s="154"/>
      <c r="N281" s="131"/>
    </row>
    <row r="282">
      <c r="A282" s="152" t="str">
        <f t="shared" si="1"/>
        <v>13623</v>
      </c>
      <c r="B282" s="107"/>
      <c r="C282" s="106">
        <v>136.0</v>
      </c>
      <c r="D282" s="153" t="s">
        <v>479</v>
      </c>
      <c r="E282" s="154" t="s">
        <v>945</v>
      </c>
      <c r="F282" s="155">
        <f>vlookup(G282,terminals!$C$4:$O$196,13,FALSE)</f>
        <v>23</v>
      </c>
      <c r="G282" s="153" t="s">
        <v>145</v>
      </c>
      <c r="H282" s="156" t="s">
        <v>1042</v>
      </c>
      <c r="I282" s="163"/>
      <c r="J282" s="157"/>
      <c r="K282" s="162">
        <f t="shared" si="5"/>
        <v>0</v>
      </c>
      <c r="L282" s="159"/>
      <c r="M282" s="154"/>
      <c r="N282" s="131"/>
    </row>
    <row r="283">
      <c r="A283" s="152" t="str">
        <f t="shared" si="1"/>
        <v>13612</v>
      </c>
      <c r="B283" s="107"/>
      <c r="C283" s="106">
        <v>136.0</v>
      </c>
      <c r="D283" s="153" t="s">
        <v>479</v>
      </c>
      <c r="E283" s="154" t="s">
        <v>947</v>
      </c>
      <c r="F283" s="155">
        <f>vlookup(G283,terminals!$C$4:$O$196,13,FALSE)</f>
        <v>12</v>
      </c>
      <c r="G283" s="153" t="s">
        <v>160</v>
      </c>
      <c r="H283" s="156"/>
      <c r="I283" s="163" t="s">
        <v>991</v>
      </c>
      <c r="J283" s="157" t="s">
        <v>972</v>
      </c>
      <c r="K283" s="162">
        <f t="shared" si="5"/>
        <v>-1</v>
      </c>
      <c r="L283" s="159"/>
      <c r="M283" s="154"/>
      <c r="N283" s="131"/>
    </row>
    <row r="284">
      <c r="A284" s="152" t="str">
        <f t="shared" si="1"/>
        <v>13723</v>
      </c>
      <c r="B284" s="107"/>
      <c r="C284" s="106">
        <v>137.0</v>
      </c>
      <c r="D284" s="153" t="s">
        <v>479</v>
      </c>
      <c r="E284" s="154" t="s">
        <v>945</v>
      </c>
      <c r="F284" s="155">
        <f>vlookup(G284,terminals!$C$4:$O$196,13,FALSE)</f>
        <v>23</v>
      </c>
      <c r="G284" s="153" t="s">
        <v>145</v>
      </c>
      <c r="H284" s="156" t="s">
        <v>986</v>
      </c>
      <c r="I284" s="163"/>
      <c r="J284" s="157"/>
      <c r="K284" s="162">
        <f t="shared" si="5"/>
        <v>0</v>
      </c>
      <c r="L284" s="159"/>
      <c r="M284" s="154"/>
      <c r="N284" s="131"/>
    </row>
    <row r="285">
      <c r="A285" s="152" t="str">
        <f t="shared" si="1"/>
        <v>13712</v>
      </c>
      <c r="B285" s="107"/>
      <c r="C285" s="106">
        <v>137.0</v>
      </c>
      <c r="D285" s="153" t="s">
        <v>479</v>
      </c>
      <c r="E285" s="154" t="s">
        <v>947</v>
      </c>
      <c r="F285" s="155">
        <f>vlookup(G285,terminals!$C$4:$O$196,13,FALSE)</f>
        <v>12</v>
      </c>
      <c r="G285" s="153" t="s">
        <v>160</v>
      </c>
      <c r="H285" s="156"/>
      <c r="I285" s="163" t="s">
        <v>966</v>
      </c>
      <c r="J285" s="157" t="s">
        <v>951</v>
      </c>
      <c r="K285" s="162">
        <f t="shared" si="5"/>
        <v>-1</v>
      </c>
      <c r="L285" s="159"/>
      <c r="M285" s="154"/>
      <c r="N285" s="131"/>
    </row>
    <row r="286">
      <c r="A286" s="152" t="str">
        <f t="shared" si="1"/>
        <v>13823</v>
      </c>
      <c r="B286" s="107"/>
      <c r="C286" s="106">
        <v>138.0</v>
      </c>
      <c r="D286" s="153" t="s">
        <v>480</v>
      </c>
      <c r="E286" s="154" t="s">
        <v>945</v>
      </c>
      <c r="F286" s="155">
        <f>vlookup(G286,terminals!$C$4:$O$196,13,FALSE)</f>
        <v>23</v>
      </c>
      <c r="G286" s="153" t="s">
        <v>145</v>
      </c>
      <c r="H286" s="156" t="s">
        <v>986</v>
      </c>
      <c r="I286" s="163"/>
      <c r="J286" s="163"/>
      <c r="K286" s="162">
        <f t="shared" si="5"/>
        <v>0</v>
      </c>
      <c r="L286" s="159"/>
      <c r="M286" s="154"/>
      <c r="N286" s="131"/>
    </row>
    <row r="287">
      <c r="A287" s="152" t="str">
        <f t="shared" si="1"/>
        <v>1382</v>
      </c>
      <c r="B287" s="107"/>
      <c r="C287" s="106">
        <v>138.0</v>
      </c>
      <c r="D287" s="153" t="s">
        <v>480</v>
      </c>
      <c r="E287" s="154" t="s">
        <v>947</v>
      </c>
      <c r="F287" s="155">
        <f>vlookup(G287,terminals!$C$4:$O$196,13,FALSE)</f>
        <v>2</v>
      </c>
      <c r="G287" s="153" t="s">
        <v>173</v>
      </c>
      <c r="H287" s="156"/>
      <c r="I287" s="163" t="s">
        <v>960</v>
      </c>
      <c r="J287" s="157" t="s">
        <v>967</v>
      </c>
      <c r="K287" s="162">
        <f t="shared" si="5"/>
        <v>-1</v>
      </c>
      <c r="L287" s="159"/>
      <c r="M287" s="154"/>
      <c r="N287" s="131"/>
    </row>
    <row r="288">
      <c r="A288" s="152" t="str">
        <f t="shared" si="1"/>
        <v>13912</v>
      </c>
      <c r="B288" s="107"/>
      <c r="C288" s="106">
        <v>139.0</v>
      </c>
      <c r="D288" s="153" t="s">
        <v>481</v>
      </c>
      <c r="E288" s="154" t="s">
        <v>945</v>
      </c>
      <c r="F288" s="155">
        <f>vlookup(G288,terminals!$C$4:$O$196,13,FALSE)</f>
        <v>12</v>
      </c>
      <c r="G288" s="153" t="s">
        <v>160</v>
      </c>
      <c r="H288" s="156" t="s">
        <v>1002</v>
      </c>
      <c r="I288" s="163"/>
      <c r="J288" s="157"/>
      <c r="K288" s="162">
        <f t="shared" si="5"/>
        <v>0</v>
      </c>
      <c r="L288" s="159"/>
      <c r="M288" s="154"/>
      <c r="N288" s="131"/>
    </row>
    <row r="289">
      <c r="A289" s="152" t="str">
        <f t="shared" si="1"/>
        <v>13928</v>
      </c>
      <c r="B289" s="107"/>
      <c r="C289" s="106">
        <v>139.0</v>
      </c>
      <c r="D289" s="153" t="s">
        <v>481</v>
      </c>
      <c r="E289" s="154" t="s">
        <v>947</v>
      </c>
      <c r="F289" s="155">
        <f>vlookup(G289,terminals!$C$4:$O$196,13,FALSE)</f>
        <v>28</v>
      </c>
      <c r="G289" s="153" t="s">
        <v>161</v>
      </c>
      <c r="H289" s="156"/>
      <c r="I289" s="163" t="s">
        <v>956</v>
      </c>
      <c r="J289" s="157" t="s">
        <v>989</v>
      </c>
      <c r="K289" s="162">
        <f t="shared" si="5"/>
        <v>-1</v>
      </c>
      <c r="L289" s="159"/>
      <c r="M289" s="154"/>
      <c r="N289" s="131"/>
    </row>
    <row r="290">
      <c r="A290" s="152" t="str">
        <f t="shared" si="1"/>
        <v>14012</v>
      </c>
      <c r="B290" s="107"/>
      <c r="C290" s="106">
        <v>140.0</v>
      </c>
      <c r="D290" s="153" t="s">
        <v>482</v>
      </c>
      <c r="E290" s="154" t="s">
        <v>945</v>
      </c>
      <c r="F290" s="155">
        <f>vlookup(G290,terminals!$C$4:$O$196,13,FALSE)</f>
        <v>12</v>
      </c>
      <c r="G290" s="153" t="s">
        <v>160</v>
      </c>
      <c r="H290" s="156" t="s">
        <v>1030</v>
      </c>
      <c r="I290" s="163"/>
      <c r="J290" s="157"/>
      <c r="K290" s="162">
        <f t="shared" si="5"/>
        <v>0</v>
      </c>
      <c r="L290" s="159"/>
      <c r="M290" s="154"/>
      <c r="N290" s="131"/>
    </row>
    <row r="291">
      <c r="A291" s="152" t="str">
        <f t="shared" si="1"/>
        <v>14031</v>
      </c>
      <c r="B291" s="107"/>
      <c r="C291" s="106">
        <v>140.0</v>
      </c>
      <c r="D291" s="153" t="s">
        <v>482</v>
      </c>
      <c r="E291" s="154" t="s">
        <v>947</v>
      </c>
      <c r="F291" s="155">
        <f>vlookup(G291,terminals!$C$4:$O$196,13,FALSE)</f>
        <v>31</v>
      </c>
      <c r="G291" s="153" t="s">
        <v>148</v>
      </c>
      <c r="H291" s="156"/>
      <c r="I291" s="163" t="s">
        <v>950</v>
      </c>
      <c r="J291" s="157" t="s">
        <v>951</v>
      </c>
      <c r="K291" s="162">
        <f t="shared" si="5"/>
        <v>-1</v>
      </c>
      <c r="L291" s="159"/>
      <c r="M291" s="154"/>
      <c r="N291" s="131"/>
    </row>
    <row r="292">
      <c r="A292" s="152" t="str">
        <f t="shared" si="1"/>
        <v>14112</v>
      </c>
      <c r="B292" s="107"/>
      <c r="C292" s="106">
        <v>141.0</v>
      </c>
      <c r="D292" s="153" t="s">
        <v>482</v>
      </c>
      <c r="E292" s="154" t="s">
        <v>945</v>
      </c>
      <c r="F292" s="155">
        <f>vlookup(G292,terminals!$C$4:$O$196,13,FALSE)</f>
        <v>12</v>
      </c>
      <c r="G292" s="153" t="s">
        <v>160</v>
      </c>
      <c r="H292" s="156" t="s">
        <v>965</v>
      </c>
      <c r="I292" s="163"/>
      <c r="J292" s="157"/>
      <c r="K292" s="162">
        <f t="shared" si="5"/>
        <v>0</v>
      </c>
      <c r="L292" s="159"/>
      <c r="M292" s="154"/>
      <c r="N292" s="131"/>
    </row>
    <row r="293">
      <c r="A293" s="152" t="str">
        <f t="shared" si="1"/>
        <v>14131</v>
      </c>
      <c r="B293" s="107"/>
      <c r="C293" s="106">
        <v>141.0</v>
      </c>
      <c r="D293" s="153" t="s">
        <v>482</v>
      </c>
      <c r="E293" s="154" t="s">
        <v>947</v>
      </c>
      <c r="F293" s="155">
        <f>vlookup(G293,terminals!$C$4:$O$196,13,FALSE)</f>
        <v>31</v>
      </c>
      <c r="G293" s="153" t="s">
        <v>148</v>
      </c>
      <c r="H293" s="156"/>
      <c r="I293" s="163" t="s">
        <v>991</v>
      </c>
      <c r="J293" s="157" t="s">
        <v>976</v>
      </c>
      <c r="K293" s="162">
        <f t="shared" si="5"/>
        <v>-1</v>
      </c>
      <c r="L293" s="159"/>
      <c r="M293" s="154"/>
      <c r="N293" s="131"/>
    </row>
    <row r="294">
      <c r="A294" s="152" t="str">
        <f t="shared" si="1"/>
        <v>14212</v>
      </c>
      <c r="B294" s="107"/>
      <c r="C294" s="106">
        <v>142.0</v>
      </c>
      <c r="D294" s="153" t="s">
        <v>482</v>
      </c>
      <c r="E294" s="154" t="s">
        <v>945</v>
      </c>
      <c r="F294" s="155">
        <f>vlookup(G294,terminals!$C$4:$O$196,13,FALSE)</f>
        <v>12</v>
      </c>
      <c r="G294" s="153" t="s">
        <v>160</v>
      </c>
      <c r="H294" s="156" t="s">
        <v>1043</v>
      </c>
      <c r="I294" s="163" t="s">
        <v>956</v>
      </c>
      <c r="J294" s="157" t="s">
        <v>1038</v>
      </c>
      <c r="K294" s="162">
        <f t="shared" si="5"/>
        <v>0</v>
      </c>
      <c r="L294" s="159"/>
      <c r="M294" s="154"/>
      <c r="N294" s="131"/>
    </row>
    <row r="295">
      <c r="A295" s="152" t="str">
        <f t="shared" si="1"/>
        <v>14210</v>
      </c>
      <c r="B295" s="107"/>
      <c r="C295" s="106">
        <v>142.0</v>
      </c>
      <c r="D295" s="153" t="s">
        <v>482</v>
      </c>
      <c r="E295" s="154" t="s">
        <v>955</v>
      </c>
      <c r="F295" s="155">
        <f>vlookup(G295,terminals!$C$4:$O$196,13,FALSE)</f>
        <v>10</v>
      </c>
      <c r="G295" s="153" t="s">
        <v>140</v>
      </c>
      <c r="H295" s="156"/>
      <c r="I295" s="163"/>
      <c r="J295" s="157"/>
      <c r="K295" s="162">
        <f t="shared" si="5"/>
        <v>1</v>
      </c>
      <c r="L295" s="159"/>
      <c r="M295" s="154"/>
      <c r="N295" s="131"/>
    </row>
    <row r="296">
      <c r="A296" s="152" t="str">
        <f t="shared" si="1"/>
        <v>14231</v>
      </c>
      <c r="B296" s="107"/>
      <c r="C296" s="106">
        <v>142.0</v>
      </c>
      <c r="D296" s="153" t="s">
        <v>482</v>
      </c>
      <c r="E296" s="154" t="s">
        <v>947</v>
      </c>
      <c r="F296" s="155">
        <f>vlookup(G296,terminals!$C$4:$O$196,13,FALSE)</f>
        <v>31</v>
      </c>
      <c r="G296" s="153" t="s">
        <v>148</v>
      </c>
      <c r="H296" s="156"/>
      <c r="I296" s="163"/>
      <c r="J296" s="157"/>
      <c r="K296" s="162">
        <f t="shared" si="5"/>
        <v>-1</v>
      </c>
      <c r="L296" s="159"/>
      <c r="M296" s="154"/>
      <c r="N296" s="131"/>
    </row>
    <row r="297">
      <c r="A297" s="152" t="str">
        <f t="shared" si="1"/>
        <v>14312</v>
      </c>
      <c r="B297" s="107"/>
      <c r="C297" s="106">
        <v>143.0</v>
      </c>
      <c r="D297" s="153" t="s">
        <v>482</v>
      </c>
      <c r="E297" s="154" t="s">
        <v>945</v>
      </c>
      <c r="F297" s="155">
        <f>vlookup(G297,terminals!$C$4:$O$196,13,FALSE)</f>
        <v>12</v>
      </c>
      <c r="G297" s="153" t="s">
        <v>160</v>
      </c>
      <c r="H297" s="156" t="s">
        <v>986</v>
      </c>
      <c r="I297" s="163" t="s">
        <v>964</v>
      </c>
      <c r="J297" s="157" t="s">
        <v>989</v>
      </c>
      <c r="K297" s="162">
        <f t="shared" si="5"/>
        <v>0</v>
      </c>
      <c r="L297" s="159"/>
      <c r="M297" s="154"/>
      <c r="N297" s="131"/>
    </row>
    <row r="298">
      <c r="A298" s="152" t="str">
        <f t="shared" si="1"/>
        <v>1436</v>
      </c>
      <c r="B298" s="107"/>
      <c r="C298" s="106">
        <v>143.0</v>
      </c>
      <c r="D298" s="153" t="s">
        <v>482</v>
      </c>
      <c r="E298" s="154" t="s">
        <v>955</v>
      </c>
      <c r="F298" s="155">
        <f>vlookup(G298,terminals!$C$4:$O$196,13,FALSE)</f>
        <v>6</v>
      </c>
      <c r="G298" s="153" t="s">
        <v>159</v>
      </c>
      <c r="H298" s="156"/>
      <c r="I298" s="163"/>
      <c r="J298" s="157"/>
      <c r="K298" s="162">
        <f t="shared" si="5"/>
        <v>1</v>
      </c>
      <c r="L298" s="159"/>
      <c r="M298" s="154"/>
      <c r="N298" s="131"/>
    </row>
    <row r="299">
      <c r="A299" s="152" t="str">
        <f t="shared" si="1"/>
        <v>14331</v>
      </c>
      <c r="B299" s="107"/>
      <c r="C299" s="106">
        <v>143.0</v>
      </c>
      <c r="D299" s="153" t="s">
        <v>482</v>
      </c>
      <c r="E299" s="154" t="s">
        <v>947</v>
      </c>
      <c r="F299" s="155">
        <f>vlookup(G299,terminals!$C$4:$O$196,13,FALSE)</f>
        <v>31</v>
      </c>
      <c r="G299" s="153" t="s">
        <v>148</v>
      </c>
      <c r="H299" s="156"/>
      <c r="I299" s="163"/>
      <c r="J299" s="157"/>
      <c r="K299" s="162">
        <f t="shared" si="5"/>
        <v>-1</v>
      </c>
      <c r="L299" s="159"/>
      <c r="M299" s="154"/>
      <c r="N299" s="131"/>
    </row>
    <row r="300">
      <c r="A300" s="152" t="str">
        <f t="shared" si="1"/>
        <v>14412</v>
      </c>
      <c r="B300" s="107"/>
      <c r="C300" s="106">
        <v>144.0</v>
      </c>
      <c r="D300" s="153" t="s">
        <v>483</v>
      </c>
      <c r="E300" s="154" t="s">
        <v>945</v>
      </c>
      <c r="F300" s="155">
        <f>vlookup(G300,terminals!$C$4:$O$196,13,FALSE)</f>
        <v>12</v>
      </c>
      <c r="G300" s="153" t="s">
        <v>160</v>
      </c>
      <c r="H300" s="156" t="s">
        <v>1044</v>
      </c>
      <c r="I300" s="163" t="s">
        <v>960</v>
      </c>
      <c r="J300" s="157" t="s">
        <v>991</v>
      </c>
      <c r="K300" s="162">
        <f>if(E300="Origin",0,if(E300="Destination",-1,K298+1))</f>
        <v>0</v>
      </c>
      <c r="L300" s="159"/>
      <c r="M300" s="154"/>
      <c r="N300" s="131"/>
    </row>
    <row r="301">
      <c r="A301" s="152" t="str">
        <f t="shared" si="1"/>
        <v>14424</v>
      </c>
      <c r="B301" s="107"/>
      <c r="C301" s="106">
        <v>144.0</v>
      </c>
      <c r="D301" s="153" t="s">
        <v>483</v>
      </c>
      <c r="E301" s="154" t="s">
        <v>947</v>
      </c>
      <c r="F301" s="155">
        <f>vlookup(G301,terminals!$C$4:$O$196,13,FALSE)</f>
        <v>24</v>
      </c>
      <c r="G301" s="153" t="s">
        <v>154</v>
      </c>
      <c r="H301" s="156"/>
      <c r="I301" s="163"/>
      <c r="J301" s="157"/>
      <c r="K301" s="162">
        <f t="shared" ref="K301:K514" si="6">if(E301="Origin",0,if(E301="Destination",-1,K300+1))</f>
        <v>-1</v>
      </c>
      <c r="L301" s="159"/>
      <c r="M301" s="154"/>
      <c r="N301" s="131"/>
    </row>
    <row r="302">
      <c r="A302" s="152" t="str">
        <f t="shared" si="1"/>
        <v>14512</v>
      </c>
      <c r="B302" s="107"/>
      <c r="C302" s="106">
        <v>145.0</v>
      </c>
      <c r="D302" s="153" t="s">
        <v>483</v>
      </c>
      <c r="E302" s="154" t="s">
        <v>945</v>
      </c>
      <c r="F302" s="155">
        <f>vlookup(G302,terminals!$C$4:$O$196,13,FALSE)</f>
        <v>12</v>
      </c>
      <c r="G302" s="153" t="s">
        <v>160</v>
      </c>
      <c r="H302" s="156" t="s">
        <v>946</v>
      </c>
      <c r="I302" s="163" t="s">
        <v>956</v>
      </c>
      <c r="J302" s="157" t="s">
        <v>967</v>
      </c>
      <c r="K302" s="162">
        <f t="shared" si="6"/>
        <v>0</v>
      </c>
      <c r="L302" s="159"/>
      <c r="M302" s="154"/>
      <c r="N302" s="131"/>
    </row>
    <row r="303">
      <c r="A303" s="152" t="str">
        <f t="shared" si="1"/>
        <v>14524</v>
      </c>
      <c r="B303" s="107"/>
      <c r="C303" s="106">
        <v>145.0</v>
      </c>
      <c r="D303" s="153" t="s">
        <v>483</v>
      </c>
      <c r="E303" s="154" t="s">
        <v>947</v>
      </c>
      <c r="F303" s="155">
        <f>vlookup(G303,terminals!$C$4:$O$196,13,FALSE)</f>
        <v>24</v>
      </c>
      <c r="G303" s="153" t="s">
        <v>154</v>
      </c>
      <c r="H303" s="156"/>
      <c r="I303" s="163"/>
      <c r="J303" s="157"/>
      <c r="K303" s="162">
        <f t="shared" si="6"/>
        <v>-1</v>
      </c>
      <c r="L303" s="159"/>
      <c r="M303" s="154"/>
      <c r="N303" s="131"/>
    </row>
    <row r="304">
      <c r="A304" s="152" t="str">
        <f t="shared" si="1"/>
        <v>14612</v>
      </c>
      <c r="B304" s="107"/>
      <c r="C304" s="106">
        <v>146.0</v>
      </c>
      <c r="D304" s="153" t="s">
        <v>484</v>
      </c>
      <c r="E304" s="154" t="s">
        <v>945</v>
      </c>
      <c r="F304" s="155">
        <f>vlookup(G304,terminals!$C$4:$O$196,13,FALSE)</f>
        <v>12</v>
      </c>
      <c r="G304" s="153" t="s">
        <v>160</v>
      </c>
      <c r="H304" s="156" t="s">
        <v>996</v>
      </c>
      <c r="I304" s="163" t="s">
        <v>993</v>
      </c>
      <c r="J304" s="157" t="s">
        <v>968</v>
      </c>
      <c r="K304" s="162">
        <f t="shared" si="6"/>
        <v>0</v>
      </c>
      <c r="L304" s="159"/>
      <c r="M304" s="154"/>
      <c r="N304" s="131"/>
    </row>
    <row r="305">
      <c r="A305" s="152" t="str">
        <f t="shared" si="1"/>
        <v>1462</v>
      </c>
      <c r="B305" s="107"/>
      <c r="C305" s="106">
        <v>146.0</v>
      </c>
      <c r="D305" s="153" t="s">
        <v>484</v>
      </c>
      <c r="E305" s="154" t="s">
        <v>955</v>
      </c>
      <c r="F305" s="155">
        <f>vlookup(G305,terminals!$C$4:$O$196,13,FALSE)</f>
        <v>2</v>
      </c>
      <c r="G305" s="153" t="s">
        <v>173</v>
      </c>
      <c r="H305" s="156"/>
      <c r="I305" s="163" t="s">
        <v>993</v>
      </c>
      <c r="J305" s="157" t="s">
        <v>968</v>
      </c>
      <c r="K305" s="162">
        <f t="shared" si="6"/>
        <v>1</v>
      </c>
      <c r="L305" s="159"/>
      <c r="M305" s="154"/>
      <c r="N305" s="131"/>
    </row>
    <row r="306">
      <c r="A306" s="152" t="str">
        <f t="shared" si="1"/>
        <v>1467</v>
      </c>
      <c r="B306" s="107"/>
      <c r="C306" s="106">
        <v>146.0</v>
      </c>
      <c r="D306" s="153" t="s">
        <v>484</v>
      </c>
      <c r="E306" s="154" t="s">
        <v>947</v>
      </c>
      <c r="F306" s="155">
        <f>vlookup(G306,terminals!$C$4:$O$196,13,FALSE)</f>
        <v>7</v>
      </c>
      <c r="G306" s="153" t="s">
        <v>155</v>
      </c>
      <c r="H306" s="156"/>
      <c r="I306" s="163"/>
      <c r="J306" s="157"/>
      <c r="K306" s="162">
        <f t="shared" si="6"/>
        <v>-1</v>
      </c>
      <c r="L306" s="159"/>
      <c r="M306" s="154"/>
      <c r="N306" s="131"/>
    </row>
    <row r="307">
      <c r="A307" s="152" t="str">
        <f t="shared" si="1"/>
        <v>14712</v>
      </c>
      <c r="B307" s="107"/>
      <c r="C307" s="106">
        <v>147.0</v>
      </c>
      <c r="D307" s="153" t="s">
        <v>484</v>
      </c>
      <c r="E307" s="154" t="s">
        <v>945</v>
      </c>
      <c r="F307" s="155">
        <f>vlookup(G307,terminals!$C$4:$O$196,13,FALSE)</f>
        <v>12</v>
      </c>
      <c r="G307" s="153" t="s">
        <v>160</v>
      </c>
      <c r="H307" s="156" t="s">
        <v>1043</v>
      </c>
      <c r="I307" s="163" t="s">
        <v>950</v>
      </c>
      <c r="J307" s="157" t="s">
        <v>957</v>
      </c>
      <c r="K307" s="162">
        <f t="shared" si="6"/>
        <v>0</v>
      </c>
      <c r="L307" s="159"/>
      <c r="M307" s="154"/>
      <c r="N307" s="131"/>
    </row>
    <row r="308">
      <c r="A308" s="152" t="str">
        <f t="shared" si="1"/>
        <v>1472</v>
      </c>
      <c r="B308" s="107"/>
      <c r="C308" s="106">
        <v>147.0</v>
      </c>
      <c r="D308" s="153" t="s">
        <v>484</v>
      </c>
      <c r="E308" s="154" t="s">
        <v>969</v>
      </c>
      <c r="F308" s="155">
        <f>vlookup(G308,terminals!$C$4:$O$196,13,FALSE)</f>
        <v>2</v>
      </c>
      <c r="G308" s="153" t="s">
        <v>173</v>
      </c>
      <c r="H308" s="156"/>
      <c r="I308" s="163"/>
      <c r="J308" s="157"/>
      <c r="K308" s="162">
        <f t="shared" si="6"/>
        <v>1</v>
      </c>
      <c r="L308" s="159"/>
      <c r="M308" s="154"/>
      <c r="N308" s="131"/>
    </row>
    <row r="309">
      <c r="A309" s="152" t="str">
        <f t="shared" si="1"/>
        <v>1477</v>
      </c>
      <c r="B309" s="107"/>
      <c r="C309" s="106">
        <v>147.0</v>
      </c>
      <c r="D309" s="153" t="s">
        <v>484</v>
      </c>
      <c r="E309" s="154" t="s">
        <v>947</v>
      </c>
      <c r="F309" s="155">
        <f>vlookup(G309,terminals!$C$4:$O$196,13,FALSE)</f>
        <v>7</v>
      </c>
      <c r="G309" s="153" t="s">
        <v>155</v>
      </c>
      <c r="H309" s="156"/>
      <c r="I309" s="163"/>
      <c r="J309" s="157"/>
      <c r="K309" s="162">
        <f t="shared" si="6"/>
        <v>-1</v>
      </c>
      <c r="L309" s="159"/>
      <c r="M309" s="154"/>
      <c r="N309" s="131"/>
    </row>
    <row r="310">
      <c r="A310" s="152" t="str">
        <f t="shared" si="1"/>
        <v>14812</v>
      </c>
      <c r="B310" s="107"/>
      <c r="C310" s="106">
        <v>148.0</v>
      </c>
      <c r="D310" s="153" t="s">
        <v>484</v>
      </c>
      <c r="E310" s="154" t="s">
        <v>945</v>
      </c>
      <c r="F310" s="155">
        <f>vlookup(G310,terminals!$C$4:$O$196,13,FALSE)</f>
        <v>12</v>
      </c>
      <c r="G310" s="153" t="s">
        <v>160</v>
      </c>
      <c r="H310" s="156" t="s">
        <v>949</v>
      </c>
      <c r="I310" s="163" t="s">
        <v>997</v>
      </c>
      <c r="J310" s="157" t="s">
        <v>957</v>
      </c>
      <c r="K310" s="162">
        <f t="shared" si="6"/>
        <v>0</v>
      </c>
      <c r="L310" s="159"/>
      <c r="M310" s="154"/>
      <c r="N310" s="131"/>
    </row>
    <row r="311">
      <c r="A311" s="152" t="str">
        <f t="shared" si="1"/>
        <v>1487</v>
      </c>
      <c r="B311" s="107"/>
      <c r="C311" s="106">
        <v>148.0</v>
      </c>
      <c r="D311" s="153" t="s">
        <v>484</v>
      </c>
      <c r="E311" s="154" t="s">
        <v>947</v>
      </c>
      <c r="F311" s="155">
        <f>vlookup(G311,terminals!$C$4:$O$196,13,FALSE)</f>
        <v>7</v>
      </c>
      <c r="G311" s="153" t="s">
        <v>155</v>
      </c>
      <c r="H311" s="156"/>
      <c r="I311" s="163"/>
      <c r="J311" s="157"/>
      <c r="K311" s="162">
        <f t="shared" si="6"/>
        <v>-1</v>
      </c>
      <c r="L311" s="159"/>
      <c r="M311" s="154"/>
      <c r="N311" s="131"/>
    </row>
    <row r="312">
      <c r="A312" s="152" t="str">
        <f t="shared" si="1"/>
        <v>14912</v>
      </c>
      <c r="B312" s="107"/>
      <c r="C312" s="106">
        <v>149.0</v>
      </c>
      <c r="D312" s="153" t="s">
        <v>484</v>
      </c>
      <c r="E312" s="154" t="s">
        <v>945</v>
      </c>
      <c r="F312" s="155">
        <f>vlookup(G312,terminals!$C$4:$O$196,13,FALSE)</f>
        <v>12</v>
      </c>
      <c r="G312" s="153" t="s">
        <v>160</v>
      </c>
      <c r="H312" s="156" t="s">
        <v>986</v>
      </c>
      <c r="I312" s="163" t="s">
        <v>997</v>
      </c>
      <c r="J312" s="157" t="s">
        <v>957</v>
      </c>
      <c r="K312" s="162">
        <f t="shared" si="6"/>
        <v>0</v>
      </c>
      <c r="L312" s="159"/>
      <c r="M312" s="154"/>
      <c r="N312" s="131"/>
    </row>
    <row r="313">
      <c r="A313" s="152" t="str">
        <f t="shared" si="1"/>
        <v>1492</v>
      </c>
      <c r="B313" s="107"/>
      <c r="C313" s="106">
        <v>149.0</v>
      </c>
      <c r="D313" s="153" t="s">
        <v>484</v>
      </c>
      <c r="E313" s="154" t="s">
        <v>969</v>
      </c>
      <c r="F313" s="155">
        <f>vlookup(G313,terminals!$C$4:$O$196,13,FALSE)</f>
        <v>2</v>
      </c>
      <c r="G313" s="153" t="s">
        <v>173</v>
      </c>
      <c r="H313" s="156"/>
      <c r="I313" s="163"/>
      <c r="J313" s="157"/>
      <c r="K313" s="162">
        <f t="shared" si="6"/>
        <v>1</v>
      </c>
      <c r="L313" s="159"/>
      <c r="M313" s="154"/>
      <c r="N313" s="131"/>
    </row>
    <row r="314">
      <c r="A314" s="152" t="str">
        <f t="shared" si="1"/>
        <v>1497</v>
      </c>
      <c r="B314" s="107"/>
      <c r="C314" s="106">
        <v>149.0</v>
      </c>
      <c r="D314" s="153" t="s">
        <v>484</v>
      </c>
      <c r="E314" s="154" t="s">
        <v>947</v>
      </c>
      <c r="F314" s="155">
        <f>vlookup(G314,terminals!$C$4:$O$196,13,FALSE)</f>
        <v>7</v>
      </c>
      <c r="G314" s="153" t="s">
        <v>155</v>
      </c>
      <c r="H314" s="156"/>
      <c r="I314" s="163"/>
      <c r="J314" s="157"/>
      <c r="K314" s="162">
        <f t="shared" si="6"/>
        <v>-1</v>
      </c>
      <c r="L314" s="159"/>
      <c r="M314" s="154"/>
      <c r="N314" s="131"/>
    </row>
    <row r="315">
      <c r="A315" s="152" t="str">
        <f t="shared" si="1"/>
        <v>15012</v>
      </c>
      <c r="B315" s="107"/>
      <c r="C315" s="106">
        <v>150.0</v>
      </c>
      <c r="D315" s="153" t="s">
        <v>484</v>
      </c>
      <c r="E315" s="154" t="s">
        <v>945</v>
      </c>
      <c r="F315" s="155">
        <f>vlookup(G315,terminals!$C$4:$O$196,13,FALSE)</f>
        <v>12</v>
      </c>
      <c r="G315" s="153" t="s">
        <v>160</v>
      </c>
      <c r="H315" s="156" t="s">
        <v>1045</v>
      </c>
      <c r="I315" s="163" t="s">
        <v>993</v>
      </c>
      <c r="J315" s="157" t="s">
        <v>1046</v>
      </c>
      <c r="K315" s="162">
        <f t="shared" si="6"/>
        <v>0</v>
      </c>
      <c r="L315" s="159"/>
      <c r="M315" s="154"/>
      <c r="N315" s="131"/>
    </row>
    <row r="316">
      <c r="A316" s="152" t="str">
        <f t="shared" si="1"/>
        <v>1502</v>
      </c>
      <c r="B316" s="107"/>
      <c r="C316" s="106">
        <v>150.0</v>
      </c>
      <c r="D316" s="153" t="s">
        <v>484</v>
      </c>
      <c r="E316" s="154" t="s">
        <v>955</v>
      </c>
      <c r="F316" s="155">
        <f>vlookup(G316,terminals!$C$4:$O$196,13,FALSE)</f>
        <v>2</v>
      </c>
      <c r="G316" s="153" t="s">
        <v>173</v>
      </c>
      <c r="H316" s="156" t="s">
        <v>1043</v>
      </c>
      <c r="I316" s="163" t="s">
        <v>993</v>
      </c>
      <c r="J316" s="157" t="s">
        <v>1046</v>
      </c>
      <c r="K316" s="162">
        <f t="shared" si="6"/>
        <v>1</v>
      </c>
      <c r="L316" s="159"/>
      <c r="M316" s="154"/>
      <c r="N316" s="131"/>
    </row>
    <row r="317">
      <c r="A317" s="152" t="str">
        <f t="shared" si="1"/>
        <v>1507</v>
      </c>
      <c r="B317" s="107"/>
      <c r="C317" s="106">
        <v>150.0</v>
      </c>
      <c r="D317" s="153" t="s">
        <v>484</v>
      </c>
      <c r="E317" s="154" t="s">
        <v>947</v>
      </c>
      <c r="F317" s="155">
        <f>vlookup(G317,terminals!$C$4:$O$196,13,FALSE)</f>
        <v>7</v>
      </c>
      <c r="G317" s="153" t="s">
        <v>155</v>
      </c>
      <c r="H317" s="156"/>
      <c r="I317" s="163"/>
      <c r="J317" s="157"/>
      <c r="K317" s="162">
        <f t="shared" si="6"/>
        <v>-1</v>
      </c>
      <c r="L317" s="159"/>
      <c r="M317" s="154"/>
      <c r="N317" s="131"/>
    </row>
    <row r="318">
      <c r="A318" s="152" t="str">
        <f t="shared" si="1"/>
        <v>15312</v>
      </c>
      <c r="B318" s="107"/>
      <c r="C318" s="106">
        <v>153.0</v>
      </c>
      <c r="D318" s="153" t="s">
        <v>485</v>
      </c>
      <c r="E318" s="154" t="s">
        <v>945</v>
      </c>
      <c r="F318" s="155">
        <f>vlookup(G318,terminals!$C$4:$O$196,13,FALSE)</f>
        <v>12</v>
      </c>
      <c r="G318" s="153" t="s">
        <v>160</v>
      </c>
      <c r="H318" s="156" t="s">
        <v>980</v>
      </c>
      <c r="I318" s="163" t="s">
        <v>988</v>
      </c>
      <c r="J318" s="157" t="s">
        <v>1024</v>
      </c>
      <c r="K318" s="162">
        <f t="shared" si="6"/>
        <v>0</v>
      </c>
      <c r="L318" s="159"/>
      <c r="M318" s="154"/>
      <c r="N318" s="131"/>
    </row>
    <row r="319">
      <c r="A319" s="152" t="str">
        <f t="shared" si="1"/>
        <v>15310</v>
      </c>
      <c r="B319" s="107"/>
      <c r="C319" s="106">
        <v>153.0</v>
      </c>
      <c r="D319" s="153" t="s">
        <v>485</v>
      </c>
      <c r="E319" s="154" t="s">
        <v>947</v>
      </c>
      <c r="F319" s="155">
        <f>vlookup(G319,terminals!$C$4:$O$196,13,FALSE)</f>
        <v>10</v>
      </c>
      <c r="G319" s="153" t="s">
        <v>140</v>
      </c>
      <c r="H319" s="156"/>
      <c r="I319" s="163"/>
      <c r="J319" s="157"/>
      <c r="K319" s="162">
        <f t="shared" si="6"/>
        <v>-1</v>
      </c>
      <c r="L319" s="159"/>
      <c r="M319" s="154"/>
      <c r="N319" s="131"/>
    </row>
    <row r="320">
      <c r="A320" s="152" t="str">
        <f t="shared" si="1"/>
        <v>15412</v>
      </c>
      <c r="B320" s="107"/>
      <c r="C320" s="106">
        <v>154.0</v>
      </c>
      <c r="D320" s="153" t="s">
        <v>485</v>
      </c>
      <c r="E320" s="154" t="s">
        <v>945</v>
      </c>
      <c r="F320" s="155">
        <f>vlookup(G320,terminals!$C$4:$O$196,13,FALSE)</f>
        <v>12</v>
      </c>
      <c r="G320" s="153" t="s">
        <v>160</v>
      </c>
      <c r="H320" s="156" t="s">
        <v>996</v>
      </c>
      <c r="I320" s="163" t="s">
        <v>997</v>
      </c>
      <c r="J320" s="157" t="s">
        <v>957</v>
      </c>
      <c r="K320" s="162">
        <f t="shared" si="6"/>
        <v>0</v>
      </c>
      <c r="L320" s="159"/>
      <c r="M320" s="154"/>
      <c r="N320" s="131"/>
    </row>
    <row r="321">
      <c r="A321" s="152" t="str">
        <f t="shared" si="1"/>
        <v>15410</v>
      </c>
      <c r="B321" s="107"/>
      <c r="C321" s="106">
        <v>154.0</v>
      </c>
      <c r="D321" s="153" t="s">
        <v>485</v>
      </c>
      <c r="E321" s="154" t="s">
        <v>947</v>
      </c>
      <c r="F321" s="155">
        <f>vlookup(G321,terminals!$C$4:$O$196,13,FALSE)</f>
        <v>10</v>
      </c>
      <c r="G321" s="153" t="s">
        <v>140</v>
      </c>
      <c r="H321" s="156"/>
      <c r="I321" s="163"/>
      <c r="J321" s="157"/>
      <c r="K321" s="162">
        <f t="shared" si="6"/>
        <v>-1</v>
      </c>
      <c r="L321" s="159"/>
      <c r="M321" s="154"/>
      <c r="N321" s="131"/>
    </row>
    <row r="322">
      <c r="A322" s="152" t="str">
        <f t="shared" si="1"/>
        <v>15512</v>
      </c>
      <c r="B322" s="107"/>
      <c r="C322" s="106">
        <v>155.0</v>
      </c>
      <c r="D322" s="153" t="s">
        <v>485</v>
      </c>
      <c r="E322" s="154" t="s">
        <v>945</v>
      </c>
      <c r="F322" s="155">
        <f>vlookup(G322,terminals!$C$4:$O$196,13,FALSE)</f>
        <v>12</v>
      </c>
      <c r="G322" s="153" t="s">
        <v>160</v>
      </c>
      <c r="H322" s="156" t="s">
        <v>990</v>
      </c>
      <c r="I322" s="163" t="s">
        <v>997</v>
      </c>
      <c r="J322" s="157" t="s">
        <v>957</v>
      </c>
      <c r="K322" s="162">
        <f t="shared" si="6"/>
        <v>0</v>
      </c>
      <c r="L322" s="159"/>
      <c r="M322" s="154"/>
      <c r="N322" s="131"/>
    </row>
    <row r="323">
      <c r="A323" s="152" t="str">
        <f t="shared" si="1"/>
        <v>15510</v>
      </c>
      <c r="B323" s="107"/>
      <c r="C323" s="106">
        <v>155.0</v>
      </c>
      <c r="D323" s="153" t="s">
        <v>485</v>
      </c>
      <c r="E323" s="154" t="s">
        <v>947</v>
      </c>
      <c r="F323" s="155">
        <f>vlookup(G323,terminals!$C$4:$O$196,13,FALSE)</f>
        <v>10</v>
      </c>
      <c r="G323" s="153" t="s">
        <v>140</v>
      </c>
      <c r="H323" s="156"/>
      <c r="I323" s="163"/>
      <c r="J323" s="157"/>
      <c r="K323" s="162">
        <f t="shared" si="6"/>
        <v>-1</v>
      </c>
      <c r="L323" s="159"/>
      <c r="M323" s="154"/>
      <c r="N323" s="131"/>
    </row>
    <row r="324">
      <c r="A324" s="152" t="str">
        <f t="shared" si="1"/>
        <v>15612</v>
      </c>
      <c r="B324" s="107"/>
      <c r="C324" s="106">
        <v>156.0</v>
      </c>
      <c r="D324" s="153" t="s">
        <v>485</v>
      </c>
      <c r="E324" s="154" t="s">
        <v>945</v>
      </c>
      <c r="F324" s="155">
        <f>vlookup(G324,terminals!$C$4:$O$196,13,FALSE)</f>
        <v>12</v>
      </c>
      <c r="G324" s="153" t="s">
        <v>160</v>
      </c>
      <c r="H324" s="156" t="s">
        <v>1008</v>
      </c>
      <c r="I324" s="163" t="s">
        <v>997</v>
      </c>
      <c r="J324" s="157" t="s">
        <v>957</v>
      </c>
      <c r="K324" s="162">
        <f t="shared" si="6"/>
        <v>0</v>
      </c>
      <c r="L324" s="159"/>
      <c r="M324" s="154"/>
      <c r="N324" s="131"/>
    </row>
    <row r="325">
      <c r="A325" s="152" t="str">
        <f t="shared" si="1"/>
        <v>15610</v>
      </c>
      <c r="B325" s="107"/>
      <c r="C325" s="106">
        <v>156.0</v>
      </c>
      <c r="D325" s="153" t="s">
        <v>485</v>
      </c>
      <c r="E325" s="154" t="s">
        <v>947</v>
      </c>
      <c r="F325" s="155">
        <f>vlookup(G325,terminals!$C$4:$O$196,13,FALSE)</f>
        <v>10</v>
      </c>
      <c r="G325" s="153" t="s">
        <v>140</v>
      </c>
      <c r="H325" s="156"/>
      <c r="I325" s="163"/>
      <c r="J325" s="157"/>
      <c r="K325" s="162">
        <f t="shared" si="6"/>
        <v>-1</v>
      </c>
      <c r="L325" s="159"/>
      <c r="M325" s="154"/>
      <c r="N325" s="131"/>
    </row>
    <row r="326">
      <c r="A326" s="152" t="str">
        <f t="shared" si="1"/>
        <v>15712</v>
      </c>
      <c r="B326" s="107"/>
      <c r="C326" s="106">
        <v>157.0</v>
      </c>
      <c r="D326" s="153" t="s">
        <v>486</v>
      </c>
      <c r="E326" s="154" t="s">
        <v>945</v>
      </c>
      <c r="F326" s="155">
        <f>vlookup(G326,terminals!$C$4:$O$196,13,FALSE)</f>
        <v>12</v>
      </c>
      <c r="G326" s="153" t="s">
        <v>160</v>
      </c>
      <c r="H326" s="156" t="s">
        <v>946</v>
      </c>
      <c r="I326" s="163" t="s">
        <v>997</v>
      </c>
      <c r="J326" s="157" t="s">
        <v>957</v>
      </c>
      <c r="K326" s="162">
        <f t="shared" si="6"/>
        <v>0</v>
      </c>
      <c r="L326" s="159"/>
      <c r="M326" s="154"/>
      <c r="N326" s="131"/>
    </row>
    <row r="327">
      <c r="A327" s="152" t="str">
        <f t="shared" si="1"/>
        <v>15720</v>
      </c>
      <c r="B327" s="107"/>
      <c r="C327" s="106">
        <v>157.0</v>
      </c>
      <c r="D327" s="153" t="s">
        <v>486</v>
      </c>
      <c r="E327" s="154" t="s">
        <v>947</v>
      </c>
      <c r="F327" s="155">
        <f>vlookup(G327,terminals!$C$4:$O$196,13,FALSE)</f>
        <v>20</v>
      </c>
      <c r="G327" s="153" t="s">
        <v>150</v>
      </c>
      <c r="H327" s="156"/>
      <c r="I327" s="163"/>
      <c r="J327" s="157"/>
      <c r="K327" s="162">
        <f t="shared" si="6"/>
        <v>-1</v>
      </c>
      <c r="L327" s="159"/>
      <c r="M327" s="154"/>
      <c r="N327" s="131"/>
    </row>
    <row r="328">
      <c r="A328" s="152" t="str">
        <f t="shared" si="1"/>
        <v>15812</v>
      </c>
      <c r="B328" s="107"/>
      <c r="C328" s="106">
        <v>158.0</v>
      </c>
      <c r="D328" s="153" t="s">
        <v>487</v>
      </c>
      <c r="E328" s="154" t="s">
        <v>945</v>
      </c>
      <c r="F328" s="155">
        <f>vlookup(G328,terminals!$C$4:$O$196,13,FALSE)</f>
        <v>12</v>
      </c>
      <c r="G328" s="153" t="s">
        <v>160</v>
      </c>
      <c r="H328" s="156" t="s">
        <v>986</v>
      </c>
      <c r="I328" s="163" t="s">
        <v>960</v>
      </c>
      <c r="J328" s="157" t="s">
        <v>1027</v>
      </c>
      <c r="K328" s="162">
        <f t="shared" si="6"/>
        <v>0</v>
      </c>
      <c r="L328" s="159"/>
      <c r="M328" s="154"/>
      <c r="N328" s="131"/>
    </row>
    <row r="329">
      <c r="A329" s="152" t="str">
        <f t="shared" si="1"/>
        <v>15820</v>
      </c>
      <c r="B329" s="107"/>
      <c r="C329" s="106">
        <v>158.0</v>
      </c>
      <c r="D329" s="153" t="s">
        <v>487</v>
      </c>
      <c r="E329" s="154" t="s">
        <v>947</v>
      </c>
      <c r="F329" s="155">
        <f>vlookup(G329,terminals!$C$4:$O$196,13,FALSE)</f>
        <v>20</v>
      </c>
      <c r="G329" s="153" t="s">
        <v>150</v>
      </c>
      <c r="H329" s="156"/>
      <c r="I329" s="163"/>
      <c r="J329" s="157"/>
      <c r="K329" s="162">
        <f t="shared" si="6"/>
        <v>-1</v>
      </c>
      <c r="L329" s="159"/>
      <c r="M329" s="154"/>
      <c r="N329" s="131"/>
    </row>
    <row r="330">
      <c r="A330" s="152" t="str">
        <f t="shared" si="1"/>
        <v>15912</v>
      </c>
      <c r="B330" s="107"/>
      <c r="C330" s="106">
        <v>159.0</v>
      </c>
      <c r="D330" s="153" t="s">
        <v>488</v>
      </c>
      <c r="E330" s="154" t="s">
        <v>945</v>
      </c>
      <c r="F330" s="155">
        <f>vlookup(G330,terminals!$C$4:$O$196,13,FALSE)</f>
        <v>12</v>
      </c>
      <c r="G330" s="153" t="s">
        <v>160</v>
      </c>
      <c r="H330" s="156" t="s">
        <v>946</v>
      </c>
      <c r="I330" s="163" t="s">
        <v>956</v>
      </c>
      <c r="J330" s="157" t="s">
        <v>968</v>
      </c>
      <c r="K330" s="162">
        <f t="shared" si="6"/>
        <v>0</v>
      </c>
      <c r="L330" s="159"/>
      <c r="M330" s="154"/>
      <c r="N330" s="131"/>
    </row>
    <row r="331">
      <c r="A331" s="152" t="str">
        <f t="shared" si="1"/>
        <v>15928</v>
      </c>
      <c r="B331" s="107"/>
      <c r="C331" s="106">
        <v>159.0</v>
      </c>
      <c r="D331" s="153" t="s">
        <v>488</v>
      </c>
      <c r="E331" s="154" t="s">
        <v>947</v>
      </c>
      <c r="F331" s="155">
        <f>vlookup(G331,terminals!$C$4:$O$196,13,FALSE)</f>
        <v>28</v>
      </c>
      <c r="G331" s="153" t="s">
        <v>161</v>
      </c>
      <c r="H331" s="156"/>
      <c r="I331" s="163"/>
      <c r="J331" s="157"/>
      <c r="K331" s="162">
        <f t="shared" si="6"/>
        <v>-1</v>
      </c>
      <c r="L331" s="159"/>
      <c r="M331" s="154"/>
      <c r="N331" s="131"/>
    </row>
    <row r="332">
      <c r="A332" s="152" t="str">
        <f t="shared" si="1"/>
        <v>16012</v>
      </c>
      <c r="B332" s="107"/>
      <c r="C332" s="106">
        <v>160.0</v>
      </c>
      <c r="D332" s="153" t="s">
        <v>488</v>
      </c>
      <c r="E332" s="154" t="s">
        <v>945</v>
      </c>
      <c r="F332" s="155">
        <f>vlookup(G332,terminals!$C$4:$O$196,13,FALSE)</f>
        <v>12</v>
      </c>
      <c r="G332" s="153" t="s">
        <v>160</v>
      </c>
      <c r="H332" s="156" t="s">
        <v>1045</v>
      </c>
      <c r="I332" s="163" t="s">
        <v>950</v>
      </c>
      <c r="J332" s="157" t="s">
        <v>951</v>
      </c>
      <c r="K332" s="162">
        <f t="shared" si="6"/>
        <v>0</v>
      </c>
      <c r="L332" s="159"/>
      <c r="M332" s="154"/>
      <c r="N332" s="131"/>
    </row>
    <row r="333">
      <c r="A333" s="152" t="str">
        <f t="shared" si="1"/>
        <v>16028</v>
      </c>
      <c r="B333" s="107"/>
      <c r="C333" s="106">
        <v>160.0</v>
      </c>
      <c r="D333" s="153" t="s">
        <v>488</v>
      </c>
      <c r="E333" s="154" t="s">
        <v>947</v>
      </c>
      <c r="F333" s="155">
        <f>vlookup(G333,terminals!$C$4:$O$196,13,FALSE)</f>
        <v>28</v>
      </c>
      <c r="G333" s="153" t="s">
        <v>161</v>
      </c>
      <c r="H333" s="156"/>
      <c r="I333" s="163"/>
      <c r="J333" s="157"/>
      <c r="K333" s="162">
        <f t="shared" si="6"/>
        <v>-1</v>
      </c>
      <c r="L333" s="159"/>
      <c r="M333" s="154"/>
      <c r="N333" s="131"/>
    </row>
    <row r="334">
      <c r="A334" s="152" t="str">
        <f t="shared" si="1"/>
        <v>16112</v>
      </c>
      <c r="B334" s="107"/>
      <c r="C334" s="106">
        <v>161.0</v>
      </c>
      <c r="D334" s="153" t="s">
        <v>488</v>
      </c>
      <c r="E334" s="154" t="s">
        <v>945</v>
      </c>
      <c r="F334" s="155">
        <f>vlookup(G334,terminals!$C$4:$O$196,13,FALSE)</f>
        <v>12</v>
      </c>
      <c r="G334" s="153" t="s">
        <v>160</v>
      </c>
      <c r="H334" s="156" t="s">
        <v>978</v>
      </c>
      <c r="I334" s="163" t="s">
        <v>950</v>
      </c>
      <c r="J334" s="157" t="s">
        <v>951</v>
      </c>
      <c r="K334" s="162">
        <f t="shared" si="6"/>
        <v>0</v>
      </c>
      <c r="L334" s="159"/>
      <c r="M334" s="154"/>
      <c r="N334" s="131"/>
    </row>
    <row r="335">
      <c r="A335" s="152" t="str">
        <f t="shared" si="1"/>
        <v>16128</v>
      </c>
      <c r="B335" s="107"/>
      <c r="C335" s="106">
        <v>161.0</v>
      </c>
      <c r="D335" s="153" t="s">
        <v>488</v>
      </c>
      <c r="E335" s="154" t="s">
        <v>947</v>
      </c>
      <c r="F335" s="155">
        <f>vlookup(G335,terminals!$C$4:$O$196,13,FALSE)</f>
        <v>28</v>
      </c>
      <c r="G335" s="153" t="s">
        <v>161</v>
      </c>
      <c r="H335" s="156"/>
      <c r="I335" s="163"/>
      <c r="J335" s="157"/>
      <c r="K335" s="162">
        <f t="shared" si="6"/>
        <v>-1</v>
      </c>
      <c r="L335" s="159"/>
      <c r="M335" s="154"/>
      <c r="N335" s="131"/>
    </row>
    <row r="336">
      <c r="A336" s="152" t="str">
        <f t="shared" si="1"/>
        <v>16212</v>
      </c>
      <c r="B336" s="107"/>
      <c r="C336" s="106">
        <v>162.0</v>
      </c>
      <c r="D336" s="153" t="s">
        <v>489</v>
      </c>
      <c r="E336" s="154" t="s">
        <v>945</v>
      </c>
      <c r="F336" s="155">
        <f>vlookup(G336,terminals!$C$4:$O$196,13,FALSE)</f>
        <v>12</v>
      </c>
      <c r="G336" s="153" t="s">
        <v>160</v>
      </c>
      <c r="H336" s="156" t="s">
        <v>1047</v>
      </c>
      <c r="I336" s="163" t="s">
        <v>950</v>
      </c>
      <c r="J336" s="157" t="s">
        <v>951</v>
      </c>
      <c r="K336" s="162">
        <f t="shared" si="6"/>
        <v>0</v>
      </c>
      <c r="L336" s="159"/>
      <c r="M336" s="154"/>
      <c r="N336" s="131"/>
    </row>
    <row r="337">
      <c r="A337" s="152" t="str">
        <f t="shared" si="1"/>
        <v>1624</v>
      </c>
      <c r="B337" s="107"/>
      <c r="C337" s="106">
        <v>162.0</v>
      </c>
      <c r="D337" s="153" t="s">
        <v>489</v>
      </c>
      <c r="E337" s="154" t="s">
        <v>947</v>
      </c>
      <c r="F337" s="155">
        <f>vlookup(G337,terminals!$C$4:$O$196,13,FALSE)</f>
        <v>4</v>
      </c>
      <c r="G337" s="153" t="s">
        <v>178</v>
      </c>
      <c r="H337" s="156"/>
      <c r="I337" s="163"/>
      <c r="J337" s="157"/>
      <c r="K337" s="162">
        <f t="shared" si="6"/>
        <v>-1</v>
      </c>
      <c r="L337" s="159"/>
      <c r="M337" s="154"/>
      <c r="N337" s="131"/>
    </row>
    <row r="338">
      <c r="A338" s="152" t="str">
        <f t="shared" si="1"/>
        <v>16312</v>
      </c>
      <c r="B338" s="107"/>
      <c r="C338" s="106">
        <v>163.0</v>
      </c>
      <c r="D338" s="153" t="s">
        <v>489</v>
      </c>
      <c r="E338" s="154" t="s">
        <v>945</v>
      </c>
      <c r="F338" s="155">
        <f>vlookup(G338,terminals!$C$4:$O$196,13,FALSE)</f>
        <v>12</v>
      </c>
      <c r="G338" s="153" t="s">
        <v>160</v>
      </c>
      <c r="H338" s="156" t="s">
        <v>1002</v>
      </c>
      <c r="I338" s="163" t="s">
        <v>988</v>
      </c>
      <c r="J338" s="157" t="s">
        <v>957</v>
      </c>
      <c r="K338" s="162">
        <f t="shared" si="6"/>
        <v>0</v>
      </c>
      <c r="L338" s="159"/>
      <c r="M338" s="154"/>
      <c r="N338" s="131"/>
    </row>
    <row r="339">
      <c r="A339" s="152" t="str">
        <f t="shared" si="1"/>
        <v>1634</v>
      </c>
      <c r="B339" s="107"/>
      <c r="C339" s="106">
        <v>163.0</v>
      </c>
      <c r="D339" s="153" t="s">
        <v>489</v>
      </c>
      <c r="E339" s="154" t="s">
        <v>947</v>
      </c>
      <c r="F339" s="155">
        <f>vlookup(G339,terminals!$C$4:$O$196,13,FALSE)</f>
        <v>4</v>
      </c>
      <c r="G339" s="153" t="s">
        <v>178</v>
      </c>
      <c r="H339" s="156"/>
      <c r="I339" s="163"/>
      <c r="J339" s="157"/>
      <c r="K339" s="162">
        <f t="shared" si="6"/>
        <v>-1</v>
      </c>
      <c r="L339" s="159"/>
      <c r="M339" s="154"/>
      <c r="N339" s="131"/>
    </row>
    <row r="340">
      <c r="A340" s="152" t="str">
        <f t="shared" si="1"/>
        <v>16412</v>
      </c>
      <c r="B340" s="107"/>
      <c r="C340" s="106">
        <v>164.0</v>
      </c>
      <c r="D340" s="153" t="s">
        <v>490</v>
      </c>
      <c r="E340" s="154" t="s">
        <v>945</v>
      </c>
      <c r="F340" s="155">
        <f>vlookup(G340,terminals!$C$4:$O$196,13,FALSE)</f>
        <v>12</v>
      </c>
      <c r="G340" s="153" t="s">
        <v>160</v>
      </c>
      <c r="H340" s="156" t="s">
        <v>1045</v>
      </c>
      <c r="I340" s="163" t="s">
        <v>988</v>
      </c>
      <c r="J340" s="157" t="s">
        <v>957</v>
      </c>
      <c r="K340" s="162">
        <f t="shared" si="6"/>
        <v>0</v>
      </c>
      <c r="L340" s="159"/>
      <c r="M340" s="154"/>
      <c r="N340" s="131"/>
    </row>
    <row r="341">
      <c r="A341" s="152" t="str">
        <f t="shared" si="1"/>
        <v>1648</v>
      </c>
      <c r="B341" s="107"/>
      <c r="C341" s="106">
        <v>164.0</v>
      </c>
      <c r="D341" s="153" t="s">
        <v>490</v>
      </c>
      <c r="E341" s="154" t="s">
        <v>947</v>
      </c>
      <c r="F341" s="155">
        <f>vlookup(G341,terminals!$C$4:$O$196,13,FALSE)</f>
        <v>8</v>
      </c>
      <c r="G341" s="153" t="s">
        <v>179</v>
      </c>
      <c r="H341" s="156"/>
      <c r="I341" s="163"/>
      <c r="J341" s="157"/>
      <c r="K341" s="162">
        <f t="shared" si="6"/>
        <v>-1</v>
      </c>
      <c r="L341" s="159"/>
      <c r="M341" s="154"/>
      <c r="N341" s="131"/>
    </row>
    <row r="342">
      <c r="A342" s="152" t="str">
        <f t="shared" si="1"/>
        <v>16512</v>
      </c>
      <c r="B342" s="107"/>
      <c r="C342" s="106">
        <v>165.0</v>
      </c>
      <c r="D342" s="153" t="s">
        <v>490</v>
      </c>
      <c r="E342" s="154" t="s">
        <v>945</v>
      </c>
      <c r="F342" s="155">
        <f>vlookup(G342,terminals!$C$4:$O$196,13,FALSE)</f>
        <v>12</v>
      </c>
      <c r="G342" s="153" t="s">
        <v>160</v>
      </c>
      <c r="H342" s="156" t="s">
        <v>1002</v>
      </c>
      <c r="I342" s="163" t="s">
        <v>997</v>
      </c>
      <c r="J342" s="157" t="s">
        <v>968</v>
      </c>
      <c r="K342" s="162">
        <f t="shared" si="6"/>
        <v>0</v>
      </c>
      <c r="L342" s="159"/>
      <c r="M342" s="154"/>
      <c r="N342" s="131"/>
    </row>
    <row r="343">
      <c r="A343" s="152" t="str">
        <f t="shared" si="1"/>
        <v>1658</v>
      </c>
      <c r="B343" s="107"/>
      <c r="C343" s="106">
        <v>165.0</v>
      </c>
      <c r="D343" s="153" t="s">
        <v>490</v>
      </c>
      <c r="E343" s="154" t="s">
        <v>947</v>
      </c>
      <c r="F343" s="155">
        <f>vlookup(G343,terminals!$C$4:$O$196,13,FALSE)</f>
        <v>8</v>
      </c>
      <c r="G343" s="153" t="s">
        <v>179</v>
      </c>
      <c r="H343" s="156"/>
      <c r="I343" s="163"/>
      <c r="J343" s="157"/>
      <c r="K343" s="162">
        <f t="shared" si="6"/>
        <v>-1</v>
      </c>
      <c r="L343" s="159"/>
      <c r="M343" s="154"/>
      <c r="N343" s="131"/>
    </row>
    <row r="344">
      <c r="A344" s="152" t="str">
        <f t="shared" si="1"/>
        <v>16628</v>
      </c>
      <c r="B344" s="107"/>
      <c r="C344" s="106">
        <v>166.0</v>
      </c>
      <c r="D344" s="153" t="s">
        <v>491</v>
      </c>
      <c r="E344" s="154" t="s">
        <v>945</v>
      </c>
      <c r="F344" s="155">
        <f>vlookup(G344,terminals!$C$4:$O$196,13,FALSE)</f>
        <v>28</v>
      </c>
      <c r="G344" s="153" t="s">
        <v>161</v>
      </c>
      <c r="H344" s="156" t="s">
        <v>986</v>
      </c>
      <c r="I344" s="163" t="s">
        <v>997</v>
      </c>
      <c r="J344" s="157" t="s">
        <v>989</v>
      </c>
      <c r="K344" s="162">
        <f t="shared" si="6"/>
        <v>0</v>
      </c>
      <c r="L344" s="159"/>
      <c r="M344" s="154"/>
      <c r="N344" s="131"/>
    </row>
    <row r="345">
      <c r="A345" s="152" t="str">
        <f t="shared" si="1"/>
        <v>16631</v>
      </c>
      <c r="B345" s="107"/>
      <c r="C345" s="106">
        <v>166.0</v>
      </c>
      <c r="D345" s="153" t="s">
        <v>491</v>
      </c>
      <c r="E345" s="154" t="s">
        <v>947</v>
      </c>
      <c r="F345" s="155">
        <f>vlookup(G345,terminals!$C$4:$O$196,13,FALSE)</f>
        <v>31</v>
      </c>
      <c r="G345" s="153" t="s">
        <v>148</v>
      </c>
      <c r="H345" s="156"/>
      <c r="I345" s="163"/>
      <c r="J345" s="157"/>
      <c r="K345" s="162">
        <f t="shared" si="6"/>
        <v>-1</v>
      </c>
      <c r="L345" s="159"/>
      <c r="M345" s="154"/>
      <c r="N345" s="131"/>
    </row>
    <row r="346">
      <c r="A346" s="152" t="str">
        <f t="shared" si="1"/>
        <v>16728</v>
      </c>
      <c r="B346" s="107"/>
      <c r="C346" s="106">
        <v>167.0</v>
      </c>
      <c r="D346" s="153" t="s">
        <v>491</v>
      </c>
      <c r="E346" s="154" t="s">
        <v>945</v>
      </c>
      <c r="F346" s="155">
        <f>vlookup(G346,terminals!$C$4:$O$196,13,FALSE)</f>
        <v>28</v>
      </c>
      <c r="G346" s="153" t="s">
        <v>161</v>
      </c>
      <c r="H346" s="156" t="s">
        <v>996</v>
      </c>
      <c r="I346" s="163" t="s">
        <v>960</v>
      </c>
      <c r="J346" s="157" t="s">
        <v>972</v>
      </c>
      <c r="K346" s="162">
        <f t="shared" si="6"/>
        <v>0</v>
      </c>
      <c r="L346" s="159"/>
      <c r="M346" s="154"/>
      <c r="N346" s="131"/>
    </row>
    <row r="347">
      <c r="A347" s="152" t="str">
        <f t="shared" si="1"/>
        <v>16731</v>
      </c>
      <c r="B347" s="107"/>
      <c r="C347" s="106">
        <v>167.0</v>
      </c>
      <c r="D347" s="153" t="s">
        <v>491</v>
      </c>
      <c r="E347" s="154" t="s">
        <v>947</v>
      </c>
      <c r="F347" s="155">
        <f>vlookup(G347,terminals!$C$4:$O$196,13,FALSE)</f>
        <v>31</v>
      </c>
      <c r="G347" s="153" t="s">
        <v>148</v>
      </c>
      <c r="H347" s="156"/>
      <c r="I347" s="163"/>
      <c r="J347" s="157"/>
      <c r="K347" s="162">
        <f t="shared" si="6"/>
        <v>-1</v>
      </c>
      <c r="L347" s="159"/>
      <c r="M347" s="154"/>
      <c r="N347" s="131"/>
    </row>
    <row r="348">
      <c r="A348" s="152" t="str">
        <f t="shared" si="1"/>
        <v>16828</v>
      </c>
      <c r="B348" s="107"/>
      <c r="C348" s="106">
        <v>168.0</v>
      </c>
      <c r="D348" s="153" t="s">
        <v>492</v>
      </c>
      <c r="E348" s="154" t="s">
        <v>945</v>
      </c>
      <c r="F348" s="155">
        <f>vlookup(G348,terminals!$C$4:$O$196,13,FALSE)</f>
        <v>28</v>
      </c>
      <c r="G348" s="153" t="s">
        <v>161</v>
      </c>
      <c r="H348" s="156" t="s">
        <v>953</v>
      </c>
      <c r="I348" s="163" t="s">
        <v>966</v>
      </c>
      <c r="J348" s="157" t="s">
        <v>991</v>
      </c>
      <c r="K348" s="162">
        <f t="shared" si="6"/>
        <v>0</v>
      </c>
      <c r="L348" s="159"/>
      <c r="M348" s="154"/>
      <c r="N348" s="131"/>
    </row>
    <row r="349">
      <c r="A349" s="152" t="str">
        <f t="shared" si="1"/>
        <v>16824</v>
      </c>
      <c r="B349" s="107"/>
      <c r="C349" s="106">
        <v>168.0</v>
      </c>
      <c r="D349" s="153" t="s">
        <v>492</v>
      </c>
      <c r="E349" s="154" t="s">
        <v>947</v>
      </c>
      <c r="F349" s="155">
        <f>vlookup(G349,terminals!$C$4:$O$196,13,FALSE)</f>
        <v>24</v>
      </c>
      <c r="G349" s="153" t="s">
        <v>154</v>
      </c>
      <c r="H349" s="156"/>
      <c r="I349" s="163"/>
      <c r="J349" s="157"/>
      <c r="K349" s="162">
        <f t="shared" si="6"/>
        <v>-1</v>
      </c>
      <c r="L349" s="159"/>
      <c r="M349" s="154"/>
      <c r="N349" s="131"/>
    </row>
    <row r="350">
      <c r="A350" s="152" t="str">
        <f t="shared" si="1"/>
        <v>16928</v>
      </c>
      <c r="B350" s="107"/>
      <c r="C350" s="106">
        <v>169.0</v>
      </c>
      <c r="D350" s="153" t="s">
        <v>492</v>
      </c>
      <c r="E350" s="154" t="s">
        <v>945</v>
      </c>
      <c r="F350" s="155">
        <f>vlookup(G350,terminals!$C$4:$O$196,13,FALSE)</f>
        <v>28</v>
      </c>
      <c r="G350" s="153" t="s">
        <v>161</v>
      </c>
      <c r="H350" s="156" t="s">
        <v>946</v>
      </c>
      <c r="I350" s="163" t="s">
        <v>956</v>
      </c>
      <c r="J350" s="157" t="s">
        <v>1048</v>
      </c>
      <c r="K350" s="162">
        <f t="shared" si="6"/>
        <v>0</v>
      </c>
      <c r="L350" s="159"/>
      <c r="M350" s="154"/>
      <c r="N350" s="131"/>
    </row>
    <row r="351">
      <c r="A351" s="152" t="str">
        <f t="shared" si="1"/>
        <v>16924</v>
      </c>
      <c r="B351" s="107"/>
      <c r="C351" s="106">
        <v>169.0</v>
      </c>
      <c r="D351" s="153" t="s">
        <v>492</v>
      </c>
      <c r="E351" s="154" t="s">
        <v>947</v>
      </c>
      <c r="F351" s="155">
        <f>vlookup(G351,terminals!$C$4:$O$196,13,FALSE)</f>
        <v>24</v>
      </c>
      <c r="G351" s="153" t="s">
        <v>154</v>
      </c>
      <c r="H351" s="156"/>
      <c r="I351" s="163"/>
      <c r="J351" s="157"/>
      <c r="K351" s="162">
        <f t="shared" si="6"/>
        <v>-1</v>
      </c>
      <c r="L351" s="159"/>
      <c r="M351" s="154"/>
      <c r="N351" s="131"/>
    </row>
    <row r="352">
      <c r="A352" s="152" t="str">
        <f t="shared" si="1"/>
        <v>17028</v>
      </c>
      <c r="B352" s="107"/>
      <c r="C352" s="106">
        <v>170.0</v>
      </c>
      <c r="D352" s="153" t="s">
        <v>493</v>
      </c>
      <c r="E352" s="154" t="s">
        <v>945</v>
      </c>
      <c r="F352" s="155">
        <f>vlookup(G352,terminals!$C$4:$O$196,13,FALSE)</f>
        <v>28</v>
      </c>
      <c r="G352" s="153" t="s">
        <v>161</v>
      </c>
      <c r="H352" s="156" t="s">
        <v>946</v>
      </c>
      <c r="I352" s="163" t="s">
        <v>960</v>
      </c>
      <c r="J352" s="157" t="s">
        <v>1040</v>
      </c>
      <c r="K352" s="162">
        <f t="shared" si="6"/>
        <v>0</v>
      </c>
      <c r="L352" s="159"/>
      <c r="M352" s="154"/>
      <c r="N352" s="131"/>
    </row>
    <row r="353">
      <c r="A353" s="152" t="str">
        <f t="shared" si="1"/>
        <v>1705</v>
      </c>
      <c r="B353" s="107"/>
      <c r="C353" s="106">
        <v>170.0</v>
      </c>
      <c r="D353" s="153" t="s">
        <v>493</v>
      </c>
      <c r="E353" s="154" t="s">
        <v>947</v>
      </c>
      <c r="F353" s="155">
        <f>vlookup(G353,terminals!$C$4:$O$196,13,FALSE)</f>
        <v>5</v>
      </c>
      <c r="G353" s="153" t="s">
        <v>158</v>
      </c>
      <c r="H353" s="156"/>
      <c r="I353" s="163"/>
      <c r="J353" s="157"/>
      <c r="K353" s="162">
        <f t="shared" si="6"/>
        <v>-1</v>
      </c>
      <c r="L353" s="159"/>
      <c r="M353" s="154"/>
      <c r="N353" s="131"/>
    </row>
    <row r="354">
      <c r="A354" s="152" t="str">
        <f t="shared" si="1"/>
        <v>17128</v>
      </c>
      <c r="B354" s="107"/>
      <c r="C354" s="106">
        <v>171.0</v>
      </c>
      <c r="D354" s="153" t="s">
        <v>493</v>
      </c>
      <c r="E354" s="154" t="s">
        <v>945</v>
      </c>
      <c r="F354" s="155">
        <f>vlookup(G354,terminals!$C$4:$O$196,13,FALSE)</f>
        <v>28</v>
      </c>
      <c r="G354" s="153" t="s">
        <v>161</v>
      </c>
      <c r="H354" s="156" t="s">
        <v>990</v>
      </c>
      <c r="I354" s="163" t="s">
        <v>997</v>
      </c>
      <c r="J354" s="157" t="s">
        <v>957</v>
      </c>
      <c r="K354" s="162">
        <f t="shared" si="6"/>
        <v>0</v>
      </c>
      <c r="L354" s="159"/>
      <c r="M354" s="154"/>
      <c r="N354" s="131"/>
    </row>
    <row r="355">
      <c r="A355" s="152" t="str">
        <f t="shared" si="1"/>
        <v>1715</v>
      </c>
      <c r="B355" s="107"/>
      <c r="C355" s="106">
        <v>171.0</v>
      </c>
      <c r="D355" s="153" t="s">
        <v>493</v>
      </c>
      <c r="E355" s="154" t="s">
        <v>947</v>
      </c>
      <c r="F355" s="155">
        <f>vlookup(G355,terminals!$C$4:$O$196,13,FALSE)</f>
        <v>5</v>
      </c>
      <c r="G355" s="153" t="s">
        <v>158</v>
      </c>
      <c r="H355" s="156"/>
      <c r="I355" s="163"/>
      <c r="J355" s="157"/>
      <c r="K355" s="162">
        <f t="shared" si="6"/>
        <v>-1</v>
      </c>
      <c r="L355" s="159"/>
      <c r="M355" s="154"/>
      <c r="N355" s="131"/>
    </row>
    <row r="356">
      <c r="A356" s="152" t="str">
        <f t="shared" si="1"/>
        <v>17228</v>
      </c>
      <c r="B356" s="107"/>
      <c r="C356" s="106">
        <v>172.0</v>
      </c>
      <c r="D356" s="153" t="s">
        <v>494</v>
      </c>
      <c r="E356" s="154" t="s">
        <v>945</v>
      </c>
      <c r="F356" s="155">
        <f>vlookup(G356,terminals!$C$4:$O$196,13,FALSE)</f>
        <v>28</v>
      </c>
      <c r="G356" s="153" t="s">
        <v>161</v>
      </c>
      <c r="H356" s="156" t="s">
        <v>948</v>
      </c>
      <c r="I356" s="163" t="s">
        <v>997</v>
      </c>
      <c r="J356" s="157" t="s">
        <v>957</v>
      </c>
      <c r="K356" s="162">
        <f t="shared" si="6"/>
        <v>0</v>
      </c>
      <c r="L356" s="159"/>
      <c r="M356" s="154"/>
      <c r="N356" s="131"/>
    </row>
    <row r="357">
      <c r="A357" s="152" t="str">
        <f t="shared" si="1"/>
        <v>1727</v>
      </c>
      <c r="B357" s="107"/>
      <c r="C357" s="106">
        <v>172.0</v>
      </c>
      <c r="D357" s="153" t="s">
        <v>494</v>
      </c>
      <c r="E357" s="154" t="s">
        <v>947</v>
      </c>
      <c r="F357" s="155">
        <f>vlookup(G357,terminals!$C$4:$O$196,13,FALSE)</f>
        <v>7</v>
      </c>
      <c r="G357" s="153" t="s">
        <v>155</v>
      </c>
      <c r="H357" s="156"/>
      <c r="I357" s="163"/>
      <c r="J357" s="157"/>
      <c r="K357" s="162">
        <f t="shared" si="6"/>
        <v>-1</v>
      </c>
      <c r="L357" s="159"/>
      <c r="M357" s="154"/>
      <c r="N357" s="131"/>
    </row>
    <row r="358">
      <c r="A358" s="152" t="str">
        <f t="shared" si="1"/>
        <v>17328</v>
      </c>
      <c r="B358" s="107"/>
      <c r="C358" s="106">
        <v>173.0</v>
      </c>
      <c r="D358" s="153" t="s">
        <v>495</v>
      </c>
      <c r="E358" s="154" t="s">
        <v>945</v>
      </c>
      <c r="F358" s="155">
        <f>vlookup(G358,terminals!$C$4:$O$196,13,FALSE)</f>
        <v>28</v>
      </c>
      <c r="G358" s="153" t="s">
        <v>161</v>
      </c>
      <c r="H358" s="156" t="s">
        <v>980</v>
      </c>
      <c r="I358" s="163" t="s">
        <v>993</v>
      </c>
      <c r="J358" s="157" t="s">
        <v>957</v>
      </c>
      <c r="K358" s="162">
        <f t="shared" si="6"/>
        <v>0</v>
      </c>
      <c r="L358" s="159"/>
      <c r="M358" s="154"/>
      <c r="N358" s="131"/>
    </row>
    <row r="359">
      <c r="A359" s="152" t="str">
        <f t="shared" si="1"/>
        <v>17310</v>
      </c>
      <c r="B359" s="107"/>
      <c r="C359" s="106">
        <v>173.0</v>
      </c>
      <c r="D359" s="153" t="s">
        <v>495</v>
      </c>
      <c r="E359" s="154" t="s">
        <v>947</v>
      </c>
      <c r="F359" s="155">
        <f>vlookup(G359,terminals!$C$4:$O$196,13,FALSE)</f>
        <v>10</v>
      </c>
      <c r="G359" s="153" t="s">
        <v>140</v>
      </c>
      <c r="H359" s="156"/>
      <c r="I359" s="163"/>
      <c r="J359" s="157"/>
      <c r="K359" s="162">
        <f t="shared" si="6"/>
        <v>-1</v>
      </c>
      <c r="L359" s="159"/>
      <c r="M359" s="154"/>
      <c r="N359" s="131"/>
    </row>
    <row r="360">
      <c r="A360" s="152" t="str">
        <f t="shared" si="1"/>
        <v>17428</v>
      </c>
      <c r="B360" s="107"/>
      <c r="C360" s="106">
        <v>174.0</v>
      </c>
      <c r="D360" s="153" t="s">
        <v>495</v>
      </c>
      <c r="E360" s="154" t="s">
        <v>945</v>
      </c>
      <c r="F360" s="155">
        <f>vlookup(G360,terminals!$C$4:$O$196,13,FALSE)</f>
        <v>28</v>
      </c>
      <c r="G360" s="153" t="s">
        <v>161</v>
      </c>
      <c r="H360" s="156" t="s">
        <v>996</v>
      </c>
      <c r="I360" s="163" t="s">
        <v>988</v>
      </c>
      <c r="J360" s="157" t="s">
        <v>962</v>
      </c>
      <c r="K360" s="162">
        <f t="shared" si="6"/>
        <v>0</v>
      </c>
      <c r="L360" s="159"/>
      <c r="M360" s="154"/>
      <c r="N360" s="131"/>
    </row>
    <row r="361">
      <c r="A361" s="152" t="str">
        <f t="shared" si="1"/>
        <v>17410</v>
      </c>
      <c r="B361" s="107"/>
      <c r="C361" s="106">
        <v>174.0</v>
      </c>
      <c r="D361" s="153" t="s">
        <v>495</v>
      </c>
      <c r="E361" s="154" t="s">
        <v>947</v>
      </c>
      <c r="F361" s="155">
        <f>vlookup(G361,terminals!$C$4:$O$196,13,FALSE)</f>
        <v>10</v>
      </c>
      <c r="G361" s="153" t="s">
        <v>140</v>
      </c>
      <c r="H361" s="156"/>
      <c r="I361" s="163"/>
      <c r="J361" s="157"/>
      <c r="K361" s="162">
        <f t="shared" si="6"/>
        <v>-1</v>
      </c>
      <c r="L361" s="159"/>
      <c r="M361" s="154"/>
      <c r="N361" s="131"/>
    </row>
    <row r="362">
      <c r="A362" s="152" t="str">
        <f t="shared" si="1"/>
        <v>17528</v>
      </c>
      <c r="B362" s="107"/>
      <c r="C362" s="106">
        <v>175.0</v>
      </c>
      <c r="D362" s="153" t="s">
        <v>495</v>
      </c>
      <c r="E362" s="154" t="s">
        <v>945</v>
      </c>
      <c r="F362" s="155">
        <f>vlookup(G362,terminals!$C$4:$O$196,13,FALSE)</f>
        <v>28</v>
      </c>
      <c r="G362" s="153" t="s">
        <v>161</v>
      </c>
      <c r="H362" s="156" t="s">
        <v>990</v>
      </c>
      <c r="I362" s="163" t="s">
        <v>988</v>
      </c>
      <c r="J362" s="157" t="s">
        <v>962</v>
      </c>
      <c r="K362" s="162">
        <f t="shared" si="6"/>
        <v>0</v>
      </c>
      <c r="L362" s="159"/>
      <c r="M362" s="154"/>
      <c r="N362" s="131"/>
    </row>
    <row r="363">
      <c r="A363" s="152" t="str">
        <f t="shared" si="1"/>
        <v>17510</v>
      </c>
      <c r="B363" s="107"/>
      <c r="C363" s="106">
        <v>175.0</v>
      </c>
      <c r="D363" s="153" t="s">
        <v>495</v>
      </c>
      <c r="E363" s="154" t="s">
        <v>947</v>
      </c>
      <c r="F363" s="155">
        <f>vlookup(G363,terminals!$C$4:$O$196,13,FALSE)</f>
        <v>10</v>
      </c>
      <c r="G363" s="153" t="s">
        <v>140</v>
      </c>
      <c r="H363" s="156"/>
      <c r="I363" s="163"/>
      <c r="J363" s="157"/>
      <c r="K363" s="162">
        <f t="shared" si="6"/>
        <v>-1</v>
      </c>
      <c r="L363" s="159"/>
      <c r="M363" s="154"/>
      <c r="N363" s="131"/>
    </row>
    <row r="364">
      <c r="A364" s="152" t="str">
        <f t="shared" si="1"/>
        <v>17628</v>
      </c>
      <c r="B364" s="107"/>
      <c r="C364" s="106">
        <v>176.0</v>
      </c>
      <c r="D364" s="153" t="s">
        <v>496</v>
      </c>
      <c r="E364" s="154" t="s">
        <v>945</v>
      </c>
      <c r="F364" s="155">
        <f>vlookup(G364,terminals!$C$4:$O$196,13,FALSE)</f>
        <v>28</v>
      </c>
      <c r="G364" s="153" t="s">
        <v>161</v>
      </c>
      <c r="H364" s="156" t="s">
        <v>949</v>
      </c>
      <c r="I364" s="163" t="s">
        <v>988</v>
      </c>
      <c r="J364" s="157" t="s">
        <v>962</v>
      </c>
      <c r="K364" s="162">
        <f t="shared" si="6"/>
        <v>0</v>
      </c>
      <c r="L364" s="159"/>
      <c r="M364" s="154"/>
      <c r="N364" s="131"/>
    </row>
    <row r="365">
      <c r="A365" s="152" t="str">
        <f t="shared" si="1"/>
        <v>17610</v>
      </c>
      <c r="B365" s="107"/>
      <c r="C365" s="106">
        <v>176.0</v>
      </c>
      <c r="D365" s="153" t="s">
        <v>496</v>
      </c>
      <c r="E365" s="154" t="s">
        <v>947</v>
      </c>
      <c r="F365" s="155">
        <f>vlookup(G365,terminals!$C$4:$O$196,13,FALSE)</f>
        <v>10</v>
      </c>
      <c r="G365" s="153" t="s">
        <v>140</v>
      </c>
      <c r="H365" s="156"/>
      <c r="I365" s="163"/>
      <c r="J365" s="157"/>
      <c r="K365" s="162">
        <f t="shared" si="6"/>
        <v>-1</v>
      </c>
      <c r="L365" s="159"/>
      <c r="M365" s="154"/>
      <c r="N365" s="131"/>
    </row>
    <row r="366">
      <c r="A366" s="152" t="str">
        <f t="shared" si="1"/>
        <v>17728</v>
      </c>
      <c r="B366" s="107"/>
      <c r="C366" s="106">
        <v>177.0</v>
      </c>
      <c r="D366" s="153" t="s">
        <v>495</v>
      </c>
      <c r="E366" s="154" t="s">
        <v>945</v>
      </c>
      <c r="F366" s="155">
        <f>vlookup(G366,terminals!$C$4:$O$196,13,FALSE)</f>
        <v>28</v>
      </c>
      <c r="G366" s="153" t="s">
        <v>161</v>
      </c>
      <c r="H366" s="156" t="s">
        <v>1049</v>
      </c>
      <c r="I366" s="163" t="s">
        <v>988</v>
      </c>
      <c r="J366" s="157" t="s">
        <v>962</v>
      </c>
      <c r="K366" s="162">
        <f t="shared" si="6"/>
        <v>0</v>
      </c>
      <c r="L366" s="159"/>
      <c r="M366" s="154"/>
      <c r="N366" s="131"/>
    </row>
    <row r="367">
      <c r="A367" s="152" t="str">
        <f t="shared" si="1"/>
        <v>17710</v>
      </c>
      <c r="B367" s="107"/>
      <c r="C367" s="106">
        <v>177.0</v>
      </c>
      <c r="D367" s="153" t="s">
        <v>495</v>
      </c>
      <c r="E367" s="154" t="s">
        <v>947</v>
      </c>
      <c r="F367" s="155">
        <f>vlookup(G367,terminals!$C$4:$O$196,13,FALSE)</f>
        <v>10</v>
      </c>
      <c r="G367" s="153" t="s">
        <v>140</v>
      </c>
      <c r="H367" s="156"/>
      <c r="I367" s="163"/>
      <c r="J367" s="157"/>
      <c r="K367" s="162">
        <f t="shared" si="6"/>
        <v>-1</v>
      </c>
      <c r="L367" s="159"/>
      <c r="M367" s="154"/>
      <c r="N367" s="131"/>
    </row>
    <row r="368">
      <c r="A368" s="152" t="str">
        <f t="shared" si="1"/>
        <v>17828</v>
      </c>
      <c r="B368" s="107"/>
      <c r="C368" s="106">
        <v>178.0</v>
      </c>
      <c r="D368" s="153" t="s">
        <v>497</v>
      </c>
      <c r="E368" s="154" t="s">
        <v>945</v>
      </c>
      <c r="F368" s="155">
        <f>vlookup(G368,terminals!$C$4:$O$196,13,FALSE)</f>
        <v>28</v>
      </c>
      <c r="G368" s="153" t="s">
        <v>161</v>
      </c>
      <c r="H368" s="156" t="s">
        <v>953</v>
      </c>
      <c r="I368" s="163" t="s">
        <v>988</v>
      </c>
      <c r="J368" s="157" t="s">
        <v>962</v>
      </c>
      <c r="K368" s="162">
        <f t="shared" si="6"/>
        <v>0</v>
      </c>
      <c r="L368" s="159"/>
      <c r="M368" s="154"/>
      <c r="N368" s="131"/>
    </row>
    <row r="369">
      <c r="A369" s="152" t="str">
        <f t="shared" si="1"/>
        <v>17820</v>
      </c>
      <c r="B369" s="107"/>
      <c r="C369" s="106">
        <v>178.0</v>
      </c>
      <c r="D369" s="153" t="s">
        <v>497</v>
      </c>
      <c r="E369" s="154" t="s">
        <v>947</v>
      </c>
      <c r="F369" s="155">
        <f>vlookup(G369,terminals!$C$4:$O$196,13,FALSE)</f>
        <v>20</v>
      </c>
      <c r="G369" s="153" t="s">
        <v>150</v>
      </c>
      <c r="H369" s="156"/>
      <c r="I369" s="163"/>
      <c r="J369" s="157"/>
      <c r="K369" s="162">
        <f t="shared" si="6"/>
        <v>-1</v>
      </c>
      <c r="L369" s="159"/>
      <c r="M369" s="154"/>
      <c r="N369" s="131"/>
    </row>
    <row r="370">
      <c r="A370" s="152" t="str">
        <f t="shared" si="1"/>
        <v>17928</v>
      </c>
      <c r="B370" s="107"/>
      <c r="C370" s="106">
        <v>179.0</v>
      </c>
      <c r="D370" s="153" t="s">
        <v>497</v>
      </c>
      <c r="E370" s="154" t="s">
        <v>945</v>
      </c>
      <c r="F370" s="155">
        <f>vlookup(G370,terminals!$C$4:$O$196,13,FALSE)</f>
        <v>28</v>
      </c>
      <c r="G370" s="153" t="s">
        <v>161</v>
      </c>
      <c r="H370" s="156" t="s">
        <v>946</v>
      </c>
      <c r="I370" s="163" t="s">
        <v>960</v>
      </c>
      <c r="J370" s="157" t="s">
        <v>966</v>
      </c>
      <c r="K370" s="162">
        <f t="shared" si="6"/>
        <v>0</v>
      </c>
      <c r="L370" s="159"/>
      <c r="M370" s="154"/>
      <c r="N370" s="131"/>
    </row>
    <row r="371">
      <c r="A371" s="152" t="str">
        <f t="shared" si="1"/>
        <v>17920</v>
      </c>
      <c r="B371" s="107"/>
      <c r="C371" s="106">
        <v>179.0</v>
      </c>
      <c r="D371" s="153" t="s">
        <v>497</v>
      </c>
      <c r="E371" s="154" t="s">
        <v>947</v>
      </c>
      <c r="F371" s="155">
        <f>vlookup(G371,terminals!$C$4:$O$196,13,FALSE)</f>
        <v>20</v>
      </c>
      <c r="G371" s="153" t="s">
        <v>150</v>
      </c>
      <c r="H371" s="156"/>
      <c r="I371" s="163"/>
      <c r="J371" s="157"/>
      <c r="K371" s="162">
        <f t="shared" si="6"/>
        <v>-1</v>
      </c>
      <c r="L371" s="159"/>
      <c r="M371" s="154"/>
      <c r="N371" s="131"/>
    </row>
    <row r="372">
      <c r="A372" s="152" t="str">
        <f t="shared" si="1"/>
        <v>18028</v>
      </c>
      <c r="B372" s="107"/>
      <c r="C372" s="106">
        <v>180.0</v>
      </c>
      <c r="D372" s="153" t="s">
        <v>498</v>
      </c>
      <c r="E372" s="154" t="s">
        <v>945</v>
      </c>
      <c r="F372" s="155">
        <f>vlookup(G372,terminals!$C$4:$O$196,13,FALSE)</f>
        <v>28</v>
      </c>
      <c r="G372" s="153" t="s">
        <v>161</v>
      </c>
      <c r="H372" s="156" t="s">
        <v>946</v>
      </c>
      <c r="I372" s="163" t="s">
        <v>960</v>
      </c>
      <c r="J372" s="157" t="s">
        <v>966</v>
      </c>
      <c r="K372" s="162">
        <f t="shared" si="6"/>
        <v>0</v>
      </c>
      <c r="L372" s="159"/>
      <c r="M372" s="154"/>
      <c r="N372" s="131"/>
    </row>
    <row r="373">
      <c r="A373" s="152" t="str">
        <f t="shared" si="1"/>
        <v>18012</v>
      </c>
      <c r="B373" s="107"/>
      <c r="C373" s="106">
        <v>180.0</v>
      </c>
      <c r="D373" s="153" t="s">
        <v>498</v>
      </c>
      <c r="E373" s="154" t="s">
        <v>947</v>
      </c>
      <c r="F373" s="155">
        <f>vlookup(G373,terminals!$C$4:$O$196,13,FALSE)</f>
        <v>12</v>
      </c>
      <c r="G373" s="153" t="s">
        <v>160</v>
      </c>
      <c r="H373" s="156"/>
      <c r="I373" s="163"/>
      <c r="J373" s="157"/>
      <c r="K373" s="162">
        <f t="shared" si="6"/>
        <v>-1</v>
      </c>
      <c r="L373" s="159"/>
      <c r="M373" s="154"/>
      <c r="N373" s="131"/>
    </row>
    <row r="374">
      <c r="A374" s="152" t="str">
        <f t="shared" si="1"/>
        <v>18128</v>
      </c>
      <c r="B374" s="107"/>
      <c r="C374" s="106">
        <v>181.0</v>
      </c>
      <c r="D374" s="153" t="s">
        <v>498</v>
      </c>
      <c r="E374" s="154" t="s">
        <v>945</v>
      </c>
      <c r="F374" s="155">
        <f>vlookup(G374,terminals!$C$4:$O$196,13,FALSE)</f>
        <v>28</v>
      </c>
      <c r="G374" s="153" t="s">
        <v>161</v>
      </c>
      <c r="H374" s="156" t="s">
        <v>1045</v>
      </c>
      <c r="I374" s="163" t="s">
        <v>956</v>
      </c>
      <c r="J374" s="157" t="s">
        <v>1038</v>
      </c>
      <c r="K374" s="162">
        <f t="shared" si="6"/>
        <v>0</v>
      </c>
      <c r="L374" s="159"/>
      <c r="M374" s="154"/>
      <c r="N374" s="131"/>
    </row>
    <row r="375">
      <c r="A375" s="152" t="str">
        <f t="shared" si="1"/>
        <v>18112</v>
      </c>
      <c r="B375" s="107"/>
      <c r="C375" s="106">
        <v>181.0</v>
      </c>
      <c r="D375" s="153" t="s">
        <v>498</v>
      </c>
      <c r="E375" s="154" t="s">
        <v>947</v>
      </c>
      <c r="F375" s="155">
        <f>vlookup(G375,terminals!$C$4:$O$196,13,FALSE)</f>
        <v>12</v>
      </c>
      <c r="G375" s="153" t="s">
        <v>160</v>
      </c>
      <c r="H375" s="156"/>
      <c r="I375" s="163"/>
      <c r="J375" s="157"/>
      <c r="K375" s="162">
        <f t="shared" si="6"/>
        <v>-1</v>
      </c>
      <c r="L375" s="159"/>
      <c r="M375" s="154"/>
      <c r="N375" s="131"/>
    </row>
    <row r="376">
      <c r="A376" s="152" t="str">
        <f t="shared" si="1"/>
        <v>18228</v>
      </c>
      <c r="B376" s="107"/>
      <c r="C376" s="106">
        <v>182.0</v>
      </c>
      <c r="D376" s="153" t="s">
        <v>498</v>
      </c>
      <c r="E376" s="154" t="s">
        <v>945</v>
      </c>
      <c r="F376" s="155">
        <f>vlookup(G376,terminals!$C$4:$O$196,13,FALSE)</f>
        <v>28</v>
      </c>
      <c r="G376" s="153" t="s">
        <v>161</v>
      </c>
      <c r="H376" s="156" t="s">
        <v>1002</v>
      </c>
      <c r="I376" s="163" t="s">
        <v>950</v>
      </c>
      <c r="J376" s="157" t="s">
        <v>976</v>
      </c>
      <c r="K376" s="162">
        <f t="shared" si="6"/>
        <v>0</v>
      </c>
      <c r="L376" s="159"/>
      <c r="M376" s="154"/>
      <c r="N376" s="131"/>
    </row>
    <row r="377">
      <c r="A377" s="152" t="str">
        <f t="shared" si="1"/>
        <v>18212</v>
      </c>
      <c r="B377" s="107"/>
      <c r="C377" s="106">
        <v>182.0</v>
      </c>
      <c r="D377" s="153" t="s">
        <v>498</v>
      </c>
      <c r="E377" s="154" t="s">
        <v>947</v>
      </c>
      <c r="F377" s="155">
        <f>vlookup(G377,terminals!$C$4:$O$196,13,FALSE)</f>
        <v>12</v>
      </c>
      <c r="G377" s="153" t="s">
        <v>160</v>
      </c>
      <c r="H377" s="156"/>
      <c r="I377" s="163"/>
      <c r="J377" s="157"/>
      <c r="K377" s="162">
        <f t="shared" si="6"/>
        <v>-1</v>
      </c>
      <c r="L377" s="159"/>
      <c r="M377" s="154"/>
      <c r="N377" s="131"/>
    </row>
    <row r="378">
      <c r="A378" s="152" t="str">
        <f t="shared" si="1"/>
        <v>18328</v>
      </c>
      <c r="B378" s="107"/>
      <c r="C378" s="106">
        <v>183.0</v>
      </c>
      <c r="D378" s="153" t="s">
        <v>498</v>
      </c>
      <c r="E378" s="154" t="s">
        <v>945</v>
      </c>
      <c r="F378" s="155">
        <f>vlookup(G378,terminals!$C$4:$O$196,13,FALSE)</f>
        <v>28</v>
      </c>
      <c r="G378" s="153" t="s">
        <v>161</v>
      </c>
      <c r="H378" s="156" t="s">
        <v>978</v>
      </c>
      <c r="I378" s="163" t="s">
        <v>950</v>
      </c>
      <c r="J378" s="157" t="s">
        <v>976</v>
      </c>
      <c r="K378" s="162">
        <f t="shared" si="6"/>
        <v>0</v>
      </c>
      <c r="L378" s="159"/>
      <c r="M378" s="154"/>
      <c r="N378" s="131"/>
    </row>
    <row r="379">
      <c r="A379" s="152" t="str">
        <f t="shared" si="1"/>
        <v>18312</v>
      </c>
      <c r="B379" s="107"/>
      <c r="C379" s="106">
        <v>183.0</v>
      </c>
      <c r="D379" s="153" t="s">
        <v>498</v>
      </c>
      <c r="E379" s="154" t="s">
        <v>947</v>
      </c>
      <c r="F379" s="155">
        <f>vlookup(G379,terminals!$C$4:$O$196,13,FALSE)</f>
        <v>12</v>
      </c>
      <c r="G379" s="153" t="s">
        <v>160</v>
      </c>
      <c r="H379" s="156"/>
      <c r="I379" s="163"/>
      <c r="J379" s="157"/>
      <c r="K379" s="162">
        <f t="shared" si="6"/>
        <v>-1</v>
      </c>
      <c r="L379" s="159"/>
      <c r="M379" s="154"/>
      <c r="N379" s="131"/>
    </row>
    <row r="380">
      <c r="A380" s="152" t="str">
        <f t="shared" si="1"/>
        <v>1842</v>
      </c>
      <c r="B380" s="107"/>
      <c r="C380" s="106">
        <v>184.0</v>
      </c>
      <c r="D380" s="153" t="s">
        <v>499</v>
      </c>
      <c r="E380" s="154" t="s">
        <v>945</v>
      </c>
      <c r="F380" s="155">
        <f>vlookup(G380,terminals!$C$4:$O$196,13,FALSE)</f>
        <v>2</v>
      </c>
      <c r="G380" s="153" t="s">
        <v>173</v>
      </c>
      <c r="H380" s="156" t="s">
        <v>986</v>
      </c>
      <c r="I380" s="163" t="s">
        <v>950</v>
      </c>
      <c r="J380" s="157" t="s">
        <v>976</v>
      </c>
      <c r="K380" s="162">
        <f t="shared" si="6"/>
        <v>0</v>
      </c>
      <c r="L380" s="159"/>
      <c r="M380" s="154"/>
      <c r="N380" s="131"/>
    </row>
    <row r="381">
      <c r="A381" s="152" t="str">
        <f t="shared" si="1"/>
        <v>18431</v>
      </c>
      <c r="B381" s="107"/>
      <c r="C381" s="106">
        <v>184.0</v>
      </c>
      <c r="D381" s="153" t="s">
        <v>499</v>
      </c>
      <c r="E381" s="154" t="s">
        <v>947</v>
      </c>
      <c r="F381" s="155">
        <f>vlookup(G381,terminals!$C$4:$O$196,13,FALSE)</f>
        <v>31</v>
      </c>
      <c r="G381" s="153" t="s">
        <v>148</v>
      </c>
      <c r="H381" s="156"/>
      <c r="I381" s="163"/>
      <c r="J381" s="157"/>
      <c r="K381" s="162">
        <f t="shared" si="6"/>
        <v>-1</v>
      </c>
      <c r="L381" s="159"/>
      <c r="M381" s="154"/>
      <c r="N381" s="131"/>
    </row>
    <row r="382">
      <c r="A382" s="152" t="str">
        <f t="shared" si="1"/>
        <v>1852</v>
      </c>
      <c r="B382" s="107"/>
      <c r="C382" s="106">
        <v>185.0</v>
      </c>
      <c r="D382" s="153" t="s">
        <v>500</v>
      </c>
      <c r="E382" s="154" t="s">
        <v>945</v>
      </c>
      <c r="F382" s="155">
        <f>vlookup(G382,terminals!$C$4:$O$196,13,FALSE)</f>
        <v>2</v>
      </c>
      <c r="G382" s="153" t="s">
        <v>173</v>
      </c>
      <c r="H382" s="156" t="s">
        <v>1035</v>
      </c>
      <c r="I382" s="163" t="s">
        <v>962</v>
      </c>
      <c r="J382" s="157" t="s">
        <v>972</v>
      </c>
      <c r="K382" s="162">
        <f t="shared" si="6"/>
        <v>0</v>
      </c>
      <c r="L382" s="159"/>
      <c r="M382" s="154"/>
      <c r="N382" s="131"/>
    </row>
    <row r="383">
      <c r="A383" s="152" t="str">
        <f t="shared" si="1"/>
        <v>18510</v>
      </c>
      <c r="B383" s="107"/>
      <c r="C383" s="106">
        <v>185.0</v>
      </c>
      <c r="D383" s="153" t="s">
        <v>500</v>
      </c>
      <c r="E383" s="154" t="s">
        <v>947</v>
      </c>
      <c r="F383" s="155">
        <f>vlookup(G383,terminals!$C$4:$O$196,13,FALSE)</f>
        <v>10</v>
      </c>
      <c r="G383" s="153" t="s">
        <v>140</v>
      </c>
      <c r="H383" s="156"/>
      <c r="I383" s="163"/>
      <c r="J383" s="157"/>
      <c r="K383" s="162">
        <f t="shared" si="6"/>
        <v>-1</v>
      </c>
      <c r="L383" s="159"/>
      <c r="M383" s="154"/>
      <c r="N383" s="131"/>
    </row>
    <row r="384">
      <c r="A384" s="152" t="str">
        <f t="shared" si="1"/>
        <v>1862</v>
      </c>
      <c r="B384" s="107"/>
      <c r="C384" s="106">
        <v>186.0</v>
      </c>
      <c r="D384" s="153" t="s">
        <v>500</v>
      </c>
      <c r="E384" s="154" t="s">
        <v>945</v>
      </c>
      <c r="F384" s="155">
        <f>vlookup(G384,terminals!$C$4:$O$196,13,FALSE)</f>
        <v>2</v>
      </c>
      <c r="G384" s="153" t="s">
        <v>173</v>
      </c>
      <c r="H384" s="156" t="s">
        <v>952</v>
      </c>
      <c r="I384" s="163" t="s">
        <v>988</v>
      </c>
      <c r="J384" s="157" t="s">
        <v>957</v>
      </c>
      <c r="K384" s="162">
        <f t="shared" si="6"/>
        <v>0</v>
      </c>
      <c r="L384" s="159"/>
      <c r="M384" s="154"/>
      <c r="N384" s="131"/>
    </row>
    <row r="385">
      <c r="A385" s="152" t="str">
        <f t="shared" si="1"/>
        <v>18610</v>
      </c>
      <c r="B385" s="107"/>
      <c r="C385" s="106">
        <v>186.0</v>
      </c>
      <c r="D385" s="153" t="s">
        <v>500</v>
      </c>
      <c r="E385" s="154" t="s">
        <v>947</v>
      </c>
      <c r="F385" s="155">
        <f>vlookup(G385,terminals!$C$4:$O$196,13,FALSE)</f>
        <v>10</v>
      </c>
      <c r="G385" s="153" t="s">
        <v>140</v>
      </c>
      <c r="H385" s="156"/>
      <c r="I385" s="163"/>
      <c r="J385" s="157"/>
      <c r="K385" s="162">
        <f t="shared" si="6"/>
        <v>-1</v>
      </c>
      <c r="L385" s="159"/>
      <c r="M385" s="154"/>
      <c r="N385" s="131"/>
    </row>
    <row r="386">
      <c r="A386" s="152" t="str">
        <f t="shared" si="1"/>
        <v>1872</v>
      </c>
      <c r="B386" s="107"/>
      <c r="C386" s="106">
        <v>187.0</v>
      </c>
      <c r="D386" s="153" t="s">
        <v>501</v>
      </c>
      <c r="E386" s="154" t="s">
        <v>945</v>
      </c>
      <c r="F386" s="155">
        <f>vlookup(G386,terminals!$C$4:$O$196,13,FALSE)</f>
        <v>2</v>
      </c>
      <c r="G386" s="153" t="s">
        <v>173</v>
      </c>
      <c r="H386" s="156" t="s">
        <v>946</v>
      </c>
      <c r="I386" s="163" t="s">
        <v>1010</v>
      </c>
      <c r="J386" s="157" t="s">
        <v>951</v>
      </c>
      <c r="K386" s="162">
        <f t="shared" si="6"/>
        <v>0</v>
      </c>
      <c r="L386" s="159"/>
      <c r="M386" s="154"/>
      <c r="N386" s="131"/>
    </row>
    <row r="387">
      <c r="A387" s="152" t="str">
        <f t="shared" si="1"/>
        <v>18723</v>
      </c>
      <c r="B387" s="107"/>
      <c r="C387" s="106">
        <v>187.0</v>
      </c>
      <c r="D387" s="153" t="s">
        <v>501</v>
      </c>
      <c r="E387" s="154" t="s">
        <v>947</v>
      </c>
      <c r="F387" s="155">
        <f>vlookup(G387,terminals!$C$4:$O$196,13,FALSE)</f>
        <v>23</v>
      </c>
      <c r="G387" s="153" t="s">
        <v>145</v>
      </c>
      <c r="H387" s="156"/>
      <c r="I387" s="163"/>
      <c r="J387" s="157"/>
      <c r="K387" s="162">
        <f t="shared" si="6"/>
        <v>-1</v>
      </c>
      <c r="L387" s="159"/>
      <c r="M387" s="154"/>
      <c r="N387" s="131"/>
    </row>
    <row r="388">
      <c r="A388" s="152" t="str">
        <f t="shared" si="1"/>
        <v>1882</v>
      </c>
      <c r="B388" s="107"/>
      <c r="C388" s="106">
        <v>188.0</v>
      </c>
      <c r="D388" s="153" t="s">
        <v>502</v>
      </c>
      <c r="E388" s="154" t="s">
        <v>945</v>
      </c>
      <c r="F388" s="155">
        <f>vlookup(G388,terminals!$C$4:$O$196,13,FALSE)</f>
        <v>2</v>
      </c>
      <c r="G388" s="153" t="s">
        <v>173</v>
      </c>
      <c r="H388" s="156" t="s">
        <v>1035</v>
      </c>
      <c r="I388" s="163" t="s">
        <v>960</v>
      </c>
      <c r="J388" s="157" t="s">
        <v>967</v>
      </c>
      <c r="K388" s="162">
        <f t="shared" si="6"/>
        <v>0</v>
      </c>
      <c r="L388" s="159"/>
      <c r="M388" s="154"/>
      <c r="N388" s="131"/>
    </row>
    <row r="389">
      <c r="A389" s="152" t="str">
        <f t="shared" si="1"/>
        <v>1884</v>
      </c>
      <c r="B389" s="107"/>
      <c r="C389" s="106">
        <v>188.0</v>
      </c>
      <c r="D389" s="153" t="s">
        <v>502</v>
      </c>
      <c r="E389" s="154" t="s">
        <v>947</v>
      </c>
      <c r="F389" s="155">
        <f>vlookup(G389,terminals!$C$4:$O$196,13,FALSE)</f>
        <v>4</v>
      </c>
      <c r="G389" s="153" t="s">
        <v>178</v>
      </c>
      <c r="H389" s="156"/>
      <c r="I389" s="163"/>
      <c r="J389" s="157"/>
      <c r="K389" s="162">
        <f t="shared" si="6"/>
        <v>-1</v>
      </c>
      <c r="L389" s="159"/>
      <c r="M389" s="154"/>
      <c r="N389" s="131"/>
    </row>
    <row r="390">
      <c r="A390" s="152" t="str">
        <f t="shared" si="1"/>
        <v>1892</v>
      </c>
      <c r="B390" s="107"/>
      <c r="C390" s="106">
        <v>189.0</v>
      </c>
      <c r="D390" s="153" t="s">
        <v>503</v>
      </c>
      <c r="E390" s="154" t="s">
        <v>945</v>
      </c>
      <c r="F390" s="155">
        <f>vlookup(G390,terminals!$C$4:$O$196,13,FALSE)</f>
        <v>2</v>
      </c>
      <c r="G390" s="153" t="s">
        <v>173</v>
      </c>
      <c r="H390" s="156" t="s">
        <v>948</v>
      </c>
      <c r="I390" s="163" t="s">
        <v>1010</v>
      </c>
      <c r="J390" s="157" t="s">
        <v>957</v>
      </c>
      <c r="K390" s="162">
        <f t="shared" si="6"/>
        <v>0</v>
      </c>
      <c r="L390" s="159"/>
      <c r="M390" s="154"/>
      <c r="N390" s="131"/>
    </row>
    <row r="391">
      <c r="A391" s="152" t="str">
        <f t="shared" si="1"/>
        <v>1898</v>
      </c>
      <c r="B391" s="107"/>
      <c r="C391" s="106">
        <v>189.0</v>
      </c>
      <c r="D391" s="153" t="s">
        <v>503</v>
      </c>
      <c r="E391" s="154" t="s">
        <v>947</v>
      </c>
      <c r="F391" s="155">
        <f>vlookup(G391,terminals!$C$4:$O$196,13,FALSE)</f>
        <v>8</v>
      </c>
      <c r="G391" s="153" t="s">
        <v>179</v>
      </c>
      <c r="H391" s="156"/>
      <c r="I391" s="163"/>
      <c r="J391" s="157"/>
      <c r="K391" s="162">
        <f t="shared" si="6"/>
        <v>-1</v>
      </c>
      <c r="L391" s="159"/>
      <c r="M391" s="154"/>
      <c r="N391" s="131"/>
    </row>
    <row r="392">
      <c r="A392" s="152" t="str">
        <f t="shared" si="1"/>
        <v>1902</v>
      </c>
      <c r="B392" s="107"/>
      <c r="C392" s="106">
        <v>190.0</v>
      </c>
      <c r="D392" s="153" t="s">
        <v>504</v>
      </c>
      <c r="E392" s="154" t="s">
        <v>945</v>
      </c>
      <c r="F392" s="155">
        <f>vlookup(G392,terminals!$C$4:$O$196,13,FALSE)</f>
        <v>2</v>
      </c>
      <c r="G392" s="153" t="s">
        <v>173</v>
      </c>
      <c r="H392" s="156" t="s">
        <v>990</v>
      </c>
      <c r="I392" s="163" t="s">
        <v>992</v>
      </c>
      <c r="J392" s="157" t="s">
        <v>951</v>
      </c>
      <c r="K392" s="162">
        <f t="shared" si="6"/>
        <v>0</v>
      </c>
      <c r="L392" s="159"/>
      <c r="M392" s="154"/>
      <c r="N392" s="131"/>
    </row>
    <row r="393">
      <c r="A393" s="152" t="str">
        <f t="shared" si="1"/>
        <v>1908</v>
      </c>
      <c r="B393" s="107"/>
      <c r="C393" s="106">
        <v>190.0</v>
      </c>
      <c r="D393" s="153" t="s">
        <v>504</v>
      </c>
      <c r="E393" s="154" t="s">
        <v>947</v>
      </c>
      <c r="F393" s="155">
        <f>vlookup(G393,terminals!$C$4:$O$196,13,FALSE)</f>
        <v>8</v>
      </c>
      <c r="G393" s="153" t="s">
        <v>179</v>
      </c>
      <c r="H393" s="156"/>
      <c r="I393" s="163"/>
      <c r="J393" s="157"/>
      <c r="K393" s="162">
        <f t="shared" si="6"/>
        <v>-1</v>
      </c>
      <c r="L393" s="159"/>
      <c r="M393" s="154"/>
      <c r="N393" s="131"/>
    </row>
    <row r="394">
      <c r="A394" s="152" t="str">
        <f t="shared" si="1"/>
        <v>1914</v>
      </c>
      <c r="B394" s="107"/>
      <c r="C394" s="106">
        <v>191.0</v>
      </c>
      <c r="D394" s="153" t="s">
        <v>505</v>
      </c>
      <c r="E394" s="154" t="s">
        <v>945</v>
      </c>
      <c r="F394" s="155">
        <f>vlookup(G394,terminals!$C$4:$O$196,13,FALSE)</f>
        <v>4</v>
      </c>
      <c r="G394" s="153" t="s">
        <v>178</v>
      </c>
      <c r="H394" s="156" t="s">
        <v>948</v>
      </c>
      <c r="I394" s="163" t="s">
        <v>993</v>
      </c>
      <c r="J394" s="157" t="s">
        <v>1037</v>
      </c>
      <c r="K394" s="162">
        <f t="shared" si="6"/>
        <v>0</v>
      </c>
      <c r="L394" s="159"/>
      <c r="M394" s="154"/>
      <c r="N394" s="131"/>
    </row>
    <row r="395">
      <c r="A395" s="152" t="str">
        <f t="shared" si="1"/>
        <v>19110</v>
      </c>
      <c r="B395" s="107"/>
      <c r="C395" s="106">
        <v>191.0</v>
      </c>
      <c r="D395" s="153" t="s">
        <v>505</v>
      </c>
      <c r="E395" s="154" t="s">
        <v>947</v>
      </c>
      <c r="F395" s="155">
        <f>vlookup(G395,terminals!$C$4:$O$196,13,FALSE)</f>
        <v>10</v>
      </c>
      <c r="G395" s="153" t="s">
        <v>140</v>
      </c>
      <c r="H395" s="156"/>
      <c r="I395" s="163"/>
      <c r="J395" s="157"/>
      <c r="K395" s="162">
        <f t="shared" si="6"/>
        <v>-1</v>
      </c>
      <c r="L395" s="159"/>
      <c r="M395" s="154"/>
      <c r="N395" s="131"/>
    </row>
    <row r="396">
      <c r="A396" s="152" t="str">
        <f t="shared" si="1"/>
        <v>1924</v>
      </c>
      <c r="B396" s="107"/>
      <c r="C396" s="106">
        <v>192.0</v>
      </c>
      <c r="D396" s="153" t="s">
        <v>505</v>
      </c>
      <c r="E396" s="154" t="s">
        <v>945</v>
      </c>
      <c r="F396" s="155">
        <f>vlookup(G396,terminals!$C$4:$O$196,13,FALSE)</f>
        <v>4</v>
      </c>
      <c r="G396" s="153" t="s">
        <v>178</v>
      </c>
      <c r="H396" s="156" t="s">
        <v>987</v>
      </c>
      <c r="I396" s="163" t="s">
        <v>982</v>
      </c>
      <c r="J396" s="157" t="s">
        <v>957</v>
      </c>
      <c r="K396" s="162">
        <f t="shared" si="6"/>
        <v>0</v>
      </c>
      <c r="L396" s="159"/>
      <c r="M396" s="154"/>
      <c r="N396" s="131"/>
    </row>
    <row r="397">
      <c r="A397" s="152" t="str">
        <f t="shared" si="1"/>
        <v>19210</v>
      </c>
      <c r="B397" s="107"/>
      <c r="C397" s="106">
        <v>192.0</v>
      </c>
      <c r="D397" s="153" t="s">
        <v>505</v>
      </c>
      <c r="E397" s="154" t="s">
        <v>947</v>
      </c>
      <c r="F397" s="155">
        <f>vlookup(G397,terminals!$C$4:$O$196,13,FALSE)</f>
        <v>10</v>
      </c>
      <c r="G397" s="153" t="s">
        <v>140</v>
      </c>
      <c r="H397" s="156"/>
      <c r="I397" s="163"/>
      <c r="J397" s="157"/>
      <c r="K397" s="162">
        <f t="shared" si="6"/>
        <v>-1</v>
      </c>
      <c r="L397" s="159"/>
      <c r="M397" s="154"/>
      <c r="N397" s="131"/>
    </row>
    <row r="398">
      <c r="A398" s="152" t="str">
        <f t="shared" si="1"/>
        <v>1934</v>
      </c>
      <c r="B398" s="107"/>
      <c r="C398" s="106">
        <v>193.0</v>
      </c>
      <c r="D398" s="153" t="s">
        <v>506</v>
      </c>
      <c r="E398" s="154" t="s">
        <v>945</v>
      </c>
      <c r="F398" s="155">
        <f>vlookup(G398,terminals!$C$4:$O$196,13,FALSE)</f>
        <v>4</v>
      </c>
      <c r="G398" s="153" t="s">
        <v>178</v>
      </c>
      <c r="H398" s="156" t="s">
        <v>1047</v>
      </c>
      <c r="I398" s="163" t="s">
        <v>950</v>
      </c>
      <c r="J398" s="157" t="s">
        <v>1029</v>
      </c>
      <c r="K398" s="162">
        <f t="shared" si="6"/>
        <v>0</v>
      </c>
      <c r="L398" s="159"/>
      <c r="M398" s="154"/>
      <c r="N398" s="131"/>
    </row>
    <row r="399">
      <c r="A399" s="152" t="str">
        <f t="shared" si="1"/>
        <v>19312</v>
      </c>
      <c r="B399" s="107"/>
      <c r="C399" s="106">
        <v>193.0</v>
      </c>
      <c r="D399" s="153" t="s">
        <v>506</v>
      </c>
      <c r="E399" s="154" t="s">
        <v>947</v>
      </c>
      <c r="F399" s="155">
        <f>vlookup(G399,terminals!$C$4:$O$196,13,FALSE)</f>
        <v>12</v>
      </c>
      <c r="G399" s="153" t="s">
        <v>160</v>
      </c>
      <c r="H399" s="156"/>
      <c r="I399" s="163"/>
      <c r="J399" s="157"/>
      <c r="K399" s="162">
        <f t="shared" si="6"/>
        <v>-1</v>
      </c>
      <c r="L399" s="159"/>
      <c r="M399" s="154"/>
      <c r="N399" s="131"/>
    </row>
    <row r="400">
      <c r="A400" s="152" t="str">
        <f t="shared" si="1"/>
        <v>1944</v>
      </c>
      <c r="B400" s="107"/>
      <c r="C400" s="106">
        <v>194.0</v>
      </c>
      <c r="D400" s="153" t="s">
        <v>506</v>
      </c>
      <c r="E400" s="154" t="s">
        <v>945</v>
      </c>
      <c r="F400" s="155">
        <f>vlookup(G400,terminals!$C$4:$O$196,13,FALSE)</f>
        <v>4</v>
      </c>
      <c r="G400" s="153" t="s">
        <v>178</v>
      </c>
      <c r="H400" s="156" t="s">
        <v>1002</v>
      </c>
      <c r="I400" s="163" t="s">
        <v>988</v>
      </c>
      <c r="J400" s="157" t="s">
        <v>957</v>
      </c>
      <c r="K400" s="162">
        <f t="shared" si="6"/>
        <v>0</v>
      </c>
      <c r="L400" s="159"/>
      <c r="M400" s="154"/>
      <c r="N400" s="131"/>
    </row>
    <row r="401">
      <c r="A401" s="152" t="str">
        <f t="shared" si="1"/>
        <v>19412</v>
      </c>
      <c r="B401" s="107"/>
      <c r="C401" s="106">
        <v>194.0</v>
      </c>
      <c r="D401" s="153" t="s">
        <v>506</v>
      </c>
      <c r="E401" s="154" t="s">
        <v>947</v>
      </c>
      <c r="F401" s="155">
        <f>vlookup(G401,terminals!$C$4:$O$196,13,FALSE)</f>
        <v>12</v>
      </c>
      <c r="G401" s="153" t="s">
        <v>160</v>
      </c>
      <c r="H401" s="156"/>
      <c r="I401" s="163"/>
      <c r="J401" s="157"/>
      <c r="K401" s="162">
        <f t="shared" si="6"/>
        <v>-1</v>
      </c>
      <c r="L401" s="159"/>
      <c r="M401" s="154"/>
      <c r="N401" s="131"/>
    </row>
    <row r="402">
      <c r="A402" s="152" t="str">
        <f t="shared" si="1"/>
        <v>1954</v>
      </c>
      <c r="B402" s="107"/>
      <c r="C402" s="106">
        <v>195.0</v>
      </c>
      <c r="D402" s="153" t="s">
        <v>507</v>
      </c>
      <c r="E402" s="154" t="s">
        <v>945</v>
      </c>
      <c r="F402" s="155">
        <f>vlookup(G402,terminals!$C$4:$O$196,13,FALSE)</f>
        <v>4</v>
      </c>
      <c r="G402" s="153" t="s">
        <v>178</v>
      </c>
      <c r="H402" s="156" t="s">
        <v>986</v>
      </c>
      <c r="I402" s="163" t="s">
        <v>988</v>
      </c>
      <c r="J402" s="157" t="s">
        <v>957</v>
      </c>
      <c r="K402" s="162">
        <f t="shared" si="6"/>
        <v>0</v>
      </c>
      <c r="L402" s="159"/>
      <c r="M402" s="154"/>
      <c r="N402" s="131"/>
    </row>
    <row r="403">
      <c r="A403" s="152" t="str">
        <f t="shared" si="1"/>
        <v>19528</v>
      </c>
      <c r="B403" s="107"/>
      <c r="C403" s="106">
        <v>195.0</v>
      </c>
      <c r="D403" s="153" t="s">
        <v>507</v>
      </c>
      <c r="E403" s="154" t="s">
        <v>947</v>
      </c>
      <c r="F403" s="155">
        <f>vlookup(G403,terminals!$C$4:$O$196,13,FALSE)</f>
        <v>28</v>
      </c>
      <c r="G403" s="153" t="s">
        <v>161</v>
      </c>
      <c r="H403" s="156"/>
      <c r="I403" s="163"/>
      <c r="J403" s="157"/>
      <c r="K403" s="162">
        <f t="shared" si="6"/>
        <v>-1</v>
      </c>
      <c r="L403" s="159"/>
      <c r="M403" s="154"/>
      <c r="N403" s="131"/>
    </row>
    <row r="404">
      <c r="A404" s="152" t="str">
        <f t="shared" si="1"/>
        <v>1964</v>
      </c>
      <c r="B404" s="107"/>
      <c r="C404" s="106">
        <v>196.0</v>
      </c>
      <c r="D404" s="153" t="s">
        <v>507</v>
      </c>
      <c r="E404" s="154" t="s">
        <v>945</v>
      </c>
      <c r="F404" s="155">
        <f>vlookup(G404,terminals!$C$4:$O$196,13,FALSE)</f>
        <v>4</v>
      </c>
      <c r="G404" s="153" t="s">
        <v>178</v>
      </c>
      <c r="H404" s="156" t="s">
        <v>1002</v>
      </c>
      <c r="I404" s="163" t="s">
        <v>993</v>
      </c>
      <c r="J404" s="157" t="s">
        <v>966</v>
      </c>
      <c r="K404" s="162">
        <f t="shared" si="6"/>
        <v>0</v>
      </c>
      <c r="L404" s="159"/>
      <c r="M404" s="154"/>
      <c r="N404" s="131"/>
    </row>
    <row r="405">
      <c r="A405" s="152" t="str">
        <f t="shared" si="1"/>
        <v>19628</v>
      </c>
      <c r="B405" s="107"/>
      <c r="C405" s="106">
        <v>196.0</v>
      </c>
      <c r="D405" s="153" t="s">
        <v>507</v>
      </c>
      <c r="E405" s="154" t="s">
        <v>947</v>
      </c>
      <c r="F405" s="155">
        <f>vlookup(G405,terminals!$C$4:$O$196,13,FALSE)</f>
        <v>28</v>
      </c>
      <c r="G405" s="153" t="s">
        <v>161</v>
      </c>
      <c r="H405" s="156"/>
      <c r="I405" s="163"/>
      <c r="J405" s="157"/>
      <c r="K405" s="162">
        <f t="shared" si="6"/>
        <v>-1</v>
      </c>
      <c r="L405" s="159"/>
      <c r="M405" s="154"/>
      <c r="N405" s="131"/>
    </row>
    <row r="406">
      <c r="A406" s="152" t="str">
        <f t="shared" si="1"/>
        <v>1974</v>
      </c>
      <c r="B406" s="107"/>
      <c r="C406" s="106">
        <v>197.0</v>
      </c>
      <c r="D406" s="153" t="s">
        <v>508</v>
      </c>
      <c r="E406" s="154" t="s">
        <v>945</v>
      </c>
      <c r="F406" s="155">
        <f>vlookup(G406,terminals!$C$4:$O$196,13,FALSE)</f>
        <v>4</v>
      </c>
      <c r="G406" s="153" t="s">
        <v>178</v>
      </c>
      <c r="H406" s="156" t="s">
        <v>948</v>
      </c>
      <c r="I406" s="163" t="s">
        <v>993</v>
      </c>
      <c r="J406" s="157" t="s">
        <v>966</v>
      </c>
      <c r="K406" s="162">
        <f t="shared" si="6"/>
        <v>0</v>
      </c>
      <c r="L406" s="159"/>
      <c r="M406" s="154"/>
      <c r="N406" s="131"/>
    </row>
    <row r="407">
      <c r="A407" s="152" t="str">
        <f t="shared" si="1"/>
        <v>1972</v>
      </c>
      <c r="B407" s="107"/>
      <c r="C407" s="106">
        <v>197.0</v>
      </c>
      <c r="D407" s="153" t="s">
        <v>508</v>
      </c>
      <c r="E407" s="154" t="s">
        <v>947</v>
      </c>
      <c r="F407" s="155">
        <f>vlookup(G407,terminals!$C$4:$O$196,13,FALSE)</f>
        <v>2</v>
      </c>
      <c r="G407" s="153" t="s">
        <v>173</v>
      </c>
      <c r="H407" s="156"/>
      <c r="I407" s="163"/>
      <c r="J407" s="157"/>
      <c r="K407" s="162">
        <f t="shared" si="6"/>
        <v>-1</v>
      </c>
      <c r="L407" s="159"/>
      <c r="M407" s="154"/>
      <c r="N407" s="131"/>
    </row>
    <row r="408">
      <c r="A408" s="152" t="str">
        <f t="shared" si="1"/>
        <v>1984</v>
      </c>
      <c r="B408" s="107"/>
      <c r="C408" s="106">
        <v>198.0</v>
      </c>
      <c r="D408" s="153" t="s">
        <v>508</v>
      </c>
      <c r="E408" s="154" t="s">
        <v>945</v>
      </c>
      <c r="F408" s="155">
        <f>vlookup(G408,terminals!$C$4:$O$196,13,FALSE)</f>
        <v>4</v>
      </c>
      <c r="G408" s="153" t="s">
        <v>178</v>
      </c>
      <c r="H408" s="156" t="s">
        <v>987</v>
      </c>
      <c r="I408" s="163" t="s">
        <v>988</v>
      </c>
      <c r="J408" s="157" t="s">
        <v>957</v>
      </c>
      <c r="K408" s="162">
        <f t="shared" si="6"/>
        <v>0</v>
      </c>
      <c r="L408" s="159"/>
      <c r="M408" s="154"/>
      <c r="N408" s="131"/>
    </row>
    <row r="409">
      <c r="A409" s="152" t="str">
        <f t="shared" si="1"/>
        <v>1982</v>
      </c>
      <c r="B409" s="107"/>
      <c r="C409" s="106">
        <v>198.0</v>
      </c>
      <c r="D409" s="153" t="s">
        <v>508</v>
      </c>
      <c r="E409" s="154" t="s">
        <v>947</v>
      </c>
      <c r="F409" s="155">
        <f>vlookup(G409,terminals!$C$4:$O$196,13,FALSE)</f>
        <v>2</v>
      </c>
      <c r="G409" s="153" t="s">
        <v>173</v>
      </c>
      <c r="H409" s="156"/>
      <c r="I409" s="163"/>
      <c r="J409" s="157"/>
      <c r="K409" s="162">
        <f t="shared" si="6"/>
        <v>-1</v>
      </c>
      <c r="L409" s="159"/>
      <c r="M409" s="154"/>
      <c r="N409" s="131"/>
    </row>
    <row r="410">
      <c r="A410" s="152" t="str">
        <f t="shared" si="1"/>
        <v>1994</v>
      </c>
      <c r="B410" s="107"/>
      <c r="C410" s="106">
        <v>199.0</v>
      </c>
      <c r="D410" s="153" t="s">
        <v>509</v>
      </c>
      <c r="E410" s="154" t="s">
        <v>945</v>
      </c>
      <c r="F410" s="155">
        <f>vlookup(G410,terminals!$C$4:$O$196,13,FALSE)</f>
        <v>4</v>
      </c>
      <c r="G410" s="153" t="s">
        <v>178</v>
      </c>
      <c r="H410" s="156" t="s">
        <v>1047</v>
      </c>
      <c r="I410" s="163" t="s">
        <v>988</v>
      </c>
      <c r="J410" s="157" t="s">
        <v>957</v>
      </c>
      <c r="K410" s="162">
        <f t="shared" si="6"/>
        <v>0</v>
      </c>
      <c r="L410" s="159"/>
      <c r="M410" s="154"/>
      <c r="N410" s="131"/>
    </row>
    <row r="411">
      <c r="A411" s="152" t="str">
        <f t="shared" si="1"/>
        <v>1998</v>
      </c>
      <c r="B411" s="107"/>
      <c r="C411" s="106">
        <v>199.0</v>
      </c>
      <c r="D411" s="153" t="s">
        <v>509</v>
      </c>
      <c r="E411" s="154" t="s">
        <v>947</v>
      </c>
      <c r="F411" s="155">
        <f>vlookup(G411,terminals!$C$4:$O$196,13,FALSE)</f>
        <v>8</v>
      </c>
      <c r="G411" s="153" t="s">
        <v>179</v>
      </c>
      <c r="H411" s="156"/>
      <c r="I411" s="163"/>
      <c r="J411" s="157"/>
      <c r="K411" s="162">
        <f t="shared" si="6"/>
        <v>-1</v>
      </c>
      <c r="L411" s="159"/>
      <c r="M411" s="154"/>
      <c r="N411" s="131"/>
    </row>
    <row r="412">
      <c r="A412" s="152" t="str">
        <f t="shared" si="1"/>
        <v>2008</v>
      </c>
      <c r="B412" s="107"/>
      <c r="C412" s="106">
        <v>200.0</v>
      </c>
      <c r="D412" s="153" t="s">
        <v>510</v>
      </c>
      <c r="E412" s="154" t="s">
        <v>945</v>
      </c>
      <c r="F412" s="155">
        <f>vlookup(G412,terminals!$C$4:$O$196,13,FALSE)</f>
        <v>8</v>
      </c>
      <c r="G412" s="153" t="s">
        <v>179</v>
      </c>
      <c r="H412" s="156" t="s">
        <v>1047</v>
      </c>
      <c r="I412" s="163" t="s">
        <v>993</v>
      </c>
      <c r="J412" s="157" t="s">
        <v>1050</v>
      </c>
      <c r="K412" s="162">
        <f t="shared" si="6"/>
        <v>0</v>
      </c>
      <c r="L412" s="159"/>
      <c r="M412" s="154"/>
      <c r="N412" s="131"/>
    </row>
    <row r="413">
      <c r="A413" s="152" t="str">
        <f t="shared" si="1"/>
        <v>2007</v>
      </c>
      <c r="B413" s="107"/>
      <c r="C413" s="106">
        <v>200.0</v>
      </c>
      <c r="D413" s="153" t="s">
        <v>510</v>
      </c>
      <c r="E413" s="154" t="s">
        <v>947</v>
      </c>
      <c r="F413" s="155">
        <f>vlookup(G413,terminals!$C$4:$O$196,13,FALSE)</f>
        <v>7</v>
      </c>
      <c r="G413" s="153" t="s">
        <v>155</v>
      </c>
      <c r="H413" s="156"/>
      <c r="I413" s="163"/>
      <c r="J413" s="157"/>
      <c r="K413" s="162">
        <f t="shared" si="6"/>
        <v>-1</v>
      </c>
      <c r="L413" s="159"/>
      <c r="M413" s="154"/>
      <c r="N413" s="131"/>
    </row>
    <row r="414">
      <c r="A414" s="152" t="str">
        <f t="shared" si="1"/>
        <v>2018</v>
      </c>
      <c r="B414" s="107"/>
      <c r="C414" s="106">
        <v>201.0</v>
      </c>
      <c r="D414" s="153" t="s">
        <v>511</v>
      </c>
      <c r="E414" s="154" t="s">
        <v>945</v>
      </c>
      <c r="F414" s="155">
        <f>vlookup(G414,terminals!$C$4:$O$196,13,FALSE)</f>
        <v>8</v>
      </c>
      <c r="G414" s="153" t="s">
        <v>179</v>
      </c>
      <c r="H414" s="156" t="s">
        <v>1047</v>
      </c>
      <c r="I414" s="163" t="s">
        <v>992</v>
      </c>
      <c r="J414" s="157" t="s">
        <v>956</v>
      </c>
      <c r="K414" s="162">
        <f t="shared" si="6"/>
        <v>0</v>
      </c>
      <c r="L414" s="159"/>
      <c r="M414" s="154"/>
      <c r="N414" s="131"/>
    </row>
    <row r="415">
      <c r="A415" s="152" t="str">
        <f t="shared" si="1"/>
        <v>20112</v>
      </c>
      <c r="B415" s="107"/>
      <c r="C415" s="106">
        <v>201.0</v>
      </c>
      <c r="D415" s="153" t="s">
        <v>511</v>
      </c>
      <c r="E415" s="154" t="s">
        <v>947</v>
      </c>
      <c r="F415" s="155">
        <f>vlookup(G415,terminals!$C$4:$O$196,13,FALSE)</f>
        <v>12</v>
      </c>
      <c r="G415" s="153" t="s">
        <v>160</v>
      </c>
      <c r="H415" s="156"/>
      <c r="I415" s="163"/>
      <c r="J415" s="157"/>
      <c r="K415" s="162">
        <f t="shared" si="6"/>
        <v>-1</v>
      </c>
      <c r="L415" s="159"/>
      <c r="M415" s="154"/>
      <c r="N415" s="131"/>
    </row>
    <row r="416">
      <c r="A416" s="152" t="str">
        <f t="shared" si="1"/>
        <v>2028</v>
      </c>
      <c r="B416" s="107"/>
      <c r="C416" s="106">
        <v>202.0</v>
      </c>
      <c r="D416" s="153" t="s">
        <v>511</v>
      </c>
      <c r="E416" s="154" t="s">
        <v>945</v>
      </c>
      <c r="F416" s="155">
        <f>vlookup(G416,terminals!$C$4:$O$196,13,FALSE)</f>
        <v>8</v>
      </c>
      <c r="G416" s="153" t="s">
        <v>179</v>
      </c>
      <c r="H416" s="156" t="s">
        <v>996</v>
      </c>
      <c r="I416" s="163" t="s">
        <v>997</v>
      </c>
      <c r="J416" s="157" t="s">
        <v>967</v>
      </c>
      <c r="K416" s="162">
        <f t="shared" si="6"/>
        <v>0</v>
      </c>
      <c r="L416" s="159"/>
      <c r="M416" s="154"/>
      <c r="N416" s="131"/>
    </row>
    <row r="417">
      <c r="A417" s="152" t="str">
        <f t="shared" si="1"/>
        <v>20212</v>
      </c>
      <c r="B417" s="107"/>
      <c r="C417" s="106">
        <v>202.0</v>
      </c>
      <c r="D417" s="153" t="s">
        <v>511</v>
      </c>
      <c r="E417" s="154" t="s">
        <v>947</v>
      </c>
      <c r="F417" s="155">
        <f>vlookup(G417,terminals!$C$4:$O$196,13,FALSE)</f>
        <v>12</v>
      </c>
      <c r="G417" s="153" t="s">
        <v>160</v>
      </c>
      <c r="H417" s="156"/>
      <c r="I417" s="163"/>
      <c r="J417" s="157"/>
      <c r="K417" s="162">
        <f t="shared" si="6"/>
        <v>-1</v>
      </c>
      <c r="L417" s="159"/>
      <c r="M417" s="154"/>
      <c r="N417" s="131"/>
    </row>
    <row r="418">
      <c r="A418" s="152" t="str">
        <f t="shared" si="1"/>
        <v>2038</v>
      </c>
      <c r="B418" s="107"/>
      <c r="C418" s="106">
        <v>203.0</v>
      </c>
      <c r="D418" s="153" t="s">
        <v>512</v>
      </c>
      <c r="E418" s="154" t="s">
        <v>945</v>
      </c>
      <c r="F418" s="155">
        <f>vlookup(G418,terminals!$C$4:$O$196,13,FALSE)</f>
        <v>8</v>
      </c>
      <c r="G418" s="153" t="s">
        <v>179</v>
      </c>
      <c r="H418" s="156" t="s">
        <v>1051</v>
      </c>
      <c r="I418" s="163" t="s">
        <v>997</v>
      </c>
      <c r="J418" s="157" t="s">
        <v>1052</v>
      </c>
      <c r="K418" s="162">
        <f t="shared" si="6"/>
        <v>0</v>
      </c>
      <c r="L418" s="159"/>
      <c r="M418" s="154"/>
      <c r="N418" s="131"/>
    </row>
    <row r="419">
      <c r="A419" s="152" t="str">
        <f t="shared" si="1"/>
        <v>20328</v>
      </c>
      <c r="B419" s="107"/>
      <c r="C419" s="106">
        <v>203.0</v>
      </c>
      <c r="D419" s="153" t="s">
        <v>512</v>
      </c>
      <c r="E419" s="154" t="s">
        <v>947</v>
      </c>
      <c r="F419" s="155">
        <f>vlookup(G419,terminals!$C$4:$O$196,13,FALSE)</f>
        <v>28</v>
      </c>
      <c r="G419" s="153" t="s">
        <v>161</v>
      </c>
      <c r="H419" s="156"/>
      <c r="I419" s="163"/>
      <c r="J419" s="157"/>
      <c r="K419" s="162">
        <f t="shared" si="6"/>
        <v>-1</v>
      </c>
      <c r="L419" s="159"/>
      <c r="M419" s="154"/>
      <c r="N419" s="131"/>
    </row>
    <row r="420">
      <c r="A420" s="152" t="str">
        <f t="shared" si="1"/>
        <v>2048</v>
      </c>
      <c r="B420" s="107"/>
      <c r="C420" s="106">
        <v>204.0</v>
      </c>
      <c r="D420" s="153" t="s">
        <v>513</v>
      </c>
      <c r="E420" s="154" t="s">
        <v>945</v>
      </c>
      <c r="F420" s="155">
        <f>vlookup(G420,terminals!$C$4:$O$196,13,FALSE)</f>
        <v>8</v>
      </c>
      <c r="G420" s="153" t="s">
        <v>179</v>
      </c>
      <c r="H420" s="156" t="s">
        <v>1047</v>
      </c>
      <c r="I420" s="163" t="s">
        <v>988</v>
      </c>
      <c r="J420" s="157" t="s">
        <v>951</v>
      </c>
      <c r="K420" s="162">
        <f t="shared" si="6"/>
        <v>0</v>
      </c>
      <c r="L420" s="159"/>
      <c r="M420" s="154"/>
      <c r="N420" s="131"/>
    </row>
    <row r="421">
      <c r="A421" s="152" t="str">
        <f t="shared" si="1"/>
        <v>2042</v>
      </c>
      <c r="B421" s="107"/>
      <c r="C421" s="106">
        <v>204.0</v>
      </c>
      <c r="D421" s="153" t="s">
        <v>513</v>
      </c>
      <c r="E421" s="154" t="s">
        <v>947</v>
      </c>
      <c r="F421" s="155">
        <f>vlookup(G421,terminals!$C$4:$O$196,13,FALSE)</f>
        <v>2</v>
      </c>
      <c r="G421" s="153" t="s">
        <v>173</v>
      </c>
      <c r="H421" s="156"/>
      <c r="I421" s="163"/>
      <c r="J421" s="157"/>
      <c r="K421" s="162">
        <f t="shared" si="6"/>
        <v>-1</v>
      </c>
      <c r="L421" s="159"/>
      <c r="M421" s="154"/>
      <c r="N421" s="131"/>
    </row>
    <row r="422">
      <c r="A422" s="152" t="str">
        <f t="shared" si="1"/>
        <v>2058</v>
      </c>
      <c r="B422" s="107"/>
      <c r="C422" s="106">
        <v>205.0</v>
      </c>
      <c r="D422" s="153" t="s">
        <v>513</v>
      </c>
      <c r="E422" s="154" t="s">
        <v>945</v>
      </c>
      <c r="F422" s="155">
        <f>vlookup(G422,terminals!$C$4:$O$196,13,FALSE)</f>
        <v>8</v>
      </c>
      <c r="G422" s="153" t="s">
        <v>179</v>
      </c>
      <c r="H422" s="156" t="s">
        <v>996</v>
      </c>
      <c r="I422" s="163" t="s">
        <v>993</v>
      </c>
      <c r="J422" s="157" t="s">
        <v>1037</v>
      </c>
      <c r="K422" s="162">
        <f t="shared" si="6"/>
        <v>0</v>
      </c>
      <c r="L422" s="159"/>
      <c r="M422" s="154"/>
      <c r="N422" s="131"/>
    </row>
    <row r="423">
      <c r="A423" s="152" t="str">
        <f t="shared" si="1"/>
        <v>2052</v>
      </c>
      <c r="B423" s="107"/>
      <c r="C423" s="106">
        <v>205.0</v>
      </c>
      <c r="D423" s="153" t="s">
        <v>513</v>
      </c>
      <c r="E423" s="154" t="s">
        <v>947</v>
      </c>
      <c r="F423" s="155">
        <f>vlookup(G423,terminals!$C$4:$O$196,13,FALSE)</f>
        <v>2</v>
      </c>
      <c r="G423" s="153" t="s">
        <v>173</v>
      </c>
      <c r="H423" s="156"/>
      <c r="I423" s="163"/>
      <c r="J423" s="157"/>
      <c r="K423" s="162">
        <f t="shared" si="6"/>
        <v>-1</v>
      </c>
      <c r="L423" s="159"/>
      <c r="M423" s="154"/>
      <c r="N423" s="131"/>
    </row>
    <row r="424">
      <c r="A424" s="152" t="str">
        <f t="shared" si="1"/>
        <v>2068</v>
      </c>
      <c r="B424" s="107"/>
      <c r="C424" s="106">
        <v>206.0</v>
      </c>
      <c r="D424" s="153" t="s">
        <v>514</v>
      </c>
      <c r="E424" s="154" t="s">
        <v>945</v>
      </c>
      <c r="F424" s="155">
        <f>vlookup(G424,terminals!$C$4:$O$196,13,FALSE)</f>
        <v>8</v>
      </c>
      <c r="G424" s="153" t="s">
        <v>179</v>
      </c>
      <c r="H424" s="156" t="s">
        <v>1051</v>
      </c>
      <c r="I424" s="163" t="s">
        <v>988</v>
      </c>
      <c r="J424" s="157" t="s">
        <v>1011</v>
      </c>
      <c r="K424" s="162">
        <f t="shared" si="6"/>
        <v>0</v>
      </c>
      <c r="L424" s="159"/>
      <c r="M424" s="154"/>
      <c r="N424" s="131"/>
    </row>
    <row r="425">
      <c r="A425" s="152" t="str">
        <f t="shared" si="1"/>
        <v>2064</v>
      </c>
      <c r="B425" s="107"/>
      <c r="C425" s="106">
        <v>206.0</v>
      </c>
      <c r="D425" s="153" t="s">
        <v>514</v>
      </c>
      <c r="E425" s="154" t="s">
        <v>947</v>
      </c>
      <c r="F425" s="155">
        <f>vlookup(G425,terminals!$C$4:$O$196,13,FALSE)</f>
        <v>4</v>
      </c>
      <c r="G425" s="153" t="s">
        <v>178</v>
      </c>
      <c r="H425" s="156"/>
      <c r="I425" s="163"/>
      <c r="J425" s="157"/>
      <c r="K425" s="162">
        <f t="shared" si="6"/>
        <v>-1</v>
      </c>
      <c r="L425" s="159"/>
      <c r="M425" s="154"/>
      <c r="N425" s="131"/>
    </row>
    <row r="426">
      <c r="A426" s="152" t="str">
        <f t="shared" si="1"/>
        <v>20734</v>
      </c>
      <c r="B426" s="107"/>
      <c r="C426" s="106">
        <v>207.0</v>
      </c>
      <c r="D426" s="153" t="s">
        <v>515</v>
      </c>
      <c r="E426" s="154" t="s">
        <v>945</v>
      </c>
      <c r="F426" s="155">
        <f>vlookup(G426,terminals!$C$4:$O$196,13,FALSE)</f>
        <v>34</v>
      </c>
      <c r="G426" s="153" t="s">
        <v>1053</v>
      </c>
      <c r="H426" s="156" t="s">
        <v>948</v>
      </c>
      <c r="I426" s="163" t="s">
        <v>993</v>
      </c>
      <c r="J426" s="157" t="s">
        <v>972</v>
      </c>
      <c r="K426" s="162">
        <f t="shared" si="6"/>
        <v>0</v>
      </c>
      <c r="L426" s="159"/>
      <c r="M426" s="154"/>
      <c r="N426" s="131"/>
    </row>
    <row r="427">
      <c r="A427" s="152" t="str">
        <f t="shared" si="1"/>
        <v>20746</v>
      </c>
      <c r="B427" s="107"/>
      <c r="C427" s="106">
        <v>207.0</v>
      </c>
      <c r="D427" s="153" t="s">
        <v>515</v>
      </c>
      <c r="E427" s="154" t="s">
        <v>947</v>
      </c>
      <c r="F427" s="155">
        <f>vlookup(G427,terminals!$C$4:$O$196,13,FALSE)</f>
        <v>46</v>
      </c>
      <c r="G427" s="153" t="s">
        <v>1054</v>
      </c>
      <c r="H427" s="156"/>
      <c r="I427" s="163"/>
      <c r="J427" s="157"/>
      <c r="K427" s="162">
        <f t="shared" si="6"/>
        <v>-1</v>
      </c>
      <c r="L427" s="159"/>
      <c r="M427" s="154"/>
      <c r="N427" s="131"/>
    </row>
    <row r="428">
      <c r="A428" s="152" t="str">
        <f t="shared" si="1"/>
        <v>20834</v>
      </c>
      <c r="B428" s="107"/>
      <c r="C428" s="106">
        <v>208.0</v>
      </c>
      <c r="D428" s="153" t="s">
        <v>515</v>
      </c>
      <c r="E428" s="154" t="s">
        <v>945</v>
      </c>
      <c r="F428" s="155">
        <f>vlookup(G428,terminals!$C$4:$O$196,13,FALSE)</f>
        <v>34</v>
      </c>
      <c r="G428" s="153" t="s">
        <v>1053</v>
      </c>
      <c r="H428" s="156" t="s">
        <v>1014</v>
      </c>
      <c r="I428" s="163" t="s">
        <v>960</v>
      </c>
      <c r="J428" s="157" t="s">
        <v>1017</v>
      </c>
      <c r="K428" s="162">
        <f t="shared" si="6"/>
        <v>0</v>
      </c>
      <c r="L428" s="159"/>
      <c r="M428" s="154"/>
      <c r="N428" s="131"/>
    </row>
    <row r="429">
      <c r="A429" s="152" t="str">
        <f t="shared" si="1"/>
        <v>20846</v>
      </c>
      <c r="B429" s="107"/>
      <c r="C429" s="106">
        <v>208.0</v>
      </c>
      <c r="D429" s="153" t="s">
        <v>515</v>
      </c>
      <c r="E429" s="154" t="s">
        <v>947</v>
      </c>
      <c r="F429" s="155">
        <f>vlookup(G429,terminals!$C$4:$O$196,13,FALSE)</f>
        <v>46</v>
      </c>
      <c r="G429" s="153" t="s">
        <v>1054</v>
      </c>
      <c r="H429" s="156"/>
      <c r="I429" s="163"/>
      <c r="J429" s="157"/>
      <c r="K429" s="162">
        <f t="shared" si="6"/>
        <v>-1</v>
      </c>
      <c r="L429" s="159"/>
      <c r="M429" s="154"/>
      <c r="N429" s="131"/>
    </row>
    <row r="430">
      <c r="A430" s="152" t="str">
        <f t="shared" si="1"/>
        <v>20934</v>
      </c>
      <c r="B430" s="107"/>
      <c r="C430" s="106">
        <v>209.0</v>
      </c>
      <c r="D430" s="153" t="s">
        <v>517</v>
      </c>
      <c r="E430" s="154" t="s">
        <v>945</v>
      </c>
      <c r="F430" s="155">
        <f>vlookup(G430,terminals!$C$4:$O$196,13,FALSE)</f>
        <v>34</v>
      </c>
      <c r="G430" s="153" t="s">
        <v>1053</v>
      </c>
      <c r="H430" s="156" t="s">
        <v>1014</v>
      </c>
      <c r="I430" s="163" t="s">
        <v>960</v>
      </c>
      <c r="J430" s="157" t="s">
        <v>1017</v>
      </c>
      <c r="K430" s="162">
        <f t="shared" si="6"/>
        <v>0</v>
      </c>
      <c r="L430" s="159"/>
      <c r="M430" s="154"/>
      <c r="N430" s="131"/>
    </row>
    <row r="431">
      <c r="A431" s="152" t="str">
        <f t="shared" si="1"/>
        <v>20956</v>
      </c>
      <c r="B431" s="107"/>
      <c r="C431" s="106">
        <v>209.0</v>
      </c>
      <c r="D431" s="153" t="s">
        <v>517</v>
      </c>
      <c r="E431" s="154" t="s">
        <v>947</v>
      </c>
      <c r="F431" s="155">
        <f>vlookup(G431,terminals!$C$4:$O$196,13,FALSE)</f>
        <v>56</v>
      </c>
      <c r="G431" s="153" t="s">
        <v>219</v>
      </c>
      <c r="H431" s="156"/>
      <c r="I431" s="163"/>
      <c r="J431" s="157"/>
      <c r="K431" s="162">
        <f t="shared" si="6"/>
        <v>-1</v>
      </c>
      <c r="L431" s="159"/>
      <c r="M431" s="154"/>
      <c r="N431" s="131"/>
    </row>
    <row r="432">
      <c r="A432" s="152" t="str">
        <f t="shared" si="1"/>
        <v>21046</v>
      </c>
      <c r="B432" s="107"/>
      <c r="C432" s="106">
        <v>210.0</v>
      </c>
      <c r="D432" s="153" t="s">
        <v>447</v>
      </c>
      <c r="E432" s="154" t="s">
        <v>945</v>
      </c>
      <c r="F432" s="155">
        <f>vlookup(G432,terminals!$C$4:$O$196,13,FALSE)</f>
        <v>46</v>
      </c>
      <c r="G432" s="153" t="s">
        <v>1054</v>
      </c>
      <c r="H432" s="156" t="s">
        <v>959</v>
      </c>
      <c r="I432" s="163" t="s">
        <v>956</v>
      </c>
      <c r="J432" s="157" t="s">
        <v>1055</v>
      </c>
      <c r="K432" s="162">
        <f t="shared" si="6"/>
        <v>0</v>
      </c>
      <c r="L432" s="159"/>
      <c r="M432" s="154"/>
      <c r="N432" s="131"/>
    </row>
    <row r="433">
      <c r="A433" s="152" t="str">
        <f t="shared" si="1"/>
        <v>21034</v>
      </c>
      <c r="B433" s="107"/>
      <c r="C433" s="106">
        <v>210.0</v>
      </c>
      <c r="D433" s="153" t="s">
        <v>447</v>
      </c>
      <c r="E433" s="154" t="s">
        <v>947</v>
      </c>
      <c r="F433" s="155">
        <f>vlookup(G433,terminals!$C$4:$O$196,13,FALSE)</f>
        <v>34</v>
      </c>
      <c r="G433" s="153" t="s">
        <v>1053</v>
      </c>
      <c r="H433" s="156"/>
      <c r="I433" s="163"/>
      <c r="J433" s="157"/>
      <c r="K433" s="162">
        <f t="shared" si="6"/>
        <v>-1</v>
      </c>
      <c r="L433" s="159"/>
      <c r="M433" s="154"/>
      <c r="N433" s="131"/>
    </row>
    <row r="434">
      <c r="A434" s="152" t="str">
        <f t="shared" si="1"/>
        <v>21146</v>
      </c>
      <c r="B434" s="107"/>
      <c r="C434" s="106">
        <v>211.0</v>
      </c>
      <c r="D434" s="153" t="s">
        <v>447</v>
      </c>
      <c r="E434" s="154" t="s">
        <v>945</v>
      </c>
      <c r="F434" s="155">
        <f>vlookup(G434,terminals!$C$4:$O$196,13,FALSE)</f>
        <v>46</v>
      </c>
      <c r="G434" s="153" t="s">
        <v>1054</v>
      </c>
      <c r="H434" s="156" t="s">
        <v>1025</v>
      </c>
      <c r="I434" s="163" t="s">
        <v>960</v>
      </c>
      <c r="J434" s="157" t="s">
        <v>971</v>
      </c>
      <c r="K434" s="162">
        <f t="shared" si="6"/>
        <v>0</v>
      </c>
      <c r="L434" s="159"/>
      <c r="M434" s="154"/>
      <c r="N434" s="131"/>
    </row>
    <row r="435">
      <c r="A435" s="152" t="str">
        <f t="shared" si="1"/>
        <v>21134</v>
      </c>
      <c r="B435" s="107"/>
      <c r="C435" s="106">
        <v>211.0</v>
      </c>
      <c r="D435" s="153" t="s">
        <v>447</v>
      </c>
      <c r="E435" s="154" t="s">
        <v>947</v>
      </c>
      <c r="F435" s="155">
        <f>vlookup(G435,terminals!$C$4:$O$196,13,FALSE)</f>
        <v>34</v>
      </c>
      <c r="G435" s="153" t="s">
        <v>1053</v>
      </c>
      <c r="H435" s="156"/>
      <c r="I435" s="163"/>
      <c r="J435" s="157"/>
      <c r="K435" s="162">
        <f t="shared" si="6"/>
        <v>-1</v>
      </c>
      <c r="L435" s="159"/>
      <c r="M435" s="154"/>
      <c r="N435" s="131"/>
    </row>
    <row r="436">
      <c r="A436" s="152" t="str">
        <f t="shared" si="1"/>
        <v>21246</v>
      </c>
      <c r="B436" s="107"/>
      <c r="C436" s="106">
        <v>212.0</v>
      </c>
      <c r="D436" s="153" t="s">
        <v>455</v>
      </c>
      <c r="E436" s="154" t="s">
        <v>945</v>
      </c>
      <c r="F436" s="155">
        <f>vlookup(G436,terminals!$C$4:$O$196,13,FALSE)</f>
        <v>46</v>
      </c>
      <c r="G436" s="153" t="s">
        <v>1054</v>
      </c>
      <c r="H436" s="156" t="s">
        <v>959</v>
      </c>
      <c r="I436" s="163" t="s">
        <v>960</v>
      </c>
      <c r="J436" s="157" t="s">
        <v>971</v>
      </c>
      <c r="K436" s="162">
        <f t="shared" si="6"/>
        <v>0</v>
      </c>
      <c r="L436" s="159"/>
      <c r="M436" s="154"/>
      <c r="N436" s="131"/>
    </row>
    <row r="437">
      <c r="A437" s="152" t="str">
        <f t="shared" si="1"/>
        <v>21241</v>
      </c>
      <c r="B437" s="107"/>
      <c r="C437" s="106">
        <v>212.0</v>
      </c>
      <c r="D437" s="153" t="s">
        <v>455</v>
      </c>
      <c r="E437" s="154" t="s">
        <v>947</v>
      </c>
      <c r="F437" s="155">
        <f>vlookup(G437,terminals!$C$4:$O$196,13,FALSE)</f>
        <v>41</v>
      </c>
      <c r="G437" s="153" t="s">
        <v>1056</v>
      </c>
      <c r="H437" s="156"/>
      <c r="I437" s="163"/>
      <c r="J437" s="157"/>
      <c r="K437" s="162">
        <f t="shared" si="6"/>
        <v>-1</v>
      </c>
      <c r="L437" s="159"/>
      <c r="M437" s="154"/>
      <c r="N437" s="131"/>
    </row>
    <row r="438">
      <c r="A438" s="152" t="str">
        <f t="shared" si="1"/>
        <v>21346</v>
      </c>
      <c r="B438" s="107"/>
      <c r="C438" s="106">
        <v>213.0</v>
      </c>
      <c r="D438" s="153" t="s">
        <v>455</v>
      </c>
      <c r="E438" s="154" t="s">
        <v>945</v>
      </c>
      <c r="F438" s="155">
        <f>vlookup(G438,terminals!$C$4:$O$196,13,FALSE)</f>
        <v>46</v>
      </c>
      <c r="G438" s="153" t="s">
        <v>1054</v>
      </c>
      <c r="H438" s="156" t="s">
        <v>1057</v>
      </c>
      <c r="I438" s="163" t="s">
        <v>964</v>
      </c>
      <c r="J438" s="157" t="s">
        <v>975</v>
      </c>
      <c r="K438" s="162">
        <f t="shared" si="6"/>
        <v>0</v>
      </c>
      <c r="L438" s="159"/>
      <c r="M438" s="154"/>
      <c r="N438" s="131"/>
    </row>
    <row r="439">
      <c r="A439" s="152" t="str">
        <f t="shared" si="1"/>
        <v>21341</v>
      </c>
      <c r="B439" s="107"/>
      <c r="C439" s="106">
        <v>213.0</v>
      </c>
      <c r="D439" s="153" t="s">
        <v>455</v>
      </c>
      <c r="E439" s="154" t="s">
        <v>947</v>
      </c>
      <c r="F439" s="155">
        <f>vlookup(G439,terminals!$C$4:$O$196,13,FALSE)</f>
        <v>41</v>
      </c>
      <c r="G439" s="153" t="s">
        <v>1056</v>
      </c>
      <c r="H439" s="156"/>
      <c r="I439" s="163"/>
      <c r="J439" s="157"/>
      <c r="K439" s="162">
        <f t="shared" si="6"/>
        <v>-1</v>
      </c>
      <c r="L439" s="159"/>
      <c r="M439" s="154"/>
      <c r="N439" s="131"/>
    </row>
    <row r="440">
      <c r="A440" s="152" t="str">
        <f t="shared" si="1"/>
        <v>21446</v>
      </c>
      <c r="B440" s="107"/>
      <c r="C440" s="106">
        <v>214.0</v>
      </c>
      <c r="D440" s="153" t="s">
        <v>518</v>
      </c>
      <c r="E440" s="154" t="s">
        <v>945</v>
      </c>
      <c r="F440" s="155">
        <f>vlookup(G440,terminals!$C$4:$O$196,13,FALSE)</f>
        <v>46</v>
      </c>
      <c r="G440" s="153" t="s">
        <v>1054</v>
      </c>
      <c r="H440" s="156" t="s">
        <v>959</v>
      </c>
      <c r="I440" s="163" t="s">
        <v>964</v>
      </c>
      <c r="J440" s="157" t="s">
        <v>975</v>
      </c>
      <c r="K440" s="162">
        <f t="shared" si="6"/>
        <v>0</v>
      </c>
      <c r="L440" s="159"/>
      <c r="M440" s="154"/>
      <c r="N440" s="131"/>
    </row>
    <row r="441">
      <c r="A441" s="152" t="str">
        <f t="shared" si="1"/>
        <v>21455</v>
      </c>
      <c r="B441" s="107"/>
      <c r="C441" s="106">
        <v>214.0</v>
      </c>
      <c r="D441" s="153" t="s">
        <v>518</v>
      </c>
      <c r="E441" s="154" t="s">
        <v>947</v>
      </c>
      <c r="F441" s="155">
        <f>vlookup(G441,terminals!$C$4:$O$196,13,FALSE)</f>
        <v>55</v>
      </c>
      <c r="G441" s="153" t="s">
        <v>1058</v>
      </c>
      <c r="H441" s="156"/>
      <c r="I441" s="163"/>
      <c r="J441" s="157"/>
      <c r="K441" s="162">
        <f t="shared" si="6"/>
        <v>-1</v>
      </c>
      <c r="L441" s="159"/>
      <c r="M441" s="154"/>
      <c r="N441" s="131"/>
    </row>
    <row r="442">
      <c r="A442" s="152" t="str">
        <f t="shared" si="1"/>
        <v>21546</v>
      </c>
      <c r="B442" s="107"/>
      <c r="C442" s="106">
        <v>215.0</v>
      </c>
      <c r="D442" s="153" t="s">
        <v>518</v>
      </c>
      <c r="E442" s="154" t="s">
        <v>945</v>
      </c>
      <c r="F442" s="155">
        <f>vlookup(G442,terminals!$C$4:$O$196,13,FALSE)</f>
        <v>46</v>
      </c>
      <c r="G442" s="153" t="s">
        <v>1054</v>
      </c>
      <c r="H442" s="156" t="s">
        <v>1025</v>
      </c>
      <c r="I442" s="163" t="s">
        <v>956</v>
      </c>
      <c r="J442" s="157" t="s">
        <v>1027</v>
      </c>
      <c r="K442" s="162">
        <f t="shared" si="6"/>
        <v>0</v>
      </c>
      <c r="L442" s="159"/>
      <c r="M442" s="154"/>
      <c r="N442" s="131"/>
    </row>
    <row r="443">
      <c r="A443" s="152" t="str">
        <f t="shared" si="1"/>
        <v>21555</v>
      </c>
      <c r="B443" s="107"/>
      <c r="C443" s="106">
        <v>215.0</v>
      </c>
      <c r="D443" s="153" t="s">
        <v>518</v>
      </c>
      <c r="E443" s="154" t="s">
        <v>947</v>
      </c>
      <c r="F443" s="155">
        <f>vlookup(G443,terminals!$C$4:$O$196,13,FALSE)</f>
        <v>55</v>
      </c>
      <c r="G443" s="153" t="s">
        <v>1058</v>
      </c>
      <c r="H443" s="156"/>
      <c r="I443" s="163"/>
      <c r="J443" s="157"/>
      <c r="K443" s="162">
        <f t="shared" si="6"/>
        <v>-1</v>
      </c>
      <c r="L443" s="159"/>
      <c r="M443" s="154"/>
      <c r="N443" s="131"/>
    </row>
    <row r="444">
      <c r="A444" s="152" t="str">
        <f t="shared" si="1"/>
        <v>21646</v>
      </c>
      <c r="B444" s="107"/>
      <c r="C444" s="106">
        <v>216.0</v>
      </c>
      <c r="D444" s="153" t="s">
        <v>519</v>
      </c>
      <c r="E444" s="154" t="s">
        <v>945</v>
      </c>
      <c r="F444" s="155">
        <f>vlookup(G444,terminals!$C$4:$O$196,13,FALSE)</f>
        <v>46</v>
      </c>
      <c r="G444" s="153" t="s">
        <v>1054</v>
      </c>
      <c r="H444" s="156" t="s">
        <v>959</v>
      </c>
      <c r="I444" s="163" t="s">
        <v>956</v>
      </c>
      <c r="J444" s="157" t="s">
        <v>1027</v>
      </c>
      <c r="K444" s="162">
        <f t="shared" si="6"/>
        <v>0</v>
      </c>
      <c r="L444" s="159"/>
      <c r="M444" s="154"/>
      <c r="N444" s="131"/>
    </row>
    <row r="445">
      <c r="A445" s="152" t="str">
        <f t="shared" si="1"/>
        <v>21656</v>
      </c>
      <c r="B445" s="107"/>
      <c r="C445" s="106">
        <v>216.0</v>
      </c>
      <c r="D445" s="153" t="s">
        <v>519</v>
      </c>
      <c r="E445" s="154" t="s">
        <v>947</v>
      </c>
      <c r="F445" s="155">
        <f>vlookup(G445,terminals!$C$4:$O$196,13,FALSE)</f>
        <v>56</v>
      </c>
      <c r="G445" s="153" t="s">
        <v>219</v>
      </c>
      <c r="H445" s="156"/>
      <c r="I445" s="163"/>
      <c r="J445" s="157"/>
      <c r="K445" s="162">
        <f t="shared" si="6"/>
        <v>-1</v>
      </c>
      <c r="L445" s="159"/>
      <c r="M445" s="154"/>
      <c r="N445" s="131"/>
    </row>
    <row r="446">
      <c r="A446" s="152" t="str">
        <f t="shared" si="1"/>
        <v>21746</v>
      </c>
      <c r="B446" s="107"/>
      <c r="C446" s="106">
        <v>217.0</v>
      </c>
      <c r="D446" s="153" t="s">
        <v>519</v>
      </c>
      <c r="E446" s="154" t="s">
        <v>945</v>
      </c>
      <c r="F446" s="155">
        <f>vlookup(G446,terminals!$C$4:$O$196,13,FALSE)</f>
        <v>46</v>
      </c>
      <c r="G446" s="153" t="s">
        <v>1054</v>
      </c>
      <c r="H446" s="156" t="s">
        <v>1059</v>
      </c>
      <c r="I446" s="163" t="s">
        <v>966</v>
      </c>
      <c r="J446" s="157" t="s">
        <v>1032</v>
      </c>
      <c r="K446" s="162">
        <f t="shared" si="6"/>
        <v>0</v>
      </c>
      <c r="L446" s="159"/>
      <c r="M446" s="154"/>
      <c r="N446" s="131"/>
    </row>
    <row r="447">
      <c r="A447" s="152" t="str">
        <f t="shared" si="1"/>
        <v>21756</v>
      </c>
      <c r="B447" s="107"/>
      <c r="C447" s="106">
        <v>217.0</v>
      </c>
      <c r="D447" s="153" t="s">
        <v>519</v>
      </c>
      <c r="E447" s="154" t="s">
        <v>947</v>
      </c>
      <c r="F447" s="155">
        <f>vlookup(G447,terminals!$C$4:$O$196,13,FALSE)</f>
        <v>56</v>
      </c>
      <c r="G447" s="153" t="s">
        <v>219</v>
      </c>
      <c r="H447" s="156"/>
      <c r="I447" s="163"/>
      <c r="J447" s="157"/>
      <c r="K447" s="162">
        <f t="shared" si="6"/>
        <v>-1</v>
      </c>
      <c r="L447" s="159"/>
      <c r="M447" s="154"/>
      <c r="N447" s="131"/>
    </row>
    <row r="448">
      <c r="A448" s="152" t="str">
        <f t="shared" si="1"/>
        <v>21848</v>
      </c>
      <c r="B448" s="107"/>
      <c r="C448" s="106">
        <v>218.0</v>
      </c>
      <c r="D448" s="153" t="s">
        <v>520</v>
      </c>
      <c r="E448" s="154" t="s">
        <v>945</v>
      </c>
      <c r="F448" s="155">
        <f>vlookup(G448,terminals!$C$4:$O$196,13,FALSE)</f>
        <v>48</v>
      </c>
      <c r="G448" s="153" t="s">
        <v>1060</v>
      </c>
      <c r="H448" s="156" t="s">
        <v>1061</v>
      </c>
      <c r="I448" s="163" t="s">
        <v>966</v>
      </c>
      <c r="J448" s="157" t="s">
        <v>1032</v>
      </c>
      <c r="K448" s="162">
        <f t="shared" si="6"/>
        <v>0</v>
      </c>
      <c r="L448" s="159"/>
      <c r="M448" s="154"/>
      <c r="N448" s="131"/>
    </row>
    <row r="449">
      <c r="A449" s="152" t="str">
        <f t="shared" si="1"/>
        <v>21856</v>
      </c>
      <c r="B449" s="107"/>
      <c r="C449" s="106">
        <v>218.0</v>
      </c>
      <c r="D449" s="153" t="s">
        <v>520</v>
      </c>
      <c r="E449" s="154" t="s">
        <v>947</v>
      </c>
      <c r="F449" s="155">
        <f>vlookup(G449,terminals!$C$4:$O$196,13,FALSE)</f>
        <v>56</v>
      </c>
      <c r="G449" s="153" t="s">
        <v>219</v>
      </c>
      <c r="H449" s="156"/>
      <c r="I449" s="163"/>
      <c r="J449" s="157"/>
      <c r="K449" s="162">
        <f t="shared" si="6"/>
        <v>-1</v>
      </c>
      <c r="L449" s="159"/>
      <c r="M449" s="154"/>
      <c r="N449" s="131"/>
    </row>
    <row r="450">
      <c r="A450" s="152" t="str">
        <f t="shared" si="1"/>
        <v>21939</v>
      </c>
      <c r="B450" s="107"/>
      <c r="C450" s="106">
        <v>219.0</v>
      </c>
      <c r="D450" s="153" t="s">
        <v>521</v>
      </c>
      <c r="E450" s="154" t="s">
        <v>945</v>
      </c>
      <c r="F450" s="155">
        <f>vlookup(G450,terminals!$C$4:$O$196,13,FALSE)</f>
        <v>39</v>
      </c>
      <c r="G450" s="153" t="s">
        <v>1062</v>
      </c>
      <c r="H450" s="156" t="s">
        <v>1014</v>
      </c>
      <c r="I450" s="163" t="s">
        <v>975</v>
      </c>
      <c r="J450" s="157" t="s">
        <v>998</v>
      </c>
      <c r="K450" s="162">
        <f t="shared" si="6"/>
        <v>0</v>
      </c>
      <c r="L450" s="159"/>
      <c r="M450" s="154"/>
      <c r="N450" s="131"/>
    </row>
    <row r="451">
      <c r="A451" s="152" t="str">
        <f t="shared" si="1"/>
        <v>21948</v>
      </c>
      <c r="B451" s="107"/>
      <c r="C451" s="106">
        <v>219.0</v>
      </c>
      <c r="D451" s="153" t="s">
        <v>521</v>
      </c>
      <c r="E451" s="154" t="s">
        <v>947</v>
      </c>
      <c r="F451" s="155">
        <f>vlookup(G451,terminals!$C$4:$O$196,13,FALSE)</f>
        <v>48</v>
      </c>
      <c r="G451" s="153" t="s">
        <v>1060</v>
      </c>
      <c r="H451" s="156"/>
      <c r="I451" s="163"/>
      <c r="J451" s="157"/>
      <c r="K451" s="162">
        <f t="shared" si="6"/>
        <v>-1</v>
      </c>
      <c r="L451" s="159"/>
      <c r="M451" s="154"/>
      <c r="N451" s="131"/>
    </row>
    <row r="452">
      <c r="A452" s="152" t="str">
        <f t="shared" si="1"/>
        <v>22041</v>
      </c>
      <c r="B452" s="107"/>
      <c r="C452" s="106">
        <v>220.0</v>
      </c>
      <c r="D452" s="153" t="s">
        <v>487</v>
      </c>
      <c r="E452" s="154" t="s">
        <v>945</v>
      </c>
      <c r="F452" s="155">
        <f>vlookup(G452,terminals!$C$4:$O$196,13,FALSE)</f>
        <v>41</v>
      </c>
      <c r="G452" s="153" t="s">
        <v>1056</v>
      </c>
      <c r="H452" s="156" t="s">
        <v>1015</v>
      </c>
      <c r="I452" s="163" t="s">
        <v>956</v>
      </c>
      <c r="J452" s="157" t="s">
        <v>1041</v>
      </c>
      <c r="K452" s="162">
        <f t="shared" si="6"/>
        <v>0</v>
      </c>
      <c r="L452" s="159"/>
      <c r="M452" s="154"/>
      <c r="N452" s="131"/>
    </row>
    <row r="453">
      <c r="A453" s="152" t="str">
        <f t="shared" si="1"/>
        <v>22046</v>
      </c>
      <c r="B453" s="107"/>
      <c r="C453" s="106">
        <v>220.0</v>
      </c>
      <c r="D453" s="153" t="s">
        <v>487</v>
      </c>
      <c r="E453" s="154" t="s">
        <v>947</v>
      </c>
      <c r="F453" s="155">
        <f>vlookup(G453,terminals!$C$4:$O$196,13,FALSE)</f>
        <v>46</v>
      </c>
      <c r="G453" s="153" t="s">
        <v>1054</v>
      </c>
      <c r="H453" s="156"/>
      <c r="I453" s="163"/>
      <c r="J453" s="157"/>
      <c r="K453" s="162">
        <f t="shared" si="6"/>
        <v>-1</v>
      </c>
      <c r="L453" s="159"/>
      <c r="M453" s="154"/>
      <c r="N453" s="131"/>
    </row>
    <row r="454">
      <c r="A454" s="152" t="str">
        <f t="shared" si="1"/>
        <v>22141</v>
      </c>
      <c r="B454" s="107"/>
      <c r="C454" s="106">
        <v>221.0</v>
      </c>
      <c r="D454" s="153" t="s">
        <v>487</v>
      </c>
      <c r="E454" s="154" t="s">
        <v>945</v>
      </c>
      <c r="F454" s="155">
        <f>vlookup(G454,terminals!$C$4:$O$196,13,FALSE)</f>
        <v>41</v>
      </c>
      <c r="G454" s="153" t="s">
        <v>1056</v>
      </c>
      <c r="H454" s="156" t="s">
        <v>986</v>
      </c>
      <c r="I454" s="163" t="s">
        <v>964</v>
      </c>
      <c r="J454" s="157" t="s">
        <v>975</v>
      </c>
      <c r="K454" s="162">
        <f t="shared" si="6"/>
        <v>0</v>
      </c>
      <c r="L454" s="159"/>
      <c r="M454" s="154"/>
      <c r="N454" s="131"/>
    </row>
    <row r="455">
      <c r="A455" s="152" t="str">
        <f t="shared" si="1"/>
        <v>22146</v>
      </c>
      <c r="B455" s="107"/>
      <c r="C455" s="106">
        <v>221.0</v>
      </c>
      <c r="D455" s="153" t="s">
        <v>487</v>
      </c>
      <c r="E455" s="154" t="s">
        <v>947</v>
      </c>
      <c r="F455" s="155">
        <f>vlookup(G455,terminals!$C$4:$O$196,13,FALSE)</f>
        <v>46</v>
      </c>
      <c r="G455" s="153" t="s">
        <v>1054</v>
      </c>
      <c r="H455" s="156"/>
      <c r="I455" s="163"/>
      <c r="J455" s="157"/>
      <c r="K455" s="162">
        <f t="shared" si="6"/>
        <v>-1</v>
      </c>
      <c r="L455" s="159"/>
      <c r="M455" s="154"/>
      <c r="N455" s="131"/>
    </row>
    <row r="456">
      <c r="A456" s="152" t="str">
        <f t="shared" si="1"/>
        <v>22255</v>
      </c>
      <c r="B456" s="107"/>
      <c r="C456" s="106">
        <v>222.0</v>
      </c>
      <c r="D456" s="153" t="s">
        <v>497</v>
      </c>
      <c r="E456" s="154" t="s">
        <v>945</v>
      </c>
      <c r="F456" s="155">
        <f>vlookup(G456,terminals!$C$4:$O$196,13,FALSE)</f>
        <v>55</v>
      </c>
      <c r="G456" s="153" t="s">
        <v>1058</v>
      </c>
      <c r="H456" s="156" t="s">
        <v>1014</v>
      </c>
      <c r="I456" s="163" t="s">
        <v>964</v>
      </c>
      <c r="J456" s="157" t="s">
        <v>975</v>
      </c>
      <c r="K456" s="162">
        <f t="shared" si="6"/>
        <v>0</v>
      </c>
      <c r="L456" s="159"/>
      <c r="M456" s="154"/>
      <c r="N456" s="131"/>
    </row>
    <row r="457">
      <c r="A457" s="152" t="str">
        <f t="shared" si="1"/>
        <v>22246</v>
      </c>
      <c r="B457" s="107"/>
      <c r="C457" s="106">
        <v>222.0</v>
      </c>
      <c r="D457" s="153" t="s">
        <v>497</v>
      </c>
      <c r="E457" s="154" t="s">
        <v>947</v>
      </c>
      <c r="F457" s="155">
        <f>vlookup(G457,terminals!$C$4:$O$196,13,FALSE)</f>
        <v>46</v>
      </c>
      <c r="G457" s="153" t="s">
        <v>1054</v>
      </c>
      <c r="H457" s="156"/>
      <c r="I457" s="163"/>
      <c r="J457" s="157"/>
      <c r="K457" s="162">
        <f t="shared" si="6"/>
        <v>-1</v>
      </c>
      <c r="L457" s="159"/>
      <c r="M457" s="154"/>
      <c r="N457" s="131"/>
    </row>
    <row r="458">
      <c r="A458" s="152" t="str">
        <f t="shared" si="1"/>
        <v>22355</v>
      </c>
      <c r="B458" s="107"/>
      <c r="C458" s="106">
        <v>223.0</v>
      </c>
      <c r="D458" s="153" t="s">
        <v>522</v>
      </c>
      <c r="E458" s="154" t="s">
        <v>945</v>
      </c>
      <c r="F458" s="155">
        <f>vlookup(G458,terminals!$C$4:$O$196,13,FALSE)</f>
        <v>55</v>
      </c>
      <c r="G458" s="153" t="s">
        <v>1058</v>
      </c>
      <c r="H458" s="156" t="s">
        <v>1014</v>
      </c>
      <c r="I458" s="163" t="s">
        <v>956</v>
      </c>
      <c r="J458" s="157" t="s">
        <v>1027</v>
      </c>
      <c r="K458" s="162">
        <f t="shared" si="6"/>
        <v>0</v>
      </c>
      <c r="L458" s="159"/>
      <c r="M458" s="154"/>
      <c r="N458" s="131"/>
    </row>
    <row r="459">
      <c r="A459" s="152" t="str">
        <f t="shared" si="1"/>
        <v>22356</v>
      </c>
      <c r="B459" s="107"/>
      <c r="C459" s="106">
        <v>223.0</v>
      </c>
      <c r="D459" s="153" t="s">
        <v>522</v>
      </c>
      <c r="E459" s="154" t="s">
        <v>947</v>
      </c>
      <c r="F459" s="155">
        <f>vlookup(G459,terminals!$C$4:$O$196,13,FALSE)</f>
        <v>56</v>
      </c>
      <c r="G459" s="153" t="s">
        <v>219</v>
      </c>
      <c r="H459" s="156"/>
      <c r="I459" s="163"/>
      <c r="J459" s="157"/>
      <c r="K459" s="162">
        <f t="shared" si="6"/>
        <v>-1</v>
      </c>
      <c r="L459" s="159"/>
      <c r="M459" s="154"/>
      <c r="N459" s="131"/>
    </row>
    <row r="460">
      <c r="A460" s="152" t="str">
        <f t="shared" si="1"/>
        <v>22456</v>
      </c>
      <c r="B460" s="107"/>
      <c r="C460" s="106">
        <v>224.0</v>
      </c>
      <c r="D460" s="153" t="s">
        <v>523</v>
      </c>
      <c r="E460" s="154" t="s">
        <v>945</v>
      </c>
      <c r="F460" s="155">
        <f>vlookup(G460,terminals!$C$4:$O$196,13,FALSE)</f>
        <v>56</v>
      </c>
      <c r="G460" s="153" t="s">
        <v>219</v>
      </c>
      <c r="H460" s="156" t="s">
        <v>1025</v>
      </c>
      <c r="I460" s="163" t="s">
        <v>956</v>
      </c>
      <c r="J460" s="157" t="s">
        <v>966</v>
      </c>
      <c r="K460" s="162">
        <f t="shared" si="6"/>
        <v>0</v>
      </c>
      <c r="L460" s="159"/>
      <c r="M460" s="154"/>
      <c r="N460" s="131"/>
    </row>
    <row r="461">
      <c r="A461" s="152" t="str">
        <f t="shared" si="1"/>
        <v>22434</v>
      </c>
      <c r="B461" s="107"/>
      <c r="C461" s="106">
        <v>224.0</v>
      </c>
      <c r="D461" s="153" t="s">
        <v>523</v>
      </c>
      <c r="E461" s="154" t="s">
        <v>947</v>
      </c>
      <c r="F461" s="155">
        <f>vlookup(G461,terminals!$C$4:$O$196,13,FALSE)</f>
        <v>34</v>
      </c>
      <c r="G461" s="153" t="s">
        <v>1053</v>
      </c>
      <c r="H461" s="156"/>
      <c r="I461" s="163"/>
      <c r="J461" s="157"/>
      <c r="K461" s="162">
        <f t="shared" si="6"/>
        <v>-1</v>
      </c>
      <c r="L461" s="159"/>
      <c r="M461" s="154"/>
      <c r="N461" s="131"/>
    </row>
    <row r="462">
      <c r="A462" s="152" t="str">
        <f t="shared" si="1"/>
        <v>22556</v>
      </c>
      <c r="B462" s="107"/>
      <c r="C462" s="106">
        <v>225.0</v>
      </c>
      <c r="D462" s="153" t="s">
        <v>523</v>
      </c>
      <c r="E462" s="154" t="s">
        <v>945</v>
      </c>
      <c r="F462" s="155">
        <f>vlookup(G462,terminals!$C$4:$O$196,13,FALSE)</f>
        <v>56</v>
      </c>
      <c r="G462" s="153" t="s">
        <v>219</v>
      </c>
      <c r="H462" s="156" t="s">
        <v>959</v>
      </c>
      <c r="I462" s="163" t="s">
        <v>956</v>
      </c>
      <c r="J462" s="157" t="s">
        <v>1055</v>
      </c>
      <c r="K462" s="162">
        <f t="shared" si="6"/>
        <v>0</v>
      </c>
      <c r="L462" s="159"/>
      <c r="M462" s="154"/>
      <c r="N462" s="131"/>
    </row>
    <row r="463">
      <c r="A463" s="152" t="str">
        <f t="shared" si="1"/>
        <v>22534</v>
      </c>
      <c r="B463" s="107"/>
      <c r="C463" s="106">
        <v>225.0</v>
      </c>
      <c r="D463" s="153" t="s">
        <v>523</v>
      </c>
      <c r="E463" s="154" t="s">
        <v>947</v>
      </c>
      <c r="F463" s="155">
        <f>vlookup(G463,terminals!$C$4:$O$196,13,FALSE)</f>
        <v>34</v>
      </c>
      <c r="G463" s="153" t="s">
        <v>1053</v>
      </c>
      <c r="H463" s="156"/>
      <c r="I463" s="163"/>
      <c r="J463" s="157"/>
      <c r="K463" s="162">
        <f t="shared" si="6"/>
        <v>-1</v>
      </c>
      <c r="L463" s="159"/>
      <c r="M463" s="154"/>
      <c r="N463" s="131"/>
    </row>
    <row r="464">
      <c r="A464" s="152" t="str">
        <f t="shared" si="1"/>
        <v>22656</v>
      </c>
      <c r="B464" s="107"/>
      <c r="C464" s="106">
        <v>226.0</v>
      </c>
      <c r="D464" s="153" t="s">
        <v>524</v>
      </c>
      <c r="E464" s="154" t="s">
        <v>945</v>
      </c>
      <c r="F464" s="155">
        <f>vlookup(G464,terminals!$C$4:$O$196,13,FALSE)</f>
        <v>56</v>
      </c>
      <c r="G464" s="153" t="s">
        <v>219</v>
      </c>
      <c r="H464" s="156" t="s">
        <v>1044</v>
      </c>
      <c r="I464" s="163" t="s">
        <v>956</v>
      </c>
      <c r="J464" s="157" t="s">
        <v>1055</v>
      </c>
      <c r="K464" s="162">
        <f t="shared" si="6"/>
        <v>0</v>
      </c>
      <c r="L464" s="159"/>
      <c r="M464" s="154"/>
      <c r="N464" s="131"/>
    </row>
    <row r="465">
      <c r="A465" s="152" t="str">
        <f t="shared" si="1"/>
        <v>22646</v>
      </c>
      <c r="B465" s="107"/>
      <c r="C465" s="106">
        <v>226.0</v>
      </c>
      <c r="D465" s="153" t="s">
        <v>524</v>
      </c>
      <c r="E465" s="154" t="s">
        <v>947</v>
      </c>
      <c r="F465" s="155">
        <f>vlookup(G465,terminals!$C$4:$O$196,13,FALSE)</f>
        <v>46</v>
      </c>
      <c r="G465" s="153" t="s">
        <v>1054</v>
      </c>
      <c r="H465" s="156"/>
      <c r="I465" s="163"/>
      <c r="J465" s="157"/>
      <c r="K465" s="162">
        <f t="shared" si="6"/>
        <v>-1</v>
      </c>
      <c r="L465" s="159"/>
      <c r="M465" s="154"/>
      <c r="N465" s="131"/>
    </row>
    <row r="466">
      <c r="A466" s="152" t="str">
        <f t="shared" si="1"/>
        <v>22756</v>
      </c>
      <c r="B466" s="107"/>
      <c r="C466" s="106">
        <v>227.0</v>
      </c>
      <c r="D466" s="153" t="s">
        <v>524</v>
      </c>
      <c r="E466" s="154" t="s">
        <v>945</v>
      </c>
      <c r="F466" s="155">
        <f>vlookup(G466,terminals!$C$4:$O$196,13,FALSE)</f>
        <v>56</v>
      </c>
      <c r="G466" s="153" t="s">
        <v>219</v>
      </c>
      <c r="H466" s="156" t="s">
        <v>959</v>
      </c>
      <c r="I466" s="163" t="s">
        <v>966</v>
      </c>
      <c r="J466" s="157" t="s">
        <v>1037</v>
      </c>
      <c r="K466" s="162">
        <f t="shared" si="6"/>
        <v>0</v>
      </c>
      <c r="L466" s="159"/>
      <c r="M466" s="154"/>
      <c r="N466" s="131"/>
    </row>
    <row r="467">
      <c r="A467" s="152" t="str">
        <f t="shared" si="1"/>
        <v>22746</v>
      </c>
      <c r="B467" s="107"/>
      <c r="C467" s="106">
        <v>227.0</v>
      </c>
      <c r="D467" s="153" t="s">
        <v>524</v>
      </c>
      <c r="E467" s="154" t="s">
        <v>947</v>
      </c>
      <c r="F467" s="155">
        <f>vlookup(G467,terminals!$C$4:$O$196,13,FALSE)</f>
        <v>46</v>
      </c>
      <c r="G467" s="153" t="s">
        <v>1054</v>
      </c>
      <c r="H467" s="156"/>
      <c r="I467" s="163"/>
      <c r="J467" s="157"/>
      <c r="K467" s="162">
        <f t="shared" si="6"/>
        <v>-1</v>
      </c>
      <c r="L467" s="159"/>
      <c r="M467" s="154"/>
      <c r="N467" s="131"/>
    </row>
    <row r="468">
      <c r="A468" s="152" t="str">
        <f t="shared" si="1"/>
        <v>22856</v>
      </c>
      <c r="B468" s="107"/>
      <c r="C468" s="106">
        <v>228.0</v>
      </c>
      <c r="D468" s="153" t="s">
        <v>525</v>
      </c>
      <c r="E468" s="154" t="s">
        <v>945</v>
      </c>
      <c r="F468" s="155">
        <f>vlookup(G468,terminals!$C$4:$O$196,13,FALSE)</f>
        <v>56</v>
      </c>
      <c r="G468" s="153" t="s">
        <v>219</v>
      </c>
      <c r="H468" s="156" t="s">
        <v>986</v>
      </c>
      <c r="I468" s="163" t="s">
        <v>966</v>
      </c>
      <c r="J468" s="157" t="s">
        <v>966</v>
      </c>
      <c r="K468" s="162">
        <f t="shared" si="6"/>
        <v>0</v>
      </c>
      <c r="L468" s="159"/>
      <c r="M468" s="154"/>
      <c r="N468" s="131"/>
    </row>
    <row r="469">
      <c r="A469" s="152" t="str">
        <f t="shared" si="1"/>
        <v>22855</v>
      </c>
      <c r="B469" s="107"/>
      <c r="C469" s="106">
        <v>228.0</v>
      </c>
      <c r="D469" s="153" t="s">
        <v>525</v>
      </c>
      <c r="E469" s="154" t="s">
        <v>947</v>
      </c>
      <c r="F469" s="155">
        <f>vlookup(G469,terminals!$C$4:$O$196,13,FALSE)</f>
        <v>55</v>
      </c>
      <c r="G469" s="153" t="s">
        <v>1058</v>
      </c>
      <c r="H469" s="156"/>
      <c r="I469" s="163"/>
      <c r="J469" s="157"/>
      <c r="K469" s="162">
        <f t="shared" si="6"/>
        <v>-1</v>
      </c>
      <c r="L469" s="159"/>
      <c r="M469" s="154"/>
      <c r="N469" s="131"/>
    </row>
    <row r="470">
      <c r="A470" s="152" t="str">
        <f t="shared" si="1"/>
        <v>22956</v>
      </c>
      <c r="B470" s="107"/>
      <c r="C470" s="106">
        <v>229.0</v>
      </c>
      <c r="D470" s="153" t="s">
        <v>526</v>
      </c>
      <c r="E470" s="154" t="s">
        <v>945</v>
      </c>
      <c r="F470" s="155">
        <f>vlookup(G470,terminals!$C$4:$O$196,13,FALSE)</f>
        <v>56</v>
      </c>
      <c r="G470" s="153" t="s">
        <v>219</v>
      </c>
      <c r="H470" s="156" t="s">
        <v>1014</v>
      </c>
      <c r="I470" s="163" t="s">
        <v>956</v>
      </c>
      <c r="J470" s="157" t="s">
        <v>966</v>
      </c>
      <c r="K470" s="162">
        <f t="shared" si="6"/>
        <v>0</v>
      </c>
      <c r="L470" s="159"/>
      <c r="M470" s="154"/>
      <c r="N470" s="131"/>
    </row>
    <row r="471">
      <c r="A471" s="152" t="str">
        <f t="shared" si="1"/>
        <v>22955</v>
      </c>
      <c r="B471" s="107"/>
      <c r="C471" s="106">
        <v>229.0</v>
      </c>
      <c r="D471" s="153" t="s">
        <v>526</v>
      </c>
      <c r="E471" s="154" t="s">
        <v>947</v>
      </c>
      <c r="F471" s="155">
        <f>vlookup(G471,terminals!$C$4:$O$196,13,FALSE)</f>
        <v>55</v>
      </c>
      <c r="G471" s="153" t="s">
        <v>1058</v>
      </c>
      <c r="H471" s="156"/>
      <c r="I471" s="163"/>
      <c r="J471" s="157"/>
      <c r="K471" s="162">
        <f t="shared" si="6"/>
        <v>-1</v>
      </c>
      <c r="L471" s="159"/>
      <c r="M471" s="154"/>
      <c r="N471" s="131"/>
    </row>
    <row r="472">
      <c r="A472" s="152" t="str">
        <f t="shared" si="1"/>
        <v>23070</v>
      </c>
      <c r="B472" s="107"/>
      <c r="C472" s="123">
        <v>230.0</v>
      </c>
      <c r="D472" s="153" t="s">
        <v>527</v>
      </c>
      <c r="E472" s="154" t="s">
        <v>945</v>
      </c>
      <c r="F472" s="155">
        <f>vlookup(G472,terminals!$C$4:$O$196,13,FALSE)</f>
        <v>70</v>
      </c>
      <c r="G472" s="153" t="s">
        <v>234</v>
      </c>
      <c r="H472" s="156" t="s">
        <v>1047</v>
      </c>
      <c r="I472" s="163" t="s">
        <v>956</v>
      </c>
      <c r="J472" s="157" t="s">
        <v>966</v>
      </c>
      <c r="K472" s="162">
        <f t="shared" si="6"/>
        <v>0</v>
      </c>
      <c r="L472" s="159"/>
      <c r="M472" s="154"/>
      <c r="N472" s="131"/>
    </row>
    <row r="473">
      <c r="A473" s="152" t="str">
        <f t="shared" si="1"/>
        <v>23082</v>
      </c>
      <c r="B473" s="107"/>
      <c r="C473" s="123">
        <v>230.0</v>
      </c>
      <c r="D473" s="153" t="s">
        <v>527</v>
      </c>
      <c r="E473" s="154" t="s">
        <v>955</v>
      </c>
      <c r="F473" s="155">
        <f>vlookup(G473,terminals!$C$4:$O$196,13,FALSE)</f>
        <v>82</v>
      </c>
      <c r="G473" s="153" t="s">
        <v>231</v>
      </c>
      <c r="H473" s="156"/>
      <c r="I473" s="163" t="s">
        <v>1063</v>
      </c>
      <c r="J473" s="157"/>
      <c r="K473" s="162">
        <f t="shared" si="6"/>
        <v>1</v>
      </c>
      <c r="L473" s="159"/>
      <c r="M473" s="154"/>
      <c r="N473" s="131"/>
    </row>
    <row r="474">
      <c r="A474" s="152" t="str">
        <f t="shared" si="1"/>
        <v>23083</v>
      </c>
      <c r="B474" s="107"/>
      <c r="C474" s="123">
        <v>230.0</v>
      </c>
      <c r="D474" s="153" t="s">
        <v>527</v>
      </c>
      <c r="E474" s="154" t="s">
        <v>947</v>
      </c>
      <c r="F474" s="155">
        <f>vlookup(G474,terminals!$C$4:$O$196,13,FALSE)</f>
        <v>83</v>
      </c>
      <c r="G474" s="153" t="s">
        <v>228</v>
      </c>
      <c r="H474" s="156"/>
      <c r="I474" s="163"/>
      <c r="J474" s="157"/>
      <c r="K474" s="162">
        <f t="shared" si="6"/>
        <v>-1</v>
      </c>
      <c r="L474" s="159"/>
      <c r="M474" s="154"/>
      <c r="N474" s="131"/>
    </row>
    <row r="475">
      <c r="A475" s="152" t="str">
        <f t="shared" si="1"/>
        <v>23170</v>
      </c>
      <c r="B475" s="107"/>
      <c r="C475" s="123">
        <v>231.0</v>
      </c>
      <c r="D475" s="153" t="s">
        <v>528</v>
      </c>
      <c r="E475" s="154" t="s">
        <v>945</v>
      </c>
      <c r="F475" s="155">
        <f>vlookup(G475,terminals!$C$4:$O$196,13,FALSE)</f>
        <v>70</v>
      </c>
      <c r="G475" s="153" t="s">
        <v>234</v>
      </c>
      <c r="H475" s="156" t="s">
        <v>959</v>
      </c>
      <c r="I475" s="163" t="s">
        <v>1063</v>
      </c>
      <c r="J475" s="157"/>
      <c r="K475" s="162">
        <f t="shared" si="6"/>
        <v>0</v>
      </c>
      <c r="L475" s="159"/>
      <c r="M475" s="154"/>
      <c r="N475" s="131"/>
    </row>
    <row r="476">
      <c r="A476" s="152" t="str">
        <f t="shared" si="1"/>
        <v>23182</v>
      </c>
      <c r="B476" s="107"/>
      <c r="C476" s="123">
        <v>231.0</v>
      </c>
      <c r="D476" s="153" t="s">
        <v>528</v>
      </c>
      <c r="E476" s="154" t="s">
        <v>969</v>
      </c>
      <c r="F476" s="155">
        <f>vlookup(G476,terminals!$C$4:$O$196,13,FALSE)</f>
        <v>82</v>
      </c>
      <c r="G476" s="153" t="s">
        <v>231</v>
      </c>
      <c r="H476" s="156"/>
      <c r="I476" s="163" t="s">
        <v>1063</v>
      </c>
      <c r="J476" s="157"/>
      <c r="K476" s="162">
        <f t="shared" si="6"/>
        <v>1</v>
      </c>
      <c r="L476" s="159"/>
      <c r="M476" s="154"/>
      <c r="N476" s="131"/>
    </row>
    <row r="477">
      <c r="A477" s="152" t="str">
        <f t="shared" si="1"/>
        <v>23183</v>
      </c>
      <c r="B477" s="107"/>
      <c r="C477" s="123">
        <v>231.0</v>
      </c>
      <c r="D477" s="153" t="s">
        <v>528</v>
      </c>
      <c r="E477" s="154" t="s">
        <v>955</v>
      </c>
      <c r="F477" s="155">
        <f>vlookup(G477,terminals!$C$4:$O$196,13,FALSE)</f>
        <v>83</v>
      </c>
      <c r="G477" s="153" t="s">
        <v>228</v>
      </c>
      <c r="H477" s="156"/>
      <c r="I477" s="163" t="s">
        <v>1063</v>
      </c>
      <c r="J477" s="157"/>
      <c r="K477" s="162">
        <f t="shared" si="6"/>
        <v>2</v>
      </c>
      <c r="L477" s="159"/>
      <c r="M477" s="154"/>
      <c r="N477" s="131"/>
    </row>
    <row r="478">
      <c r="A478" s="152" t="str">
        <f t="shared" si="1"/>
        <v>23178</v>
      </c>
      <c r="B478" s="107"/>
      <c r="C478" s="123">
        <v>231.0</v>
      </c>
      <c r="D478" s="153" t="s">
        <v>528</v>
      </c>
      <c r="E478" s="154" t="s">
        <v>947</v>
      </c>
      <c r="F478" s="155">
        <f>vlookup(G478,terminals!$C$4:$O$196,13,FALSE)</f>
        <v>78</v>
      </c>
      <c r="G478" s="153" t="s">
        <v>249</v>
      </c>
      <c r="H478" s="156"/>
      <c r="I478" s="163"/>
      <c r="J478" s="157"/>
      <c r="K478" s="162">
        <f t="shared" si="6"/>
        <v>-1</v>
      </c>
      <c r="L478" s="159"/>
      <c r="M478" s="154"/>
      <c r="N478" s="131"/>
    </row>
    <row r="479">
      <c r="A479" s="152" t="str">
        <f t="shared" si="1"/>
        <v>23270</v>
      </c>
      <c r="B479" s="107"/>
      <c r="C479" s="123">
        <v>232.0</v>
      </c>
      <c r="D479" s="153" t="s">
        <v>529</v>
      </c>
      <c r="E479" s="154" t="s">
        <v>945</v>
      </c>
      <c r="F479" s="155">
        <f>vlookup(G479,terminals!$C$4:$O$196,13,FALSE)</f>
        <v>70</v>
      </c>
      <c r="G479" s="153" t="s">
        <v>234</v>
      </c>
      <c r="H479" s="156" t="s">
        <v>1047</v>
      </c>
      <c r="I479" s="163" t="s">
        <v>1063</v>
      </c>
      <c r="J479" s="157"/>
      <c r="K479" s="162">
        <f t="shared" si="6"/>
        <v>0</v>
      </c>
      <c r="L479" s="159"/>
      <c r="M479" s="154"/>
      <c r="N479" s="131"/>
    </row>
    <row r="480">
      <c r="A480" s="152" t="str">
        <f t="shared" si="1"/>
        <v>23281</v>
      </c>
      <c r="B480" s="107"/>
      <c r="C480" s="123">
        <v>232.0</v>
      </c>
      <c r="D480" s="153" t="s">
        <v>529</v>
      </c>
      <c r="E480" s="154" t="s">
        <v>955</v>
      </c>
      <c r="F480" s="155">
        <f>vlookup(G480,terminals!$C$4:$O$196,13,FALSE)</f>
        <v>81</v>
      </c>
      <c r="G480" s="153" t="s">
        <v>1064</v>
      </c>
      <c r="H480" s="156"/>
      <c r="I480" s="163" t="s">
        <v>1063</v>
      </c>
      <c r="J480" s="157"/>
      <c r="K480" s="162">
        <f t="shared" si="6"/>
        <v>1</v>
      </c>
      <c r="L480" s="159"/>
      <c r="M480" s="154"/>
      <c r="N480" s="131"/>
    </row>
    <row r="481">
      <c r="A481" s="152" t="str">
        <f t="shared" si="1"/>
        <v>23279</v>
      </c>
      <c r="B481" s="107"/>
      <c r="C481" s="123">
        <v>232.0</v>
      </c>
      <c r="D481" s="153" t="s">
        <v>529</v>
      </c>
      <c r="E481" s="154" t="s">
        <v>947</v>
      </c>
      <c r="F481" s="155">
        <f>vlookup(G481,terminals!$C$4:$O$196,13,FALSE)</f>
        <v>79</v>
      </c>
      <c r="G481" s="153" t="s">
        <v>230</v>
      </c>
      <c r="H481" s="156"/>
      <c r="I481" s="163"/>
      <c r="J481" s="157"/>
      <c r="K481" s="162">
        <f t="shared" si="6"/>
        <v>-1</v>
      </c>
      <c r="L481" s="159"/>
      <c r="M481" s="154"/>
      <c r="N481" s="131"/>
    </row>
    <row r="482">
      <c r="A482" s="152" t="str">
        <f t="shared" si="1"/>
        <v>23370</v>
      </c>
      <c r="B482" s="107"/>
      <c r="C482" s="123">
        <v>233.0</v>
      </c>
      <c r="D482" s="153" t="s">
        <v>529</v>
      </c>
      <c r="E482" s="154" t="s">
        <v>945</v>
      </c>
      <c r="F482" s="155">
        <f>vlookup(G482,terminals!$C$4:$O$196,13,FALSE)</f>
        <v>70</v>
      </c>
      <c r="G482" s="153" t="s">
        <v>234</v>
      </c>
      <c r="H482" s="156" t="s">
        <v>948</v>
      </c>
      <c r="I482" s="163" t="s">
        <v>1063</v>
      </c>
      <c r="J482" s="157"/>
      <c r="K482" s="162">
        <f t="shared" si="6"/>
        <v>0</v>
      </c>
      <c r="L482" s="159"/>
      <c r="M482" s="154"/>
      <c r="N482" s="131"/>
    </row>
    <row r="483">
      <c r="A483" s="152" t="str">
        <f t="shared" si="1"/>
        <v>23381</v>
      </c>
      <c r="B483" s="107"/>
      <c r="C483" s="123">
        <v>233.0</v>
      </c>
      <c r="D483" s="153" t="s">
        <v>529</v>
      </c>
      <c r="E483" s="154" t="s">
        <v>955</v>
      </c>
      <c r="F483" s="155">
        <f>vlookup(G483,terminals!$C$4:$O$196,13,FALSE)</f>
        <v>81</v>
      </c>
      <c r="G483" s="153" t="s">
        <v>1064</v>
      </c>
      <c r="H483" s="156"/>
      <c r="I483" s="163" t="s">
        <v>1063</v>
      </c>
      <c r="J483" s="157"/>
      <c r="K483" s="162">
        <f t="shared" si="6"/>
        <v>1</v>
      </c>
      <c r="L483" s="159"/>
      <c r="M483" s="154"/>
      <c r="N483" s="131"/>
    </row>
    <row r="484">
      <c r="A484" s="152" t="str">
        <f t="shared" si="1"/>
        <v>23379</v>
      </c>
      <c r="B484" s="107"/>
      <c r="C484" s="123">
        <v>233.0</v>
      </c>
      <c r="D484" s="153" t="s">
        <v>529</v>
      </c>
      <c r="E484" s="154" t="s">
        <v>947</v>
      </c>
      <c r="F484" s="155">
        <f>vlookup(G484,terminals!$C$4:$O$196,13,FALSE)</f>
        <v>79</v>
      </c>
      <c r="G484" s="153" t="s">
        <v>230</v>
      </c>
      <c r="H484" s="156"/>
      <c r="I484" s="163"/>
      <c r="J484" s="157"/>
      <c r="K484" s="162">
        <f t="shared" si="6"/>
        <v>-1</v>
      </c>
      <c r="L484" s="159"/>
      <c r="M484" s="154"/>
      <c r="N484" s="131"/>
    </row>
    <row r="485">
      <c r="A485" s="152" t="str">
        <f t="shared" si="1"/>
        <v>23465</v>
      </c>
      <c r="B485" s="107"/>
      <c r="C485" s="123">
        <v>234.0</v>
      </c>
      <c r="D485" s="153" t="s">
        <v>530</v>
      </c>
      <c r="E485" s="154" t="s">
        <v>945</v>
      </c>
      <c r="F485" s="155">
        <f>vlookup(G485,terminals!$C$4:$O$196,13,FALSE)</f>
        <v>65</v>
      </c>
      <c r="G485" s="153" t="s">
        <v>237</v>
      </c>
      <c r="H485" s="156" t="s">
        <v>949</v>
      </c>
      <c r="I485" s="163" t="s">
        <v>1063</v>
      </c>
      <c r="J485" s="157"/>
      <c r="K485" s="162">
        <f t="shared" si="6"/>
        <v>0</v>
      </c>
      <c r="L485" s="159"/>
      <c r="M485" s="154"/>
      <c r="N485" s="131"/>
    </row>
    <row r="486">
      <c r="A486" s="152" t="str">
        <f t="shared" si="1"/>
        <v>23484</v>
      </c>
      <c r="B486" s="107"/>
      <c r="C486" s="123">
        <v>234.0</v>
      </c>
      <c r="D486" s="153" t="s">
        <v>530</v>
      </c>
      <c r="E486" s="154" t="s">
        <v>947</v>
      </c>
      <c r="F486" s="155">
        <f>vlookup(G486,terminals!$C$4:$O$196,13,FALSE)</f>
        <v>84</v>
      </c>
      <c r="G486" s="153" t="s">
        <v>229</v>
      </c>
      <c r="H486" s="156"/>
      <c r="I486" s="163"/>
      <c r="J486" s="157"/>
      <c r="K486" s="162">
        <f t="shared" si="6"/>
        <v>-1</v>
      </c>
      <c r="L486" s="159"/>
      <c r="M486" s="154"/>
      <c r="N486" s="131"/>
    </row>
    <row r="487">
      <c r="A487" s="152" t="str">
        <f t="shared" si="1"/>
        <v>23565</v>
      </c>
      <c r="B487" s="107"/>
      <c r="C487" s="123">
        <v>235.0</v>
      </c>
      <c r="D487" s="153" t="s">
        <v>531</v>
      </c>
      <c r="E487" s="154" t="s">
        <v>945</v>
      </c>
      <c r="F487" s="155">
        <f>vlookup(G487,terminals!$C$4:$O$196,13,FALSE)</f>
        <v>65</v>
      </c>
      <c r="G487" s="153" t="s">
        <v>237</v>
      </c>
      <c r="H487" s="156" t="s">
        <v>1047</v>
      </c>
      <c r="I487" s="163" t="s">
        <v>1063</v>
      </c>
      <c r="J487" s="157"/>
      <c r="K487" s="162">
        <f t="shared" si="6"/>
        <v>0</v>
      </c>
      <c r="L487" s="159"/>
      <c r="M487" s="154"/>
      <c r="N487" s="131"/>
    </row>
    <row r="488">
      <c r="A488" s="152" t="str">
        <f t="shared" si="1"/>
        <v>23584</v>
      </c>
      <c r="B488" s="107"/>
      <c r="C488" s="123">
        <v>235.0</v>
      </c>
      <c r="D488" s="153" t="s">
        <v>531</v>
      </c>
      <c r="E488" s="154" t="s">
        <v>969</v>
      </c>
      <c r="F488" s="155">
        <f>vlookup(G488,terminals!$C$4:$O$196,13,FALSE)</f>
        <v>84</v>
      </c>
      <c r="G488" s="153" t="s">
        <v>229</v>
      </c>
      <c r="H488" s="156"/>
      <c r="I488" s="163" t="s">
        <v>1063</v>
      </c>
      <c r="J488" s="157"/>
      <c r="K488" s="162">
        <f t="shared" si="6"/>
        <v>1</v>
      </c>
      <c r="L488" s="159"/>
      <c r="M488" s="154"/>
      <c r="N488" s="131"/>
    </row>
    <row r="489">
      <c r="A489" s="152" t="str">
        <f t="shared" si="1"/>
        <v>23583</v>
      </c>
      <c r="B489" s="107"/>
      <c r="C489" s="123">
        <v>235.0</v>
      </c>
      <c r="D489" s="153" t="s">
        <v>531</v>
      </c>
      <c r="E489" s="154" t="s">
        <v>969</v>
      </c>
      <c r="F489" s="155">
        <f>vlookup(G489,terminals!$C$4:$O$196,13,FALSE)</f>
        <v>83</v>
      </c>
      <c r="G489" s="153" t="s">
        <v>228</v>
      </c>
      <c r="H489" s="156"/>
      <c r="I489" s="163" t="s">
        <v>1063</v>
      </c>
      <c r="J489" s="157"/>
      <c r="K489" s="162">
        <f t="shared" si="6"/>
        <v>2</v>
      </c>
      <c r="L489" s="159"/>
      <c r="M489" s="154"/>
      <c r="N489" s="131"/>
    </row>
    <row r="490">
      <c r="A490" s="152" t="str">
        <f t="shared" si="1"/>
        <v>23582</v>
      </c>
      <c r="B490" s="107"/>
      <c r="C490" s="123">
        <v>235.0</v>
      </c>
      <c r="D490" s="153" t="s">
        <v>531</v>
      </c>
      <c r="E490" s="154" t="s">
        <v>955</v>
      </c>
      <c r="F490" s="155">
        <f>vlookup(G490,terminals!$C$4:$O$196,13,FALSE)</f>
        <v>82</v>
      </c>
      <c r="G490" s="153" t="s">
        <v>231</v>
      </c>
      <c r="H490" s="156"/>
      <c r="I490" s="163" t="s">
        <v>1063</v>
      </c>
      <c r="J490" s="157"/>
      <c r="K490" s="162">
        <f t="shared" si="6"/>
        <v>3</v>
      </c>
      <c r="L490" s="159"/>
      <c r="M490" s="154"/>
      <c r="N490" s="131"/>
    </row>
    <row r="491">
      <c r="A491" s="152" t="str">
        <f t="shared" si="1"/>
        <v>23579</v>
      </c>
      <c r="B491" s="107"/>
      <c r="C491" s="123">
        <v>235.0</v>
      </c>
      <c r="D491" s="153" t="s">
        <v>531</v>
      </c>
      <c r="E491" s="154" t="s">
        <v>947</v>
      </c>
      <c r="F491" s="155">
        <f>vlookup(G491,terminals!$C$4:$O$196,13,FALSE)</f>
        <v>79</v>
      </c>
      <c r="G491" s="153" t="s">
        <v>230</v>
      </c>
      <c r="H491" s="156"/>
      <c r="I491" s="163"/>
      <c r="J491" s="157"/>
      <c r="K491" s="162">
        <f t="shared" si="6"/>
        <v>-1</v>
      </c>
      <c r="L491" s="159"/>
      <c r="M491" s="154"/>
      <c r="N491" s="131"/>
    </row>
    <row r="492">
      <c r="A492" s="152" t="str">
        <f t="shared" si="1"/>
        <v>23684</v>
      </c>
      <c r="B492" s="107"/>
      <c r="C492" s="106">
        <v>236.0</v>
      </c>
      <c r="D492" s="153" t="s">
        <v>532</v>
      </c>
      <c r="E492" s="154" t="s">
        <v>945</v>
      </c>
      <c r="F492" s="155">
        <f>vlookup(G492,terminals!$C$4:$O$196,13,FALSE)</f>
        <v>84</v>
      </c>
      <c r="G492" s="153" t="s">
        <v>229</v>
      </c>
      <c r="H492" s="156" t="s">
        <v>1047</v>
      </c>
      <c r="I492" s="163" t="s">
        <v>1063</v>
      </c>
      <c r="J492" s="157"/>
      <c r="K492" s="162">
        <f t="shared" si="6"/>
        <v>0</v>
      </c>
      <c r="L492" s="159"/>
      <c r="M492" s="154"/>
      <c r="N492" s="131"/>
    </row>
    <row r="493">
      <c r="A493" s="152" t="str">
        <f t="shared" si="1"/>
        <v>23669</v>
      </c>
      <c r="B493" s="107"/>
      <c r="C493" s="106">
        <v>236.0</v>
      </c>
      <c r="D493" s="153" t="s">
        <v>532</v>
      </c>
      <c r="E493" s="154" t="s">
        <v>969</v>
      </c>
      <c r="F493" s="155">
        <f>vlookup(G493,terminals!$C$4:$O$196,13,FALSE)</f>
        <v>69</v>
      </c>
      <c r="G493" s="153" t="s">
        <v>1065</v>
      </c>
      <c r="H493" s="156"/>
      <c r="I493" s="163" t="s">
        <v>1063</v>
      </c>
      <c r="J493" s="157"/>
      <c r="K493" s="162">
        <f t="shared" si="6"/>
        <v>1</v>
      </c>
      <c r="L493" s="159"/>
      <c r="M493" s="154"/>
      <c r="N493" s="131"/>
    </row>
    <row r="494">
      <c r="A494" s="152" t="str">
        <f t="shared" si="1"/>
        <v>23674</v>
      </c>
      <c r="B494" s="107"/>
      <c r="C494" s="106">
        <v>236.0</v>
      </c>
      <c r="D494" s="153" t="s">
        <v>532</v>
      </c>
      <c r="E494" s="154" t="s">
        <v>969</v>
      </c>
      <c r="F494" s="155">
        <f>vlookup(G494,terminals!$C$4:$O$196,13,FALSE)</f>
        <v>74</v>
      </c>
      <c r="G494" s="153" t="s">
        <v>239</v>
      </c>
      <c r="H494" s="156"/>
      <c r="I494" s="163" t="s">
        <v>1063</v>
      </c>
      <c r="J494" s="157"/>
      <c r="K494" s="162">
        <f t="shared" si="6"/>
        <v>2</v>
      </c>
      <c r="L494" s="159"/>
      <c r="M494" s="154"/>
      <c r="N494" s="131"/>
    </row>
    <row r="495">
      <c r="A495" s="152" t="str">
        <f t="shared" si="1"/>
        <v>23676</v>
      </c>
      <c r="B495" s="107"/>
      <c r="C495" s="106">
        <v>236.0</v>
      </c>
      <c r="D495" s="153" t="s">
        <v>532</v>
      </c>
      <c r="E495" s="154" t="s">
        <v>969</v>
      </c>
      <c r="F495" s="155">
        <f>vlookup(G495,terminals!$C$4:$O$196,13,FALSE)</f>
        <v>76</v>
      </c>
      <c r="G495" s="153" t="s">
        <v>241</v>
      </c>
      <c r="H495" s="156"/>
      <c r="I495" s="163" t="s">
        <v>1063</v>
      </c>
      <c r="J495" s="157"/>
      <c r="K495" s="162">
        <f t="shared" si="6"/>
        <v>3</v>
      </c>
      <c r="L495" s="159"/>
      <c r="M495" s="154"/>
      <c r="N495" s="131"/>
    </row>
    <row r="496">
      <c r="A496" s="152" t="str">
        <f t="shared" si="1"/>
        <v>23664</v>
      </c>
      <c r="B496" s="107"/>
      <c r="C496" s="106">
        <v>236.0</v>
      </c>
      <c r="D496" s="153" t="s">
        <v>532</v>
      </c>
      <c r="E496" s="154" t="s">
        <v>969</v>
      </c>
      <c r="F496" s="155">
        <f>vlookup(G496,terminals!$C$4:$O$196,13,FALSE)</f>
        <v>64</v>
      </c>
      <c r="G496" s="153" t="s">
        <v>247</v>
      </c>
      <c r="H496" s="156"/>
      <c r="I496" s="163" t="s">
        <v>1063</v>
      </c>
      <c r="J496" s="157"/>
      <c r="K496" s="162">
        <f t="shared" si="6"/>
        <v>4</v>
      </c>
      <c r="L496" s="159"/>
      <c r="M496" s="154"/>
      <c r="N496" s="131"/>
    </row>
    <row r="497">
      <c r="A497" s="152" t="str">
        <f t="shared" si="1"/>
        <v>23660</v>
      </c>
      <c r="B497" s="107"/>
      <c r="C497" s="106">
        <v>236.0</v>
      </c>
      <c r="D497" s="153" t="s">
        <v>532</v>
      </c>
      <c r="E497" s="154" t="s">
        <v>947</v>
      </c>
      <c r="F497" s="155">
        <f>vlookup(G497,terminals!$C$4:$O$196,13,FALSE)</f>
        <v>60</v>
      </c>
      <c r="G497" s="153" t="s">
        <v>1066</v>
      </c>
      <c r="H497" s="156"/>
      <c r="I497" s="163"/>
      <c r="J497" s="157"/>
      <c r="K497" s="162">
        <f t="shared" si="6"/>
        <v>-1</v>
      </c>
      <c r="L497" s="159"/>
      <c r="M497" s="154"/>
      <c r="N497" s="131"/>
    </row>
    <row r="498">
      <c r="A498" s="152" t="str">
        <f t="shared" si="1"/>
        <v>23784</v>
      </c>
      <c r="B498" s="107"/>
      <c r="C498" s="106">
        <v>237.0</v>
      </c>
      <c r="D498" s="153" t="s">
        <v>533</v>
      </c>
      <c r="E498" s="154" t="s">
        <v>945</v>
      </c>
      <c r="F498" s="155">
        <f>vlookup(G498,terminals!$C$4:$O$196,13,FALSE)</f>
        <v>84</v>
      </c>
      <c r="G498" s="153" t="s">
        <v>229</v>
      </c>
      <c r="H498" s="156" t="s">
        <v>1047</v>
      </c>
      <c r="I498" s="163" t="s">
        <v>1063</v>
      </c>
      <c r="J498" s="157"/>
      <c r="K498" s="162">
        <f t="shared" si="6"/>
        <v>0</v>
      </c>
      <c r="L498" s="159"/>
      <c r="M498" s="154"/>
      <c r="N498" s="131"/>
    </row>
    <row r="499">
      <c r="A499" s="152" t="str">
        <f t="shared" si="1"/>
        <v>23770</v>
      </c>
      <c r="B499" s="107"/>
      <c r="C499" s="106">
        <v>237.0</v>
      </c>
      <c r="D499" s="153" t="s">
        <v>533</v>
      </c>
      <c r="E499" s="154" t="s">
        <v>947</v>
      </c>
      <c r="F499" s="155">
        <f>vlookup(G499,terminals!$C$4:$O$196,13,FALSE)</f>
        <v>70</v>
      </c>
      <c r="G499" s="153" t="s">
        <v>234</v>
      </c>
      <c r="H499" s="156"/>
      <c r="I499" s="163"/>
      <c r="J499" s="157"/>
      <c r="K499" s="162">
        <f t="shared" si="6"/>
        <v>-1</v>
      </c>
      <c r="L499" s="159"/>
      <c r="M499" s="154"/>
      <c r="N499" s="131"/>
    </row>
    <row r="500">
      <c r="A500" s="152" t="str">
        <f t="shared" si="1"/>
        <v>23884</v>
      </c>
      <c r="B500" s="107"/>
      <c r="C500" s="106">
        <v>238.0</v>
      </c>
      <c r="D500" s="153" t="s">
        <v>534</v>
      </c>
      <c r="E500" s="154" t="s">
        <v>945</v>
      </c>
      <c r="F500" s="155">
        <f>vlookup(G500,terminals!$C$4:$O$196,13,FALSE)</f>
        <v>84</v>
      </c>
      <c r="G500" s="153" t="s">
        <v>229</v>
      </c>
      <c r="H500" s="161" t="s">
        <v>959</v>
      </c>
      <c r="I500" s="163" t="s">
        <v>1063</v>
      </c>
      <c r="J500" s="157"/>
      <c r="K500" s="162">
        <f t="shared" si="6"/>
        <v>0</v>
      </c>
      <c r="L500" s="159"/>
      <c r="M500" s="154"/>
      <c r="N500" s="131"/>
    </row>
    <row r="501">
      <c r="A501" s="152" t="str">
        <f t="shared" si="1"/>
        <v>23873</v>
      </c>
      <c r="B501" s="107"/>
      <c r="C501" s="106">
        <v>238.0</v>
      </c>
      <c r="D501" s="153" t="s">
        <v>534</v>
      </c>
      <c r="E501" s="154" t="s">
        <v>947</v>
      </c>
      <c r="F501" s="155">
        <f>vlookup(G501,terminals!$C$4:$O$196,13,FALSE)</f>
        <v>73</v>
      </c>
      <c r="G501" s="153" t="s">
        <v>250</v>
      </c>
      <c r="H501" s="161"/>
      <c r="I501" s="163"/>
      <c r="J501" s="157"/>
      <c r="K501" s="162">
        <f t="shared" si="6"/>
        <v>-1</v>
      </c>
      <c r="L501" s="159"/>
      <c r="M501" s="154"/>
      <c r="N501" s="131"/>
    </row>
    <row r="502">
      <c r="A502" s="152" t="str">
        <f t="shared" si="1"/>
        <v>23984</v>
      </c>
      <c r="B502" s="107"/>
      <c r="C502" s="106">
        <v>239.0</v>
      </c>
      <c r="D502" s="153" t="s">
        <v>535</v>
      </c>
      <c r="E502" s="154" t="s">
        <v>945</v>
      </c>
      <c r="F502" s="155">
        <f>vlookup(G502,terminals!$C$4:$O$196,13,FALSE)</f>
        <v>84</v>
      </c>
      <c r="G502" s="153" t="s">
        <v>229</v>
      </c>
      <c r="H502" s="156" t="s">
        <v>986</v>
      </c>
      <c r="I502" s="163" t="s">
        <v>1063</v>
      </c>
      <c r="J502" s="157"/>
      <c r="K502" s="162">
        <f t="shared" si="6"/>
        <v>0</v>
      </c>
      <c r="L502" s="159"/>
      <c r="M502" s="154"/>
      <c r="N502" s="131"/>
    </row>
    <row r="503">
      <c r="A503" s="152" t="str">
        <f t="shared" si="1"/>
        <v>23969</v>
      </c>
      <c r="B503" s="107"/>
      <c r="C503" s="106">
        <v>239.0</v>
      </c>
      <c r="D503" s="153" t="s">
        <v>535</v>
      </c>
      <c r="E503" s="154" t="s">
        <v>969</v>
      </c>
      <c r="F503" s="155">
        <f>vlookup(G503,terminals!$C$4:$O$196,13,FALSE)</f>
        <v>69</v>
      </c>
      <c r="G503" s="153" t="s">
        <v>1065</v>
      </c>
      <c r="H503" s="156"/>
      <c r="I503" s="163" t="s">
        <v>1063</v>
      </c>
      <c r="J503" s="157"/>
      <c r="K503" s="162">
        <f t="shared" si="6"/>
        <v>1</v>
      </c>
      <c r="L503" s="159"/>
      <c r="M503" s="154"/>
      <c r="N503" s="131"/>
    </row>
    <row r="504">
      <c r="A504" s="152" t="str">
        <f t="shared" si="1"/>
        <v>23965</v>
      </c>
      <c r="B504" s="107"/>
      <c r="C504" s="106">
        <v>239.0</v>
      </c>
      <c r="D504" s="153" t="s">
        <v>535</v>
      </c>
      <c r="E504" s="154" t="s">
        <v>955</v>
      </c>
      <c r="F504" s="155">
        <f>vlookup(G504,terminals!$C$4:$O$196,13,FALSE)</f>
        <v>65</v>
      </c>
      <c r="G504" s="153" t="s">
        <v>237</v>
      </c>
      <c r="H504" s="156"/>
      <c r="I504" s="163" t="s">
        <v>1063</v>
      </c>
      <c r="J504" s="157"/>
      <c r="K504" s="162">
        <f t="shared" si="6"/>
        <v>2</v>
      </c>
      <c r="L504" s="159"/>
      <c r="M504" s="154"/>
      <c r="N504" s="131"/>
    </row>
    <row r="505">
      <c r="A505" s="152" t="str">
        <f t="shared" si="1"/>
        <v>23974</v>
      </c>
      <c r="B505" s="107"/>
      <c r="C505" s="106">
        <v>239.0</v>
      </c>
      <c r="D505" s="153" t="s">
        <v>535</v>
      </c>
      <c r="E505" s="154" t="s">
        <v>947</v>
      </c>
      <c r="F505" s="155">
        <f>vlookup(G505,terminals!$C$4:$O$196,13,FALSE)</f>
        <v>74</v>
      </c>
      <c r="G505" s="153" t="s">
        <v>239</v>
      </c>
      <c r="H505" s="156"/>
      <c r="I505" s="163"/>
      <c r="J505" s="157"/>
      <c r="K505" s="162">
        <f t="shared" si="6"/>
        <v>-1</v>
      </c>
      <c r="L505" s="159"/>
      <c r="M505" s="154"/>
      <c r="N505" s="131"/>
    </row>
    <row r="506">
      <c r="A506" s="152" t="str">
        <f t="shared" si="1"/>
        <v>24084</v>
      </c>
      <c r="B506" s="107"/>
      <c r="C506" s="106">
        <v>240.0</v>
      </c>
      <c r="D506" s="153" t="s">
        <v>536</v>
      </c>
      <c r="E506" s="154" t="s">
        <v>945</v>
      </c>
      <c r="F506" s="155">
        <f>vlookup(G506,terminals!$C$4:$O$196,13,FALSE)</f>
        <v>84</v>
      </c>
      <c r="G506" s="153" t="s">
        <v>229</v>
      </c>
      <c r="H506" s="161" t="s">
        <v>986</v>
      </c>
      <c r="I506" s="163" t="s">
        <v>1063</v>
      </c>
      <c r="J506" s="157"/>
      <c r="K506" s="162">
        <f t="shared" si="6"/>
        <v>0</v>
      </c>
      <c r="L506" s="159"/>
      <c r="M506" s="154"/>
      <c r="N506" s="131"/>
    </row>
    <row r="507">
      <c r="A507" s="152" t="str">
        <f t="shared" si="1"/>
        <v>24076</v>
      </c>
      <c r="B507" s="107"/>
      <c r="C507" s="106">
        <v>240.0</v>
      </c>
      <c r="D507" s="153" t="s">
        <v>536</v>
      </c>
      <c r="E507" s="154" t="s">
        <v>947</v>
      </c>
      <c r="F507" s="155">
        <f>vlookup(G507,terminals!$C$4:$O$196,13,FALSE)</f>
        <v>76</v>
      </c>
      <c r="G507" s="153" t="s">
        <v>241</v>
      </c>
      <c r="H507" s="161"/>
      <c r="I507" s="163"/>
      <c r="J507" s="157"/>
      <c r="K507" s="162">
        <f t="shared" si="6"/>
        <v>-1</v>
      </c>
      <c r="L507" s="159"/>
      <c r="M507" s="154"/>
      <c r="N507" s="131"/>
    </row>
    <row r="508">
      <c r="A508" s="152" t="str">
        <f t="shared" si="1"/>
        <v>24184</v>
      </c>
      <c r="B508" s="107"/>
      <c r="C508" s="106">
        <v>241.0</v>
      </c>
      <c r="D508" s="153" t="s">
        <v>537</v>
      </c>
      <c r="E508" s="154" t="s">
        <v>945</v>
      </c>
      <c r="F508" s="155">
        <f>vlookup(G508,terminals!$C$4:$O$196,13,FALSE)</f>
        <v>84</v>
      </c>
      <c r="G508" s="153" t="s">
        <v>229</v>
      </c>
      <c r="H508" s="161" t="s">
        <v>986</v>
      </c>
      <c r="I508" s="163" t="s">
        <v>1063</v>
      </c>
      <c r="J508" s="157"/>
      <c r="K508" s="162">
        <f t="shared" si="6"/>
        <v>0</v>
      </c>
      <c r="L508" s="159"/>
      <c r="M508" s="154"/>
      <c r="N508" s="131"/>
    </row>
    <row r="509">
      <c r="A509" s="152" t="str">
        <f t="shared" si="1"/>
        <v>24186</v>
      </c>
      <c r="B509" s="107"/>
      <c r="C509" s="106">
        <v>241.0</v>
      </c>
      <c r="D509" s="153" t="s">
        <v>537</v>
      </c>
      <c r="E509" s="154" t="s">
        <v>947</v>
      </c>
      <c r="F509" s="155">
        <f>vlookup(G509,terminals!$C$4:$O$196,13,FALSE)</f>
        <v>86</v>
      </c>
      <c r="G509" s="153" t="s">
        <v>248</v>
      </c>
      <c r="H509" s="161"/>
      <c r="I509" s="163"/>
      <c r="J509" s="157"/>
      <c r="K509" s="162">
        <f t="shared" si="6"/>
        <v>-1</v>
      </c>
      <c r="L509" s="159"/>
      <c r="M509" s="154"/>
      <c r="N509" s="131"/>
    </row>
    <row r="510">
      <c r="A510" s="152" t="str">
        <f t="shared" si="1"/>
        <v>24284</v>
      </c>
      <c r="B510" s="107"/>
      <c r="C510" s="106">
        <v>242.0</v>
      </c>
      <c r="D510" s="153" t="s">
        <v>538</v>
      </c>
      <c r="E510" s="154" t="s">
        <v>945</v>
      </c>
      <c r="F510" s="155">
        <f>vlookup(G510,terminals!$C$4:$O$196,13,FALSE)</f>
        <v>84</v>
      </c>
      <c r="G510" s="153" t="s">
        <v>229</v>
      </c>
      <c r="H510" s="156" t="s">
        <v>996</v>
      </c>
      <c r="I510" s="163" t="s">
        <v>1063</v>
      </c>
      <c r="J510" s="157"/>
      <c r="K510" s="162">
        <f t="shared" si="6"/>
        <v>0</v>
      </c>
      <c r="L510" s="159"/>
      <c r="M510" s="154"/>
      <c r="N510" s="131"/>
    </row>
    <row r="511">
      <c r="A511" s="152" t="str">
        <f t="shared" si="1"/>
        <v>24276</v>
      </c>
      <c r="B511" s="107"/>
      <c r="C511" s="106">
        <v>242.0</v>
      </c>
      <c r="D511" s="153" t="s">
        <v>538</v>
      </c>
      <c r="E511" s="154" t="s">
        <v>955</v>
      </c>
      <c r="F511" s="155">
        <f>vlookup(G511,terminals!$C$4:$O$196,13,FALSE)</f>
        <v>76</v>
      </c>
      <c r="G511" s="153" t="s">
        <v>241</v>
      </c>
      <c r="H511" s="161"/>
      <c r="I511" s="163" t="s">
        <v>1063</v>
      </c>
      <c r="J511" s="157"/>
      <c r="K511" s="162">
        <f t="shared" si="6"/>
        <v>1</v>
      </c>
      <c r="L511" s="159"/>
      <c r="M511" s="154"/>
      <c r="N511" s="131"/>
    </row>
    <row r="512">
      <c r="A512" s="152" t="str">
        <f t="shared" si="1"/>
        <v>24264</v>
      </c>
      <c r="B512" s="107"/>
      <c r="C512" s="106">
        <v>242.0</v>
      </c>
      <c r="D512" s="153" t="s">
        <v>538</v>
      </c>
      <c r="E512" s="154" t="s">
        <v>947</v>
      </c>
      <c r="F512" s="155">
        <f>vlookup(G512,terminals!$C$4:$O$196,13,FALSE)</f>
        <v>64</v>
      </c>
      <c r="G512" s="153" t="s">
        <v>247</v>
      </c>
      <c r="H512" s="161"/>
      <c r="I512" s="163"/>
      <c r="J512" s="157"/>
      <c r="K512" s="162">
        <f t="shared" si="6"/>
        <v>-1</v>
      </c>
      <c r="L512" s="159"/>
      <c r="M512" s="154"/>
      <c r="N512" s="131"/>
    </row>
    <row r="513">
      <c r="A513" s="152" t="str">
        <f t="shared" si="1"/>
        <v>24383</v>
      </c>
      <c r="B513" s="107"/>
      <c r="C513" s="106">
        <v>243.0</v>
      </c>
      <c r="D513" s="153" t="s">
        <v>539</v>
      </c>
      <c r="E513" s="154" t="s">
        <v>945</v>
      </c>
      <c r="F513" s="155">
        <f>vlookup(G513,terminals!$C$4:$O$196,13,FALSE)</f>
        <v>83</v>
      </c>
      <c r="G513" s="153" t="s">
        <v>228</v>
      </c>
      <c r="H513" s="161" t="s">
        <v>986</v>
      </c>
      <c r="I513" s="163" t="s">
        <v>1063</v>
      </c>
      <c r="J513" s="157"/>
      <c r="K513" s="162">
        <f t="shared" si="6"/>
        <v>0</v>
      </c>
      <c r="L513" s="159"/>
      <c r="M513" s="154"/>
      <c r="N513" s="131"/>
    </row>
    <row r="514">
      <c r="A514" s="152" t="str">
        <f t="shared" si="1"/>
        <v>24360</v>
      </c>
      <c r="B514" s="107"/>
      <c r="C514" s="106">
        <v>243.0</v>
      </c>
      <c r="D514" s="153" t="s">
        <v>539</v>
      </c>
      <c r="E514" s="154" t="s">
        <v>947</v>
      </c>
      <c r="F514" s="155">
        <f>vlookup(G514,terminals!$C$4:$O$196,13,FALSE)</f>
        <v>60</v>
      </c>
      <c r="G514" s="153" t="s">
        <v>1066</v>
      </c>
      <c r="H514" s="161"/>
      <c r="I514" s="163"/>
      <c r="J514" s="157"/>
      <c r="K514" s="162">
        <f t="shared" si="6"/>
        <v>-1</v>
      </c>
      <c r="L514" s="159"/>
      <c r="M514" s="154"/>
      <c r="N514" s="131"/>
    </row>
    <row r="515">
      <c r="A515" s="152" t="str">
        <f t="shared" si="1"/>
        <v>24483</v>
      </c>
      <c r="B515" s="107"/>
      <c r="C515" s="106">
        <v>244.0</v>
      </c>
      <c r="D515" s="153" t="s">
        <v>540</v>
      </c>
      <c r="E515" s="154" t="s">
        <v>945</v>
      </c>
      <c r="F515" s="155">
        <f>vlookup(G515,terminals!$C$4:$O$196,13,FALSE)</f>
        <v>83</v>
      </c>
      <c r="G515" s="153" t="s">
        <v>228</v>
      </c>
      <c r="H515" s="161" t="s">
        <v>986</v>
      </c>
      <c r="I515" s="163" t="s">
        <v>1063</v>
      </c>
      <c r="J515" s="157"/>
      <c r="K515" s="162">
        <f>if(E515="Origin",0,if(E515="Destination",-1,K513+1))</f>
        <v>0</v>
      </c>
      <c r="L515" s="159"/>
      <c r="M515" s="154"/>
      <c r="N515" s="131"/>
    </row>
    <row r="516">
      <c r="A516" s="152" t="str">
        <f t="shared" si="1"/>
        <v>24470</v>
      </c>
      <c r="B516" s="107"/>
      <c r="C516" s="106">
        <v>244.0</v>
      </c>
      <c r="D516" s="153" t="s">
        <v>540</v>
      </c>
      <c r="E516" s="154" t="s">
        <v>955</v>
      </c>
      <c r="F516" s="155">
        <f>vlookup(G516,terminals!$C$4:$O$196,13,FALSE)</f>
        <v>70</v>
      </c>
      <c r="G516" s="153" t="s">
        <v>234</v>
      </c>
      <c r="H516" s="161"/>
      <c r="I516" s="163" t="s">
        <v>1063</v>
      </c>
      <c r="J516" s="157"/>
      <c r="K516" s="162">
        <f t="shared" ref="K516:K589" si="7">if(E516="Origin",0,if(E516="Destination",-1,K515+1))</f>
        <v>1</v>
      </c>
      <c r="L516" s="159"/>
      <c r="M516" s="154"/>
      <c r="N516" s="131"/>
    </row>
    <row r="517">
      <c r="A517" s="152" t="str">
        <f t="shared" si="1"/>
        <v>24469</v>
      </c>
      <c r="B517" s="107"/>
      <c r="C517" s="106">
        <v>244.0</v>
      </c>
      <c r="D517" s="153" t="s">
        <v>540</v>
      </c>
      <c r="E517" s="154" t="s">
        <v>947</v>
      </c>
      <c r="F517" s="155">
        <f>vlookup(G517,terminals!$C$4:$O$196,13,FALSE)</f>
        <v>69</v>
      </c>
      <c r="G517" s="153" t="s">
        <v>1065</v>
      </c>
      <c r="H517" s="161"/>
      <c r="I517" s="163"/>
      <c r="J517" s="157"/>
      <c r="K517" s="162">
        <f t="shared" si="7"/>
        <v>-1</v>
      </c>
      <c r="L517" s="159"/>
      <c r="M517" s="154"/>
      <c r="N517" s="131"/>
    </row>
    <row r="518">
      <c r="A518" s="152" t="str">
        <f t="shared" si="1"/>
        <v>24583</v>
      </c>
      <c r="B518" s="107"/>
      <c r="C518" s="106">
        <v>245.0</v>
      </c>
      <c r="D518" s="153" t="s">
        <v>541</v>
      </c>
      <c r="E518" s="154" t="s">
        <v>945</v>
      </c>
      <c r="F518" s="155">
        <f>vlookup(G518,terminals!$C$4:$O$196,13,FALSE)</f>
        <v>83</v>
      </c>
      <c r="G518" s="153" t="s">
        <v>228</v>
      </c>
      <c r="H518" s="161" t="s">
        <v>959</v>
      </c>
      <c r="I518" s="163" t="s">
        <v>1063</v>
      </c>
      <c r="J518" s="157"/>
      <c r="K518" s="162">
        <f t="shared" si="7"/>
        <v>0</v>
      </c>
      <c r="L518" s="159"/>
      <c r="M518" s="154"/>
      <c r="N518" s="131"/>
    </row>
    <row r="519">
      <c r="A519" s="152" t="str">
        <f t="shared" si="1"/>
        <v>24573</v>
      </c>
      <c r="B519" s="107"/>
      <c r="C519" s="106">
        <v>245.0</v>
      </c>
      <c r="D519" s="153" t="s">
        <v>541</v>
      </c>
      <c r="E519" s="154" t="s">
        <v>969</v>
      </c>
      <c r="F519" s="155">
        <f>vlookup(G519,terminals!$C$4:$O$196,13,FALSE)</f>
        <v>73</v>
      </c>
      <c r="G519" s="153" t="s">
        <v>250</v>
      </c>
      <c r="H519" s="161"/>
      <c r="I519" s="163" t="s">
        <v>1063</v>
      </c>
      <c r="J519" s="157"/>
      <c r="K519" s="162">
        <f t="shared" si="7"/>
        <v>1</v>
      </c>
      <c r="L519" s="159"/>
      <c r="M519" s="154"/>
      <c r="N519" s="131"/>
    </row>
    <row r="520">
      <c r="A520" s="152" t="str">
        <f t="shared" si="1"/>
        <v>24575</v>
      </c>
      <c r="B520" s="107"/>
      <c r="C520" s="106">
        <v>245.0</v>
      </c>
      <c r="D520" s="153" t="s">
        <v>541</v>
      </c>
      <c r="E520" s="154" t="s">
        <v>969</v>
      </c>
      <c r="F520" s="155">
        <f>vlookup(G520,terminals!$C$4:$O$196,13,FALSE)</f>
        <v>75</v>
      </c>
      <c r="G520" s="153" t="s">
        <v>235</v>
      </c>
      <c r="H520" s="161"/>
      <c r="I520" s="163" t="s">
        <v>1063</v>
      </c>
      <c r="J520" s="157"/>
      <c r="K520" s="162">
        <f t="shared" si="7"/>
        <v>2</v>
      </c>
      <c r="L520" s="159"/>
      <c r="M520" s="154"/>
      <c r="N520" s="131"/>
    </row>
    <row r="521">
      <c r="A521" s="152" t="str">
        <f t="shared" si="1"/>
        <v>24570</v>
      </c>
      <c r="B521" s="107"/>
      <c r="C521" s="106">
        <v>245.0</v>
      </c>
      <c r="D521" s="153" t="s">
        <v>541</v>
      </c>
      <c r="E521" s="154" t="s">
        <v>955</v>
      </c>
      <c r="F521" s="155">
        <f>vlookup(G521,terminals!$C$4:$O$196,13,FALSE)</f>
        <v>70</v>
      </c>
      <c r="G521" s="153" t="s">
        <v>234</v>
      </c>
      <c r="H521" s="161"/>
      <c r="I521" s="163" t="s">
        <v>1063</v>
      </c>
      <c r="J521" s="157"/>
      <c r="K521" s="162">
        <f t="shared" si="7"/>
        <v>3</v>
      </c>
      <c r="L521" s="159"/>
      <c r="M521" s="154"/>
      <c r="N521" s="131"/>
    </row>
    <row r="522">
      <c r="A522" s="152" t="str">
        <f t="shared" si="1"/>
        <v>24574</v>
      </c>
      <c r="B522" s="107"/>
      <c r="C522" s="106">
        <v>245.0</v>
      </c>
      <c r="D522" s="153" t="s">
        <v>541</v>
      </c>
      <c r="E522" s="154" t="s">
        <v>947</v>
      </c>
      <c r="F522" s="155">
        <f>vlookup(G522,terminals!$C$4:$O$196,13,FALSE)</f>
        <v>74</v>
      </c>
      <c r="G522" s="153" t="s">
        <v>239</v>
      </c>
      <c r="H522" s="161"/>
      <c r="I522" s="163"/>
      <c r="J522" s="157"/>
      <c r="K522" s="162">
        <f t="shared" si="7"/>
        <v>-1</v>
      </c>
      <c r="L522" s="159"/>
      <c r="M522" s="154"/>
      <c r="N522" s="131"/>
    </row>
    <row r="523">
      <c r="A523" s="152" t="str">
        <f t="shared" si="1"/>
        <v>24683</v>
      </c>
      <c r="B523" s="107"/>
      <c r="C523" s="106">
        <v>246.0</v>
      </c>
      <c r="D523" s="153" t="s">
        <v>541</v>
      </c>
      <c r="E523" s="154" t="s">
        <v>945</v>
      </c>
      <c r="F523" s="155">
        <f>vlookup(G523,terminals!$C$4:$O$196,13,FALSE)</f>
        <v>83</v>
      </c>
      <c r="G523" s="153" t="s">
        <v>228</v>
      </c>
      <c r="H523" s="161" t="s">
        <v>1067</v>
      </c>
      <c r="I523" s="163" t="s">
        <v>1063</v>
      </c>
      <c r="J523" s="157"/>
      <c r="K523" s="162">
        <f t="shared" si="7"/>
        <v>0</v>
      </c>
      <c r="L523" s="159"/>
      <c r="M523" s="154"/>
      <c r="N523" s="131"/>
    </row>
    <row r="524">
      <c r="A524" s="152" t="str">
        <f t="shared" si="1"/>
        <v>24674</v>
      </c>
      <c r="B524" s="107"/>
      <c r="C524" s="106">
        <v>246.0</v>
      </c>
      <c r="D524" s="153" t="s">
        <v>541</v>
      </c>
      <c r="E524" s="154" t="s">
        <v>947</v>
      </c>
      <c r="F524" s="155">
        <f>vlookup(G524,terminals!$C$4:$O$196,13,FALSE)</f>
        <v>74</v>
      </c>
      <c r="G524" s="153" t="s">
        <v>239</v>
      </c>
      <c r="H524" s="161"/>
      <c r="I524" s="163"/>
      <c r="J524" s="157"/>
      <c r="K524" s="162">
        <f t="shared" si="7"/>
        <v>-1</v>
      </c>
      <c r="L524" s="159"/>
      <c r="M524" s="154"/>
      <c r="N524" s="131"/>
    </row>
    <row r="525">
      <c r="A525" s="152" t="str">
        <f t="shared" si="1"/>
        <v>24783</v>
      </c>
      <c r="B525" s="107"/>
      <c r="C525" s="106">
        <v>247.0</v>
      </c>
      <c r="D525" s="153" t="s">
        <v>541</v>
      </c>
      <c r="E525" s="154" t="s">
        <v>945</v>
      </c>
      <c r="F525" s="155">
        <f>vlookup(G525,terminals!$C$4:$O$196,13,FALSE)</f>
        <v>83</v>
      </c>
      <c r="G525" s="153" t="s">
        <v>228</v>
      </c>
      <c r="H525" s="161" t="s">
        <v>946</v>
      </c>
      <c r="I525" s="163" t="s">
        <v>1063</v>
      </c>
      <c r="J525" s="157"/>
      <c r="K525" s="162">
        <f t="shared" si="7"/>
        <v>0</v>
      </c>
      <c r="L525" s="159"/>
      <c r="M525" s="154"/>
      <c r="N525" s="131"/>
    </row>
    <row r="526">
      <c r="A526" s="152" t="str">
        <f t="shared" si="1"/>
        <v>24774</v>
      </c>
      <c r="B526" s="107"/>
      <c r="C526" s="106">
        <v>247.0</v>
      </c>
      <c r="D526" s="153" t="s">
        <v>541</v>
      </c>
      <c r="E526" s="154" t="s">
        <v>947</v>
      </c>
      <c r="F526" s="155">
        <f>vlookup(G526,terminals!$C$4:$O$196,13,FALSE)</f>
        <v>74</v>
      </c>
      <c r="G526" s="153" t="s">
        <v>239</v>
      </c>
      <c r="H526" s="161"/>
      <c r="I526" s="163"/>
      <c r="J526" s="157"/>
      <c r="K526" s="162">
        <f t="shared" si="7"/>
        <v>-1</v>
      </c>
      <c r="L526" s="159"/>
      <c r="M526" s="154"/>
      <c r="N526" s="131"/>
    </row>
    <row r="527">
      <c r="A527" s="152" t="str">
        <f t="shared" si="1"/>
        <v>24883</v>
      </c>
      <c r="B527" s="107"/>
      <c r="C527" s="106">
        <v>248.0</v>
      </c>
      <c r="D527" s="153" t="s">
        <v>542</v>
      </c>
      <c r="E527" s="154" t="s">
        <v>945</v>
      </c>
      <c r="F527" s="155">
        <f>vlookup(G527,terminals!$C$4:$O$196,13,FALSE)</f>
        <v>83</v>
      </c>
      <c r="G527" s="153" t="s">
        <v>228</v>
      </c>
      <c r="H527" s="161" t="s">
        <v>1068</v>
      </c>
      <c r="I527" s="163" t="s">
        <v>1063</v>
      </c>
      <c r="J527" s="157"/>
      <c r="K527" s="162">
        <f t="shared" si="7"/>
        <v>0</v>
      </c>
      <c r="L527" s="159"/>
      <c r="M527" s="154"/>
      <c r="N527" s="131"/>
    </row>
    <row r="528">
      <c r="A528" s="152" t="str">
        <f t="shared" si="1"/>
        <v>24876</v>
      </c>
      <c r="B528" s="107"/>
      <c r="C528" s="106">
        <v>248.0</v>
      </c>
      <c r="D528" s="153" t="s">
        <v>542</v>
      </c>
      <c r="E528" s="154" t="s">
        <v>947</v>
      </c>
      <c r="F528" s="155">
        <f>vlookup(G528,terminals!$C$4:$O$196,13,FALSE)</f>
        <v>76</v>
      </c>
      <c r="G528" s="153" t="s">
        <v>241</v>
      </c>
      <c r="H528" s="161"/>
      <c r="I528" s="163"/>
      <c r="J528" s="157"/>
      <c r="K528" s="162">
        <f t="shared" si="7"/>
        <v>-1</v>
      </c>
      <c r="L528" s="159"/>
      <c r="M528" s="154"/>
      <c r="N528" s="131"/>
    </row>
    <row r="529">
      <c r="A529" s="152" t="str">
        <f t="shared" si="1"/>
        <v>24983</v>
      </c>
      <c r="B529" s="107"/>
      <c r="C529" s="106">
        <v>249.0</v>
      </c>
      <c r="D529" s="153" t="s">
        <v>543</v>
      </c>
      <c r="E529" s="154" t="s">
        <v>945</v>
      </c>
      <c r="F529" s="155">
        <f>vlookup(G529,terminals!$C$4:$O$196,13,FALSE)</f>
        <v>83</v>
      </c>
      <c r="G529" s="153" t="s">
        <v>228</v>
      </c>
      <c r="H529" s="161" t="s">
        <v>1069</v>
      </c>
      <c r="I529" s="163" t="s">
        <v>1063</v>
      </c>
      <c r="J529" s="157"/>
      <c r="K529" s="162">
        <f t="shared" si="7"/>
        <v>0</v>
      </c>
      <c r="L529" s="159"/>
      <c r="M529" s="154"/>
      <c r="N529" s="131"/>
    </row>
    <row r="530">
      <c r="A530" s="152" t="str">
        <f t="shared" si="1"/>
        <v>24973</v>
      </c>
      <c r="B530" s="107"/>
      <c r="C530" s="106">
        <v>249.0</v>
      </c>
      <c r="D530" s="153" t="s">
        <v>543</v>
      </c>
      <c r="E530" s="154" t="s">
        <v>969</v>
      </c>
      <c r="F530" s="155">
        <f>vlookup(G530,terminals!$C$4:$O$196,13,FALSE)</f>
        <v>73</v>
      </c>
      <c r="G530" s="153" t="s">
        <v>250</v>
      </c>
      <c r="H530" s="161"/>
      <c r="I530" s="163" t="s">
        <v>1063</v>
      </c>
      <c r="J530" s="157"/>
      <c r="K530" s="162">
        <f t="shared" si="7"/>
        <v>1</v>
      </c>
      <c r="L530" s="159"/>
      <c r="M530" s="154"/>
      <c r="N530" s="131"/>
    </row>
    <row r="531">
      <c r="A531" s="152" t="str">
        <f t="shared" si="1"/>
        <v>24976</v>
      </c>
      <c r="B531" s="107"/>
      <c r="C531" s="106">
        <v>249.0</v>
      </c>
      <c r="D531" s="153" t="s">
        <v>543</v>
      </c>
      <c r="E531" s="154" t="s">
        <v>969</v>
      </c>
      <c r="F531" s="155">
        <f>vlookup(G531,terminals!$C$4:$O$196,13,FALSE)</f>
        <v>76</v>
      </c>
      <c r="G531" s="153" t="s">
        <v>241</v>
      </c>
      <c r="H531" s="161"/>
      <c r="I531" s="163" t="s">
        <v>1063</v>
      </c>
      <c r="J531" s="157"/>
      <c r="K531" s="162">
        <f t="shared" si="7"/>
        <v>2</v>
      </c>
      <c r="L531" s="159"/>
      <c r="M531" s="154"/>
      <c r="N531" s="131"/>
    </row>
    <row r="532">
      <c r="A532" s="152" t="str">
        <f t="shared" si="1"/>
        <v>24960</v>
      </c>
      <c r="B532" s="107"/>
      <c r="C532" s="106">
        <v>249.0</v>
      </c>
      <c r="D532" s="153" t="s">
        <v>543</v>
      </c>
      <c r="E532" s="154" t="s">
        <v>955</v>
      </c>
      <c r="F532" s="155">
        <f>vlookup(G532,terminals!$C$4:$O$196,13,FALSE)</f>
        <v>60</v>
      </c>
      <c r="G532" s="153" t="s">
        <v>1066</v>
      </c>
      <c r="H532" s="161"/>
      <c r="I532" s="163" t="s">
        <v>1063</v>
      </c>
      <c r="J532" s="157"/>
      <c r="K532" s="162">
        <f t="shared" si="7"/>
        <v>3</v>
      </c>
      <c r="L532" s="159"/>
      <c r="M532" s="154"/>
      <c r="N532" s="131"/>
    </row>
    <row r="533">
      <c r="A533" s="152" t="str">
        <f t="shared" si="1"/>
        <v>24986</v>
      </c>
      <c r="B533" s="107"/>
      <c r="C533" s="106">
        <v>249.0</v>
      </c>
      <c r="D533" s="153" t="s">
        <v>543</v>
      </c>
      <c r="E533" s="154" t="s">
        <v>947</v>
      </c>
      <c r="F533" s="155">
        <f>vlookup(G533,terminals!$C$4:$O$196,13,FALSE)</f>
        <v>86</v>
      </c>
      <c r="G533" s="153" t="s">
        <v>248</v>
      </c>
      <c r="H533" s="161"/>
      <c r="I533" s="163"/>
      <c r="J533" s="157"/>
      <c r="K533" s="162">
        <f t="shared" si="7"/>
        <v>-1</v>
      </c>
      <c r="L533" s="159"/>
      <c r="M533" s="154"/>
      <c r="N533" s="131"/>
    </row>
    <row r="534">
      <c r="A534" s="152" t="str">
        <f t="shared" si="1"/>
        <v>25083</v>
      </c>
      <c r="B534" s="107"/>
      <c r="C534" s="106">
        <v>250.0</v>
      </c>
      <c r="D534" s="153" t="s">
        <v>543</v>
      </c>
      <c r="E534" s="154" t="s">
        <v>945</v>
      </c>
      <c r="F534" s="155">
        <f>vlookup(G534,terminals!$C$4:$O$196,13,FALSE)</f>
        <v>83</v>
      </c>
      <c r="G534" s="153" t="s">
        <v>228</v>
      </c>
      <c r="H534" s="161" t="s">
        <v>1070</v>
      </c>
      <c r="I534" s="163" t="s">
        <v>1063</v>
      </c>
      <c r="J534" s="157"/>
      <c r="K534" s="162">
        <f t="shared" si="7"/>
        <v>0</v>
      </c>
      <c r="L534" s="159"/>
      <c r="M534" s="154"/>
      <c r="N534" s="131"/>
    </row>
    <row r="535">
      <c r="A535" s="152" t="str">
        <f t="shared" si="1"/>
        <v>25076</v>
      </c>
      <c r="B535" s="107"/>
      <c r="C535" s="106">
        <v>250.0</v>
      </c>
      <c r="D535" s="153" t="s">
        <v>543</v>
      </c>
      <c r="E535" s="154" t="s">
        <v>955</v>
      </c>
      <c r="F535" s="155">
        <f>vlookup(G535,terminals!$C$4:$O$196,13,FALSE)</f>
        <v>76</v>
      </c>
      <c r="G535" s="153" t="s">
        <v>241</v>
      </c>
      <c r="H535" s="161"/>
      <c r="I535" s="163" t="s">
        <v>1063</v>
      </c>
      <c r="J535" s="157"/>
      <c r="K535" s="162">
        <f t="shared" si="7"/>
        <v>1</v>
      </c>
      <c r="L535" s="159"/>
      <c r="M535" s="154"/>
      <c r="N535" s="131"/>
    </row>
    <row r="536">
      <c r="A536" s="152" t="str">
        <f t="shared" si="1"/>
        <v>25086</v>
      </c>
      <c r="B536" s="107"/>
      <c r="C536" s="106">
        <v>250.0</v>
      </c>
      <c r="D536" s="153" t="s">
        <v>543</v>
      </c>
      <c r="E536" s="154" t="s">
        <v>947</v>
      </c>
      <c r="F536" s="155">
        <f>vlookup(G536,terminals!$C$4:$O$196,13,FALSE)</f>
        <v>86</v>
      </c>
      <c r="G536" s="153" t="s">
        <v>248</v>
      </c>
      <c r="H536" s="161"/>
      <c r="I536" s="163"/>
      <c r="J536" s="157"/>
      <c r="K536" s="162">
        <f t="shared" si="7"/>
        <v>-1</v>
      </c>
      <c r="L536" s="159"/>
      <c r="M536" s="154"/>
      <c r="N536" s="131"/>
    </row>
    <row r="537">
      <c r="A537" s="152" t="str">
        <f t="shared" si="1"/>
        <v>25183</v>
      </c>
      <c r="B537" s="107"/>
      <c r="C537" s="106">
        <v>251.0</v>
      </c>
      <c r="D537" s="153" t="s">
        <v>544</v>
      </c>
      <c r="E537" s="154" t="s">
        <v>945</v>
      </c>
      <c r="F537" s="155">
        <f>vlookup(G537,terminals!$C$4:$O$196,13,FALSE)</f>
        <v>83</v>
      </c>
      <c r="G537" s="153" t="s">
        <v>228</v>
      </c>
      <c r="H537" s="161" t="s">
        <v>959</v>
      </c>
      <c r="I537" s="163" t="s">
        <v>1063</v>
      </c>
      <c r="J537" s="157"/>
      <c r="K537" s="162">
        <f t="shared" si="7"/>
        <v>0</v>
      </c>
      <c r="L537" s="159"/>
      <c r="M537" s="154"/>
      <c r="N537" s="131"/>
    </row>
    <row r="538">
      <c r="A538" s="152" t="str">
        <f t="shared" si="1"/>
        <v>25176</v>
      </c>
      <c r="B538" s="107"/>
      <c r="C538" s="106">
        <v>251.0</v>
      </c>
      <c r="D538" s="153" t="s">
        <v>544</v>
      </c>
      <c r="E538" s="154" t="s">
        <v>969</v>
      </c>
      <c r="F538" s="155">
        <f>vlookup(G538,terminals!$C$4:$O$196,13,FALSE)</f>
        <v>76</v>
      </c>
      <c r="G538" s="153" t="s">
        <v>241</v>
      </c>
      <c r="H538" s="161"/>
      <c r="I538" s="163" t="s">
        <v>1063</v>
      </c>
      <c r="J538" s="157"/>
      <c r="K538" s="162">
        <f t="shared" si="7"/>
        <v>1</v>
      </c>
      <c r="L538" s="159"/>
      <c r="M538" s="154"/>
      <c r="N538" s="131"/>
    </row>
    <row r="539">
      <c r="A539" s="152" t="str">
        <f t="shared" si="1"/>
        <v>25161</v>
      </c>
      <c r="B539" s="107"/>
      <c r="C539" s="106">
        <v>251.0</v>
      </c>
      <c r="D539" s="153" t="s">
        <v>544</v>
      </c>
      <c r="E539" s="154" t="s">
        <v>955</v>
      </c>
      <c r="F539" s="155">
        <f>vlookup(G539,terminals!$C$4:$O$196,13,FALSE)</f>
        <v>61</v>
      </c>
      <c r="G539" s="153" t="s">
        <v>238</v>
      </c>
      <c r="H539" s="161"/>
      <c r="I539" s="163" t="s">
        <v>1063</v>
      </c>
      <c r="J539" s="157"/>
      <c r="K539" s="162">
        <f t="shared" si="7"/>
        <v>2</v>
      </c>
      <c r="L539" s="159"/>
      <c r="M539" s="154"/>
      <c r="N539" s="131"/>
    </row>
    <row r="540">
      <c r="A540" s="152" t="str">
        <f t="shared" si="1"/>
        <v>25164</v>
      </c>
      <c r="B540" s="107"/>
      <c r="C540" s="106">
        <v>251.0</v>
      </c>
      <c r="D540" s="153" t="s">
        <v>544</v>
      </c>
      <c r="E540" s="154" t="s">
        <v>947</v>
      </c>
      <c r="F540" s="155">
        <f>vlookup(G540,terminals!$C$4:$O$196,13,FALSE)</f>
        <v>64</v>
      </c>
      <c r="G540" s="153" t="s">
        <v>247</v>
      </c>
      <c r="H540" s="161"/>
      <c r="I540" s="163"/>
      <c r="J540" s="157"/>
      <c r="K540" s="162">
        <f t="shared" si="7"/>
        <v>-1</v>
      </c>
      <c r="L540" s="159"/>
      <c r="M540" s="154"/>
      <c r="N540" s="131"/>
    </row>
    <row r="541">
      <c r="A541" s="152" t="str">
        <f t="shared" si="1"/>
        <v>25283</v>
      </c>
      <c r="B541" s="107"/>
      <c r="C541" s="106">
        <v>252.0</v>
      </c>
      <c r="D541" s="153" t="s">
        <v>544</v>
      </c>
      <c r="E541" s="154" t="s">
        <v>945</v>
      </c>
      <c r="F541" s="155">
        <f>vlookup(G541,terminals!$C$4:$O$196,13,FALSE)</f>
        <v>83</v>
      </c>
      <c r="G541" s="153" t="s">
        <v>228</v>
      </c>
      <c r="H541" s="161" t="s">
        <v>986</v>
      </c>
      <c r="I541" s="163" t="s">
        <v>1063</v>
      </c>
      <c r="J541" s="157"/>
      <c r="K541" s="162">
        <f t="shared" si="7"/>
        <v>0</v>
      </c>
      <c r="L541" s="159"/>
      <c r="M541" s="154"/>
      <c r="N541" s="131"/>
    </row>
    <row r="542">
      <c r="A542" s="152" t="str">
        <f t="shared" si="1"/>
        <v>25263</v>
      </c>
      <c r="B542" s="107"/>
      <c r="C542" s="106">
        <v>252.0</v>
      </c>
      <c r="D542" s="153" t="s">
        <v>544</v>
      </c>
      <c r="E542" s="154" t="s">
        <v>955</v>
      </c>
      <c r="F542" s="155">
        <f>vlookup(G542,terminals!$C$4:$O$196,13,FALSE)</f>
        <v>63</v>
      </c>
      <c r="G542" s="153" t="s">
        <v>1071</v>
      </c>
      <c r="H542" s="161"/>
      <c r="I542" s="163" t="s">
        <v>1063</v>
      </c>
      <c r="J542" s="157"/>
      <c r="K542" s="162">
        <f t="shared" si="7"/>
        <v>1</v>
      </c>
      <c r="L542" s="159"/>
      <c r="M542" s="154"/>
      <c r="N542" s="131"/>
    </row>
    <row r="543">
      <c r="A543" s="152" t="str">
        <f t="shared" si="1"/>
        <v>25264</v>
      </c>
      <c r="B543" s="107"/>
      <c r="C543" s="106">
        <v>252.0</v>
      </c>
      <c r="D543" s="153" t="s">
        <v>544</v>
      </c>
      <c r="E543" s="154" t="s">
        <v>947</v>
      </c>
      <c r="F543" s="155">
        <f>vlookup(G543,terminals!$C$4:$O$196,13,FALSE)</f>
        <v>64</v>
      </c>
      <c r="G543" s="153" t="s">
        <v>247</v>
      </c>
      <c r="H543" s="161"/>
      <c r="I543" s="163"/>
      <c r="J543" s="157"/>
      <c r="K543" s="162">
        <f t="shared" si="7"/>
        <v>-1</v>
      </c>
      <c r="L543" s="159"/>
      <c r="M543" s="154"/>
      <c r="N543" s="131"/>
    </row>
    <row r="544">
      <c r="A544" s="152" t="str">
        <f t="shared" si="1"/>
        <v>25383</v>
      </c>
      <c r="B544" s="107"/>
      <c r="C544" s="106">
        <v>253.0</v>
      </c>
      <c r="D544" s="153" t="s">
        <v>544</v>
      </c>
      <c r="E544" s="154" t="s">
        <v>945</v>
      </c>
      <c r="F544" s="155">
        <f>vlookup(G544,terminals!$C$4:$O$196,13,FALSE)</f>
        <v>83</v>
      </c>
      <c r="G544" s="153" t="s">
        <v>228</v>
      </c>
      <c r="H544" s="161" t="s">
        <v>1047</v>
      </c>
      <c r="I544" s="163" t="s">
        <v>1063</v>
      </c>
      <c r="J544" s="157"/>
      <c r="K544" s="162">
        <f t="shared" si="7"/>
        <v>0</v>
      </c>
      <c r="L544" s="159"/>
      <c r="M544" s="154"/>
      <c r="N544" s="131"/>
    </row>
    <row r="545">
      <c r="A545" s="152" t="str">
        <f t="shared" si="1"/>
        <v>25364</v>
      </c>
      <c r="B545" s="107"/>
      <c r="C545" s="106">
        <v>253.0</v>
      </c>
      <c r="D545" s="153" t="s">
        <v>544</v>
      </c>
      <c r="E545" s="154" t="s">
        <v>947</v>
      </c>
      <c r="F545" s="155">
        <f>vlookup(G545,terminals!$C$4:$O$196,13,FALSE)</f>
        <v>64</v>
      </c>
      <c r="G545" s="153" t="s">
        <v>247</v>
      </c>
      <c r="H545" s="161"/>
      <c r="I545" s="163"/>
      <c r="J545" s="157"/>
      <c r="K545" s="162">
        <f t="shared" si="7"/>
        <v>-1</v>
      </c>
      <c r="L545" s="159"/>
      <c r="M545" s="154"/>
      <c r="N545" s="131"/>
    </row>
    <row r="546">
      <c r="A546" s="152" t="str">
        <f t="shared" si="1"/>
        <v>25474</v>
      </c>
      <c r="B546" s="107"/>
      <c r="C546" s="123">
        <v>254.0</v>
      </c>
      <c r="D546" s="153" t="s">
        <v>545</v>
      </c>
      <c r="E546" s="154" t="s">
        <v>945</v>
      </c>
      <c r="F546" s="155">
        <f>vlookup(G546,terminals!$C$4:$O$196,13,FALSE)</f>
        <v>74</v>
      </c>
      <c r="G546" s="153" t="s">
        <v>239</v>
      </c>
      <c r="H546" s="156" t="s">
        <v>946</v>
      </c>
      <c r="I546" s="163" t="s">
        <v>1063</v>
      </c>
      <c r="J546" s="157"/>
      <c r="K546" s="162">
        <f t="shared" si="7"/>
        <v>0</v>
      </c>
      <c r="L546" s="159"/>
      <c r="M546" s="154"/>
      <c r="N546" s="131"/>
    </row>
    <row r="547">
      <c r="A547" s="152" t="str">
        <f t="shared" si="1"/>
        <v>25482</v>
      </c>
      <c r="B547" s="107"/>
      <c r="C547" s="123">
        <v>254.0</v>
      </c>
      <c r="D547" s="153" t="s">
        <v>545</v>
      </c>
      <c r="E547" s="154" t="s">
        <v>955</v>
      </c>
      <c r="F547" s="155">
        <f>vlookup(G547,terminals!$C$4:$O$196,13,FALSE)</f>
        <v>82</v>
      </c>
      <c r="G547" s="153" t="s">
        <v>231</v>
      </c>
      <c r="H547" s="156"/>
      <c r="I547" s="163" t="s">
        <v>1063</v>
      </c>
      <c r="J547" s="157"/>
      <c r="K547" s="162">
        <f t="shared" si="7"/>
        <v>1</v>
      </c>
      <c r="L547" s="159"/>
      <c r="M547" s="154"/>
      <c r="N547" s="131"/>
    </row>
    <row r="548">
      <c r="A548" s="152" t="str">
        <f t="shared" si="1"/>
        <v>25483</v>
      </c>
      <c r="B548" s="107"/>
      <c r="C548" s="123">
        <v>254.0</v>
      </c>
      <c r="D548" s="153" t="s">
        <v>545</v>
      </c>
      <c r="E548" s="154" t="s">
        <v>947</v>
      </c>
      <c r="F548" s="155">
        <f>vlookup(G548,terminals!$C$4:$O$196,13,FALSE)</f>
        <v>83</v>
      </c>
      <c r="G548" s="153" t="s">
        <v>228</v>
      </c>
      <c r="H548" s="156"/>
      <c r="I548" s="163"/>
      <c r="J548" s="157"/>
      <c r="K548" s="162">
        <f t="shared" si="7"/>
        <v>-1</v>
      </c>
      <c r="L548" s="159"/>
      <c r="M548" s="154"/>
      <c r="N548" s="131"/>
    </row>
    <row r="549">
      <c r="A549" s="152" t="str">
        <f t="shared" si="1"/>
        <v>25574</v>
      </c>
      <c r="B549" s="107"/>
      <c r="C549" s="123">
        <v>255.0</v>
      </c>
      <c r="D549" s="153" t="s">
        <v>546</v>
      </c>
      <c r="E549" s="154" t="s">
        <v>945</v>
      </c>
      <c r="F549" s="155">
        <f>vlookup(G549,terminals!$C$4:$O$196,13,FALSE)</f>
        <v>74</v>
      </c>
      <c r="G549" s="153" t="s">
        <v>239</v>
      </c>
      <c r="H549" s="156" t="s">
        <v>986</v>
      </c>
      <c r="I549" s="163" t="s">
        <v>1063</v>
      </c>
      <c r="J549" s="157"/>
      <c r="K549" s="162">
        <f t="shared" si="7"/>
        <v>0</v>
      </c>
      <c r="L549" s="159"/>
      <c r="M549" s="154"/>
      <c r="N549" s="131"/>
    </row>
    <row r="550">
      <c r="A550" s="152" t="str">
        <f t="shared" si="1"/>
        <v>25582</v>
      </c>
      <c r="B550" s="107"/>
      <c r="C550" s="123">
        <v>255.0</v>
      </c>
      <c r="D550" s="153" t="s">
        <v>546</v>
      </c>
      <c r="E550" s="154" t="s">
        <v>969</v>
      </c>
      <c r="F550" s="155">
        <f>vlookup(G550,terminals!$C$4:$O$196,13,FALSE)</f>
        <v>82</v>
      </c>
      <c r="G550" s="153" t="s">
        <v>231</v>
      </c>
      <c r="H550" s="156"/>
      <c r="I550" s="163" t="s">
        <v>1063</v>
      </c>
      <c r="J550" s="157"/>
      <c r="K550" s="162">
        <f t="shared" si="7"/>
        <v>1</v>
      </c>
      <c r="L550" s="159"/>
      <c r="M550" s="154"/>
      <c r="N550" s="131"/>
    </row>
    <row r="551">
      <c r="A551" s="152" t="str">
        <f t="shared" si="1"/>
        <v>25583</v>
      </c>
      <c r="B551" s="107"/>
      <c r="C551" s="123">
        <v>255.0</v>
      </c>
      <c r="D551" s="153" t="s">
        <v>546</v>
      </c>
      <c r="E551" s="154" t="s">
        <v>955</v>
      </c>
      <c r="F551" s="155">
        <f>vlookup(G551,terminals!$C$4:$O$196,13,FALSE)</f>
        <v>83</v>
      </c>
      <c r="G551" s="153" t="s">
        <v>228</v>
      </c>
      <c r="H551" s="156"/>
      <c r="I551" s="163" t="s">
        <v>1063</v>
      </c>
      <c r="J551" s="157"/>
      <c r="K551" s="162">
        <f t="shared" si="7"/>
        <v>2</v>
      </c>
      <c r="L551" s="159"/>
      <c r="M551" s="154"/>
      <c r="N551" s="131"/>
    </row>
    <row r="552">
      <c r="A552" s="152" t="str">
        <f t="shared" si="1"/>
        <v>25579</v>
      </c>
      <c r="B552" s="107"/>
      <c r="C552" s="123">
        <v>255.0</v>
      </c>
      <c r="D552" s="153" t="s">
        <v>546</v>
      </c>
      <c r="E552" s="154" t="s">
        <v>947</v>
      </c>
      <c r="F552" s="155">
        <f>vlookup(G552,terminals!$C$4:$O$196,13,FALSE)</f>
        <v>79</v>
      </c>
      <c r="G552" s="153" t="s">
        <v>230</v>
      </c>
      <c r="H552" s="156"/>
      <c r="I552" s="163"/>
      <c r="J552" s="157"/>
      <c r="K552" s="162">
        <f t="shared" si="7"/>
        <v>-1</v>
      </c>
      <c r="L552" s="159"/>
      <c r="M552" s="154"/>
      <c r="N552" s="131"/>
    </row>
    <row r="553">
      <c r="A553" s="152" t="str">
        <f t="shared" si="1"/>
        <v>25685</v>
      </c>
      <c r="B553" s="107"/>
      <c r="C553" s="106">
        <v>256.0</v>
      </c>
      <c r="D553" s="153" t="s">
        <v>547</v>
      </c>
      <c r="E553" s="154" t="s">
        <v>945</v>
      </c>
      <c r="F553" s="155">
        <f>vlookup(G553,terminals!$C$4:$O$196,13,FALSE)</f>
        <v>85</v>
      </c>
      <c r="G553" s="153" t="s">
        <v>233</v>
      </c>
      <c r="H553" s="161" t="s">
        <v>986</v>
      </c>
      <c r="I553" s="163" t="s">
        <v>1063</v>
      </c>
      <c r="J553" s="157"/>
      <c r="K553" s="162">
        <f t="shared" si="7"/>
        <v>0</v>
      </c>
      <c r="L553" s="159"/>
      <c r="M553" s="154"/>
      <c r="N553" s="131"/>
    </row>
    <row r="554">
      <c r="A554" s="152" t="str">
        <f t="shared" si="1"/>
        <v>25674</v>
      </c>
      <c r="B554" s="107"/>
      <c r="C554" s="106">
        <v>256.0</v>
      </c>
      <c r="D554" s="153" t="s">
        <v>547</v>
      </c>
      <c r="E554" s="154" t="s">
        <v>969</v>
      </c>
      <c r="F554" s="155">
        <f>vlookup(G554,terminals!$C$4:$O$196,13,FALSE)</f>
        <v>74</v>
      </c>
      <c r="G554" s="153" t="s">
        <v>239</v>
      </c>
      <c r="H554" s="161"/>
      <c r="I554" s="163" t="s">
        <v>1063</v>
      </c>
      <c r="J554" s="157"/>
      <c r="K554" s="162">
        <f t="shared" si="7"/>
        <v>1</v>
      </c>
      <c r="L554" s="159"/>
      <c r="M554" s="154"/>
      <c r="N554" s="131"/>
    </row>
    <row r="555">
      <c r="A555" s="152" t="str">
        <f t="shared" si="1"/>
        <v>25676</v>
      </c>
      <c r="B555" s="107"/>
      <c r="C555" s="106">
        <v>256.0</v>
      </c>
      <c r="D555" s="153" t="s">
        <v>547</v>
      </c>
      <c r="E555" s="154" t="s">
        <v>969</v>
      </c>
      <c r="F555" s="155">
        <f>vlookup(G555,terminals!$C$4:$O$196,13,FALSE)</f>
        <v>76</v>
      </c>
      <c r="G555" s="153" t="s">
        <v>241</v>
      </c>
      <c r="H555" s="161"/>
      <c r="I555" s="163" t="s">
        <v>1063</v>
      </c>
      <c r="J555" s="157"/>
      <c r="K555" s="162">
        <f t="shared" si="7"/>
        <v>2</v>
      </c>
      <c r="L555" s="159"/>
      <c r="M555" s="154"/>
      <c r="N555" s="131"/>
    </row>
    <row r="556">
      <c r="A556" s="152" t="str">
        <f t="shared" si="1"/>
        <v>25661</v>
      </c>
      <c r="B556" s="107"/>
      <c r="C556" s="106">
        <v>256.0</v>
      </c>
      <c r="D556" s="153" t="s">
        <v>547</v>
      </c>
      <c r="E556" s="154" t="s">
        <v>955</v>
      </c>
      <c r="F556" s="155">
        <f>vlookup(G556,terminals!$C$4:$O$196,13,FALSE)</f>
        <v>61</v>
      </c>
      <c r="G556" s="153" t="s">
        <v>238</v>
      </c>
      <c r="H556" s="161"/>
      <c r="I556" s="163" t="s">
        <v>1063</v>
      </c>
      <c r="J556" s="157"/>
      <c r="K556" s="162">
        <f t="shared" si="7"/>
        <v>3</v>
      </c>
      <c r="L556" s="159"/>
      <c r="M556" s="154"/>
      <c r="N556" s="131"/>
    </row>
    <row r="557">
      <c r="A557" s="152" t="str">
        <f t="shared" si="1"/>
        <v>25660</v>
      </c>
      <c r="B557" s="107"/>
      <c r="C557" s="106">
        <v>256.0</v>
      </c>
      <c r="D557" s="153" t="s">
        <v>547</v>
      </c>
      <c r="E557" s="154" t="s">
        <v>947</v>
      </c>
      <c r="F557" s="155">
        <f>vlookup(G557,terminals!$C$4:$O$196,13,FALSE)</f>
        <v>60</v>
      </c>
      <c r="G557" s="153" t="s">
        <v>1066</v>
      </c>
      <c r="H557" s="161"/>
      <c r="I557" s="163"/>
      <c r="J557" s="157"/>
      <c r="K557" s="162">
        <f t="shared" si="7"/>
        <v>-1</v>
      </c>
      <c r="L557" s="159"/>
      <c r="M557" s="154"/>
      <c r="N557" s="131"/>
    </row>
    <row r="558">
      <c r="A558" s="152" t="str">
        <f t="shared" si="1"/>
        <v>25785</v>
      </c>
      <c r="B558" s="107"/>
      <c r="C558" s="106">
        <v>257.0</v>
      </c>
      <c r="D558" s="153" t="s">
        <v>548</v>
      </c>
      <c r="E558" s="154" t="s">
        <v>945</v>
      </c>
      <c r="F558" s="155">
        <f>vlookup(G558,terminals!$C$4:$O$196,13,FALSE)</f>
        <v>85</v>
      </c>
      <c r="G558" s="153" t="s">
        <v>233</v>
      </c>
      <c r="H558" s="161" t="s">
        <v>986</v>
      </c>
      <c r="I558" s="163" t="s">
        <v>1063</v>
      </c>
      <c r="J558" s="157"/>
      <c r="K558" s="162">
        <f t="shared" si="7"/>
        <v>0</v>
      </c>
      <c r="L558" s="159"/>
      <c r="M558" s="154"/>
      <c r="N558" s="131"/>
    </row>
    <row r="559">
      <c r="A559" s="152" t="str">
        <f t="shared" si="1"/>
        <v>25773</v>
      </c>
      <c r="B559" s="107"/>
      <c r="C559" s="106">
        <v>257.0</v>
      </c>
      <c r="D559" s="153" t="s">
        <v>548</v>
      </c>
      <c r="E559" s="154" t="s">
        <v>969</v>
      </c>
      <c r="F559" s="155">
        <f>vlookup(G559,terminals!$C$4:$O$196,13,FALSE)</f>
        <v>73</v>
      </c>
      <c r="G559" s="153" t="s">
        <v>250</v>
      </c>
      <c r="H559" s="161"/>
      <c r="I559" s="163" t="s">
        <v>1063</v>
      </c>
      <c r="J559" s="157"/>
      <c r="K559" s="162">
        <f t="shared" si="7"/>
        <v>1</v>
      </c>
      <c r="L559" s="159"/>
      <c r="M559" s="154"/>
      <c r="N559" s="131"/>
    </row>
    <row r="560">
      <c r="A560" s="152" t="str">
        <f t="shared" si="1"/>
        <v>25770</v>
      </c>
      <c r="B560" s="107"/>
      <c r="C560" s="106">
        <v>257.0</v>
      </c>
      <c r="D560" s="153" t="s">
        <v>548</v>
      </c>
      <c r="E560" s="154" t="s">
        <v>969</v>
      </c>
      <c r="F560" s="155">
        <f>vlookup(G560,terminals!$C$4:$O$196,13,FALSE)</f>
        <v>70</v>
      </c>
      <c r="G560" s="153" t="s">
        <v>234</v>
      </c>
      <c r="H560" s="161"/>
      <c r="I560" s="163" t="s">
        <v>1063</v>
      </c>
      <c r="J560" s="157"/>
      <c r="K560" s="162">
        <f t="shared" si="7"/>
        <v>2</v>
      </c>
      <c r="L560" s="159"/>
      <c r="M560" s="154"/>
      <c r="N560" s="131"/>
    </row>
    <row r="561">
      <c r="A561" s="152" t="str">
        <f t="shared" si="1"/>
        <v>25777</v>
      </c>
      <c r="B561" s="107"/>
      <c r="C561" s="106">
        <v>257.0</v>
      </c>
      <c r="D561" s="153" t="s">
        <v>548</v>
      </c>
      <c r="E561" s="154" t="s">
        <v>955</v>
      </c>
      <c r="F561" s="155">
        <f>vlookup(G561,terminals!$C$4:$O$196,13,FALSE)</f>
        <v>77</v>
      </c>
      <c r="G561" s="153" t="s">
        <v>236</v>
      </c>
      <c r="H561" s="161"/>
      <c r="I561" s="163" t="s">
        <v>1063</v>
      </c>
      <c r="J561" s="157"/>
      <c r="K561" s="162">
        <f t="shared" si="7"/>
        <v>3</v>
      </c>
      <c r="L561" s="159"/>
      <c r="M561" s="154"/>
      <c r="N561" s="131"/>
    </row>
    <row r="562">
      <c r="A562" s="152" t="str">
        <f t="shared" si="1"/>
        <v>25764</v>
      </c>
      <c r="B562" s="107"/>
      <c r="C562" s="106">
        <v>257.0</v>
      </c>
      <c r="D562" s="153" t="s">
        <v>548</v>
      </c>
      <c r="E562" s="154" t="s">
        <v>947</v>
      </c>
      <c r="F562" s="155">
        <f>vlookup(G562,terminals!$C$4:$O$196,13,FALSE)</f>
        <v>64</v>
      </c>
      <c r="G562" s="153" t="s">
        <v>247</v>
      </c>
      <c r="H562" s="161"/>
      <c r="I562" s="157"/>
      <c r="J562" s="157"/>
      <c r="K562" s="157">
        <f t="shared" si="7"/>
        <v>-1</v>
      </c>
      <c r="L562" s="159"/>
      <c r="M562" s="154"/>
      <c r="N562" s="131"/>
    </row>
    <row r="563">
      <c r="A563" s="152" t="str">
        <f t="shared" si="1"/>
        <v>25885</v>
      </c>
      <c r="B563" s="107"/>
      <c r="C563" s="106">
        <v>258.0</v>
      </c>
      <c r="D563" s="153" t="s">
        <v>548</v>
      </c>
      <c r="E563" s="154" t="s">
        <v>945</v>
      </c>
      <c r="F563" s="155">
        <f>vlookup(G563,terminals!$C$4:$O$196,13,FALSE)</f>
        <v>85</v>
      </c>
      <c r="G563" s="153" t="s">
        <v>233</v>
      </c>
      <c r="H563" s="161" t="s">
        <v>948</v>
      </c>
      <c r="I563" s="157" t="s">
        <v>1063</v>
      </c>
      <c r="J563" s="157"/>
      <c r="K563" s="157">
        <f t="shared" si="7"/>
        <v>0</v>
      </c>
      <c r="L563" s="159"/>
      <c r="M563" s="154"/>
      <c r="N563" s="131"/>
    </row>
    <row r="564">
      <c r="A564" s="152" t="str">
        <f t="shared" si="1"/>
        <v>25876</v>
      </c>
      <c r="B564" s="107"/>
      <c r="C564" s="106">
        <v>258.0</v>
      </c>
      <c r="D564" s="153" t="s">
        <v>548</v>
      </c>
      <c r="E564" s="154" t="s">
        <v>955</v>
      </c>
      <c r="F564" s="155">
        <f>vlookup(G564,terminals!$C$4:$O$196,13,FALSE)</f>
        <v>76</v>
      </c>
      <c r="G564" s="153" t="s">
        <v>241</v>
      </c>
      <c r="H564" s="161"/>
      <c r="I564" s="157" t="s">
        <v>1063</v>
      </c>
      <c r="J564" s="157"/>
      <c r="K564" s="157">
        <f t="shared" si="7"/>
        <v>1</v>
      </c>
      <c r="L564" s="159"/>
      <c r="M564" s="154"/>
      <c r="N564" s="131"/>
    </row>
    <row r="565">
      <c r="A565" s="152" t="str">
        <f t="shared" si="1"/>
        <v>25864</v>
      </c>
      <c r="B565" s="107"/>
      <c r="C565" s="106">
        <v>258.0</v>
      </c>
      <c r="D565" s="153" t="s">
        <v>548</v>
      </c>
      <c r="E565" s="154" t="s">
        <v>947</v>
      </c>
      <c r="F565" s="155">
        <f>vlookup(G565,terminals!$C$4:$O$196,13,FALSE)</f>
        <v>64</v>
      </c>
      <c r="G565" s="153" t="s">
        <v>247</v>
      </c>
      <c r="H565" s="161"/>
      <c r="I565" s="157"/>
      <c r="J565" s="157"/>
      <c r="K565" s="157">
        <f t="shared" si="7"/>
        <v>-1</v>
      </c>
      <c r="L565" s="159"/>
      <c r="M565" s="154"/>
      <c r="N565" s="131"/>
    </row>
    <row r="566">
      <c r="A566" s="152" t="str">
        <f t="shared" si="1"/>
        <v>25978</v>
      </c>
      <c r="B566" s="107"/>
      <c r="C566" s="106">
        <v>259.0</v>
      </c>
      <c r="D566" s="153" t="s">
        <v>549</v>
      </c>
      <c r="E566" s="154" t="s">
        <v>945</v>
      </c>
      <c r="F566" s="155">
        <f>vlookup(G566,terminals!$C$4:$O$196,13,FALSE)</f>
        <v>78</v>
      </c>
      <c r="G566" s="153" t="s">
        <v>249</v>
      </c>
      <c r="H566" s="161" t="s">
        <v>959</v>
      </c>
      <c r="I566" s="157" t="s">
        <v>1063</v>
      </c>
      <c r="J566" s="157"/>
      <c r="K566" s="157">
        <f t="shared" si="7"/>
        <v>0</v>
      </c>
      <c r="L566" s="159"/>
      <c r="M566" s="154"/>
      <c r="N566" s="131"/>
    </row>
    <row r="567">
      <c r="A567" s="152" t="str">
        <f t="shared" si="1"/>
        <v>25976</v>
      </c>
      <c r="B567" s="107"/>
      <c r="C567" s="106">
        <v>259.0</v>
      </c>
      <c r="D567" s="153" t="s">
        <v>549</v>
      </c>
      <c r="E567" s="154" t="s">
        <v>955</v>
      </c>
      <c r="F567" s="155">
        <f>vlookup(G567,terminals!$C$4:$O$196,13,FALSE)</f>
        <v>76</v>
      </c>
      <c r="G567" s="153" t="s">
        <v>241</v>
      </c>
      <c r="H567" s="161"/>
      <c r="I567" s="157" t="s">
        <v>1063</v>
      </c>
      <c r="J567" s="157"/>
      <c r="K567" s="157">
        <f t="shared" si="7"/>
        <v>1</v>
      </c>
      <c r="L567" s="159"/>
      <c r="M567" s="154"/>
      <c r="N567" s="131"/>
    </row>
    <row r="568">
      <c r="A568" s="152" t="str">
        <f t="shared" si="1"/>
        <v>25960</v>
      </c>
      <c r="B568" s="107"/>
      <c r="C568" s="106">
        <v>259.0</v>
      </c>
      <c r="D568" s="153" t="s">
        <v>549</v>
      </c>
      <c r="E568" s="154" t="s">
        <v>947</v>
      </c>
      <c r="F568" s="155">
        <f>vlookup(G568,terminals!$C$4:$O$196,13,FALSE)</f>
        <v>60</v>
      </c>
      <c r="G568" s="153" t="s">
        <v>1066</v>
      </c>
      <c r="H568" s="161"/>
      <c r="I568" s="157"/>
      <c r="J568" s="157"/>
      <c r="K568" s="157">
        <f t="shared" si="7"/>
        <v>-1</v>
      </c>
      <c r="L568" s="159"/>
      <c r="M568" s="154"/>
      <c r="N568" s="131"/>
    </row>
    <row r="569">
      <c r="A569" s="152" t="str">
        <f t="shared" si="1"/>
        <v>26078</v>
      </c>
      <c r="B569" s="107"/>
      <c r="C569" s="106">
        <v>260.0</v>
      </c>
      <c r="D569" s="153" t="s">
        <v>549</v>
      </c>
      <c r="E569" s="154" t="s">
        <v>945</v>
      </c>
      <c r="F569" s="155">
        <f>vlookup(G569,terminals!$C$4:$O$196,13,FALSE)</f>
        <v>78</v>
      </c>
      <c r="G569" s="153" t="s">
        <v>249</v>
      </c>
      <c r="H569" s="161" t="s">
        <v>986</v>
      </c>
      <c r="I569" s="157" t="s">
        <v>1063</v>
      </c>
      <c r="J569" s="157"/>
      <c r="K569" s="157">
        <f t="shared" si="7"/>
        <v>0</v>
      </c>
      <c r="L569" s="159"/>
      <c r="M569" s="154"/>
      <c r="N569" s="131"/>
    </row>
    <row r="570">
      <c r="A570" s="152" t="str">
        <f t="shared" si="1"/>
        <v>26070</v>
      </c>
      <c r="B570" s="107"/>
      <c r="C570" s="106">
        <v>260.0</v>
      </c>
      <c r="D570" s="153" t="s">
        <v>549</v>
      </c>
      <c r="E570" s="154" t="s">
        <v>969</v>
      </c>
      <c r="F570" s="155">
        <f>vlookup(G570,terminals!$C$4:$O$196,13,FALSE)</f>
        <v>70</v>
      </c>
      <c r="G570" s="153" t="s">
        <v>234</v>
      </c>
      <c r="H570" s="161"/>
      <c r="I570" s="157" t="s">
        <v>1063</v>
      </c>
      <c r="J570" s="157"/>
      <c r="K570" s="157">
        <f t="shared" si="7"/>
        <v>1</v>
      </c>
      <c r="L570" s="159"/>
      <c r="M570" s="154"/>
      <c r="N570" s="131"/>
    </row>
    <row r="571">
      <c r="A571" s="152" t="str">
        <f t="shared" si="1"/>
        <v>26074</v>
      </c>
      <c r="B571" s="107"/>
      <c r="C571" s="106">
        <v>260.0</v>
      </c>
      <c r="D571" s="153" t="s">
        <v>549</v>
      </c>
      <c r="E571" s="154" t="s">
        <v>955</v>
      </c>
      <c r="F571" s="155">
        <f>vlookup(G571,terminals!$C$4:$O$196,13,FALSE)</f>
        <v>74</v>
      </c>
      <c r="G571" s="153" t="s">
        <v>239</v>
      </c>
      <c r="H571" s="161"/>
      <c r="I571" s="157" t="s">
        <v>1063</v>
      </c>
      <c r="J571" s="157"/>
      <c r="K571" s="157">
        <f t="shared" si="7"/>
        <v>2</v>
      </c>
      <c r="L571" s="159"/>
      <c r="M571" s="154"/>
      <c r="N571" s="131"/>
    </row>
    <row r="572">
      <c r="A572" s="152" t="str">
        <f t="shared" si="1"/>
        <v>26060</v>
      </c>
      <c r="B572" s="107"/>
      <c r="C572" s="106">
        <v>260.0</v>
      </c>
      <c r="D572" s="153" t="s">
        <v>549</v>
      </c>
      <c r="E572" s="154" t="s">
        <v>947</v>
      </c>
      <c r="F572" s="155">
        <f>vlookup(G572,terminals!$C$4:$O$196,13,FALSE)</f>
        <v>60</v>
      </c>
      <c r="G572" s="153" t="s">
        <v>1066</v>
      </c>
      <c r="H572" s="161"/>
      <c r="I572" s="157"/>
      <c r="J572" s="157"/>
      <c r="K572" s="157">
        <f t="shared" si="7"/>
        <v>-1</v>
      </c>
      <c r="L572" s="159"/>
      <c r="M572" s="154"/>
      <c r="N572" s="131"/>
    </row>
    <row r="573">
      <c r="A573" s="152" t="str">
        <f t="shared" si="1"/>
        <v>26178</v>
      </c>
      <c r="B573" s="107"/>
      <c r="C573" s="106">
        <v>261.0</v>
      </c>
      <c r="D573" s="153" t="s">
        <v>550</v>
      </c>
      <c r="E573" s="154" t="s">
        <v>945</v>
      </c>
      <c r="F573" s="155">
        <f>vlookup(G573,terminals!$C$4:$O$196,13,FALSE)</f>
        <v>78</v>
      </c>
      <c r="G573" s="153" t="s">
        <v>249</v>
      </c>
      <c r="H573" s="161" t="s">
        <v>946</v>
      </c>
      <c r="I573" s="157" t="s">
        <v>1063</v>
      </c>
      <c r="J573" s="157"/>
      <c r="K573" s="157">
        <f t="shared" si="7"/>
        <v>0</v>
      </c>
      <c r="L573" s="159"/>
      <c r="M573" s="154"/>
      <c r="N573" s="131"/>
    </row>
    <row r="574">
      <c r="A574" s="152" t="str">
        <f t="shared" si="1"/>
        <v>26172</v>
      </c>
      <c r="B574" s="107"/>
      <c r="C574" s="106">
        <v>261.0</v>
      </c>
      <c r="D574" s="153" t="s">
        <v>550</v>
      </c>
      <c r="E574" s="154" t="s">
        <v>955</v>
      </c>
      <c r="F574" s="155">
        <f>vlookup(G574,terminals!$C$4:$O$196,13,FALSE)</f>
        <v>72</v>
      </c>
      <c r="G574" s="153" t="s">
        <v>251</v>
      </c>
      <c r="H574" s="161"/>
      <c r="I574" s="157" t="s">
        <v>1063</v>
      </c>
      <c r="J574" s="157"/>
      <c r="K574" s="157">
        <f t="shared" si="7"/>
        <v>1</v>
      </c>
      <c r="L574" s="159"/>
      <c r="M574" s="154"/>
      <c r="N574" s="131"/>
    </row>
    <row r="575">
      <c r="A575" s="152" t="str">
        <f t="shared" si="1"/>
        <v>26169</v>
      </c>
      <c r="B575" s="107"/>
      <c r="C575" s="106">
        <v>261.0</v>
      </c>
      <c r="D575" s="153" t="s">
        <v>550</v>
      </c>
      <c r="E575" s="154" t="s">
        <v>947</v>
      </c>
      <c r="F575" s="155">
        <f>vlookup(G575,terminals!$C$4:$O$196,13,FALSE)</f>
        <v>69</v>
      </c>
      <c r="G575" s="153" t="s">
        <v>1065</v>
      </c>
      <c r="H575" s="161"/>
      <c r="I575" s="157"/>
      <c r="J575" s="157"/>
      <c r="K575" s="157">
        <f t="shared" si="7"/>
        <v>-1</v>
      </c>
      <c r="L575" s="159"/>
      <c r="M575" s="154"/>
      <c r="N575" s="131"/>
    </row>
    <row r="576">
      <c r="A576" s="152" t="str">
        <f t="shared" si="1"/>
        <v>26278</v>
      </c>
      <c r="B576" s="107"/>
      <c r="C576" s="106">
        <v>262.0</v>
      </c>
      <c r="D576" s="153" t="s">
        <v>551</v>
      </c>
      <c r="E576" s="154" t="s">
        <v>945</v>
      </c>
      <c r="F576" s="155">
        <f>vlookup(G576,terminals!$C$4:$O$196,13,FALSE)</f>
        <v>78</v>
      </c>
      <c r="G576" s="153" t="s">
        <v>249</v>
      </c>
      <c r="H576" s="161" t="s">
        <v>959</v>
      </c>
      <c r="I576" s="157" t="s">
        <v>1063</v>
      </c>
      <c r="J576" s="157"/>
      <c r="K576" s="157">
        <f t="shared" si="7"/>
        <v>0</v>
      </c>
      <c r="L576" s="159"/>
      <c r="M576" s="154"/>
      <c r="N576" s="131"/>
    </row>
    <row r="577">
      <c r="A577" s="152" t="str">
        <f t="shared" si="1"/>
        <v>26270</v>
      </c>
      <c r="B577" s="107"/>
      <c r="C577" s="106">
        <v>262.0</v>
      </c>
      <c r="D577" s="153" t="s">
        <v>551</v>
      </c>
      <c r="E577" s="154" t="s">
        <v>969</v>
      </c>
      <c r="F577" s="155">
        <f>vlookup(G577,terminals!$C$4:$O$196,13,FALSE)</f>
        <v>70</v>
      </c>
      <c r="G577" s="153" t="s">
        <v>234</v>
      </c>
      <c r="H577" s="161"/>
      <c r="I577" s="157" t="s">
        <v>1063</v>
      </c>
      <c r="J577" s="157"/>
      <c r="K577" s="157">
        <f t="shared" si="7"/>
        <v>1</v>
      </c>
      <c r="L577" s="159"/>
      <c r="M577" s="154"/>
      <c r="N577" s="131"/>
    </row>
    <row r="578">
      <c r="A578" s="152" t="str">
        <f t="shared" si="1"/>
        <v>26275</v>
      </c>
      <c r="B578" s="107"/>
      <c r="C578" s="106">
        <v>262.0</v>
      </c>
      <c r="D578" s="153" t="s">
        <v>551</v>
      </c>
      <c r="E578" s="154" t="s">
        <v>969</v>
      </c>
      <c r="F578" s="155">
        <f>vlookup(G578,terminals!$C$4:$O$196,13,FALSE)</f>
        <v>75</v>
      </c>
      <c r="G578" s="153" t="s">
        <v>235</v>
      </c>
      <c r="H578" s="161"/>
      <c r="I578" s="157" t="s">
        <v>1063</v>
      </c>
      <c r="J578" s="157"/>
      <c r="K578" s="157">
        <f t="shared" si="7"/>
        <v>2</v>
      </c>
      <c r="L578" s="159"/>
      <c r="M578" s="154"/>
      <c r="N578" s="131"/>
    </row>
    <row r="579">
      <c r="A579" s="152" t="str">
        <f t="shared" si="1"/>
        <v>26265</v>
      </c>
      <c r="B579" s="107"/>
      <c r="C579" s="106">
        <v>262.0</v>
      </c>
      <c r="D579" s="153" t="s">
        <v>551</v>
      </c>
      <c r="E579" s="154" t="s">
        <v>955</v>
      </c>
      <c r="F579" s="155">
        <f>vlookup(G579,terminals!$C$4:$O$196,13,FALSE)</f>
        <v>65</v>
      </c>
      <c r="G579" s="153" t="s">
        <v>237</v>
      </c>
      <c r="H579" s="161"/>
      <c r="I579" s="157" t="s">
        <v>1063</v>
      </c>
      <c r="J579" s="157"/>
      <c r="K579" s="157">
        <f t="shared" si="7"/>
        <v>3</v>
      </c>
      <c r="L579" s="159"/>
      <c r="M579" s="154"/>
      <c r="N579" s="131"/>
    </row>
    <row r="580">
      <c r="A580" s="152" t="str">
        <f t="shared" si="1"/>
        <v>26274</v>
      </c>
      <c r="B580" s="107"/>
      <c r="C580" s="106">
        <v>262.0</v>
      </c>
      <c r="D580" s="153" t="s">
        <v>551</v>
      </c>
      <c r="E580" s="154" t="s">
        <v>947</v>
      </c>
      <c r="F580" s="155">
        <f>vlookup(G580,terminals!$C$4:$O$196,13,FALSE)</f>
        <v>74</v>
      </c>
      <c r="G580" s="153" t="s">
        <v>239</v>
      </c>
      <c r="H580" s="161"/>
      <c r="I580" s="157"/>
      <c r="J580" s="157"/>
      <c r="K580" s="157">
        <f t="shared" si="7"/>
        <v>-1</v>
      </c>
      <c r="L580" s="159"/>
      <c r="M580" s="154"/>
      <c r="N580" s="131"/>
    </row>
    <row r="581">
      <c r="A581" s="152" t="str">
        <f t="shared" si="1"/>
        <v>26378</v>
      </c>
      <c r="B581" s="107"/>
      <c r="C581" s="106">
        <v>263.0</v>
      </c>
      <c r="D581" s="153" t="s">
        <v>552</v>
      </c>
      <c r="E581" s="154" t="s">
        <v>945</v>
      </c>
      <c r="F581" s="155">
        <f>vlookup(G581,terminals!$C$4:$O$196,13,FALSE)</f>
        <v>78</v>
      </c>
      <c r="G581" s="153" t="s">
        <v>249</v>
      </c>
      <c r="H581" s="161" t="s">
        <v>958</v>
      </c>
      <c r="I581" s="157" t="s">
        <v>1063</v>
      </c>
      <c r="J581" s="157"/>
      <c r="K581" s="157">
        <f t="shared" si="7"/>
        <v>0</v>
      </c>
      <c r="L581" s="159"/>
      <c r="M581" s="154"/>
      <c r="N581" s="131"/>
    </row>
    <row r="582">
      <c r="A582" s="152" t="str">
        <f t="shared" si="1"/>
        <v>26371</v>
      </c>
      <c r="B582" s="107"/>
      <c r="C582" s="106">
        <v>263.0</v>
      </c>
      <c r="D582" s="153" t="s">
        <v>552</v>
      </c>
      <c r="E582" s="154" t="s">
        <v>955</v>
      </c>
      <c r="F582" s="155">
        <f>vlookup(G582,terminals!$C$4:$O$196,13,FALSE)</f>
        <v>71</v>
      </c>
      <c r="G582" s="153" t="s">
        <v>227</v>
      </c>
      <c r="H582" s="161"/>
      <c r="I582" s="157" t="s">
        <v>1063</v>
      </c>
      <c r="J582" s="157"/>
      <c r="K582" s="157">
        <f t="shared" si="7"/>
        <v>1</v>
      </c>
      <c r="L582" s="159"/>
      <c r="M582" s="154"/>
      <c r="N582" s="131"/>
    </row>
    <row r="583">
      <c r="A583" s="152" t="str">
        <f t="shared" si="1"/>
        <v>26386</v>
      </c>
      <c r="B583" s="107"/>
      <c r="C583" s="106">
        <v>263.0</v>
      </c>
      <c r="D583" s="153" t="s">
        <v>552</v>
      </c>
      <c r="E583" s="154" t="s">
        <v>947</v>
      </c>
      <c r="F583" s="155">
        <f>vlookup(G583,terminals!$C$4:$O$196,13,FALSE)</f>
        <v>86</v>
      </c>
      <c r="G583" s="153" t="s">
        <v>248</v>
      </c>
      <c r="H583" s="161"/>
      <c r="I583" s="157"/>
      <c r="J583" s="157"/>
      <c r="K583" s="157">
        <f t="shared" si="7"/>
        <v>-1</v>
      </c>
      <c r="L583" s="159"/>
      <c r="M583" s="154"/>
      <c r="N583" s="131"/>
    </row>
    <row r="584">
      <c r="A584" s="152" t="str">
        <f t="shared" si="1"/>
        <v>26478</v>
      </c>
      <c r="B584" s="107"/>
      <c r="C584" s="106">
        <v>264.0</v>
      </c>
      <c r="D584" s="153" t="s">
        <v>552</v>
      </c>
      <c r="E584" s="154" t="s">
        <v>945</v>
      </c>
      <c r="F584" s="155">
        <f>vlookup(G584,terminals!$C$4:$O$196,13,FALSE)</f>
        <v>78</v>
      </c>
      <c r="G584" s="153" t="s">
        <v>249</v>
      </c>
      <c r="H584" s="161" t="s">
        <v>986</v>
      </c>
      <c r="I584" s="157" t="s">
        <v>1063</v>
      </c>
      <c r="J584" s="157"/>
      <c r="K584" s="157">
        <f t="shared" si="7"/>
        <v>0</v>
      </c>
      <c r="L584" s="159"/>
      <c r="M584" s="154"/>
      <c r="N584" s="131"/>
    </row>
    <row r="585">
      <c r="A585" s="152" t="str">
        <f t="shared" si="1"/>
        <v>26471</v>
      </c>
      <c r="B585" s="107"/>
      <c r="C585" s="106">
        <v>264.0</v>
      </c>
      <c r="D585" s="153" t="s">
        <v>552</v>
      </c>
      <c r="E585" s="154" t="s">
        <v>955</v>
      </c>
      <c r="F585" s="155">
        <f>vlookup(G585,terminals!$C$4:$O$196,13,FALSE)</f>
        <v>71</v>
      </c>
      <c r="G585" s="153" t="s">
        <v>227</v>
      </c>
      <c r="H585" s="161"/>
      <c r="I585" s="157" t="s">
        <v>1063</v>
      </c>
      <c r="J585" s="157"/>
      <c r="K585" s="157">
        <f t="shared" si="7"/>
        <v>1</v>
      </c>
      <c r="L585" s="159"/>
      <c r="M585" s="154"/>
      <c r="N585" s="131"/>
    </row>
    <row r="586">
      <c r="A586" s="152" t="str">
        <f t="shared" si="1"/>
        <v>26486</v>
      </c>
      <c r="B586" s="107"/>
      <c r="C586" s="106">
        <v>264.0</v>
      </c>
      <c r="D586" s="153" t="s">
        <v>552</v>
      </c>
      <c r="E586" s="154" t="s">
        <v>947</v>
      </c>
      <c r="F586" s="155">
        <f>vlookup(G586,terminals!$C$4:$O$196,13,FALSE)</f>
        <v>86</v>
      </c>
      <c r="G586" s="153" t="s">
        <v>248</v>
      </c>
      <c r="H586" s="161"/>
      <c r="I586" s="157"/>
      <c r="J586" s="157"/>
      <c r="K586" s="157">
        <f t="shared" si="7"/>
        <v>-1</v>
      </c>
      <c r="L586" s="159"/>
      <c r="M586" s="154"/>
      <c r="N586" s="131"/>
    </row>
    <row r="587">
      <c r="A587" s="152" t="str">
        <f t="shared" si="1"/>
        <v>26578</v>
      </c>
      <c r="B587" s="107"/>
      <c r="C587" s="106">
        <v>265.0</v>
      </c>
      <c r="D587" s="153" t="s">
        <v>553</v>
      </c>
      <c r="E587" s="154" t="s">
        <v>945</v>
      </c>
      <c r="F587" s="155">
        <f>vlookup(G587,terminals!$C$4:$O$196,13,FALSE)</f>
        <v>78</v>
      </c>
      <c r="G587" s="153" t="s">
        <v>249</v>
      </c>
      <c r="H587" s="161" t="s">
        <v>958</v>
      </c>
      <c r="I587" s="157" t="s">
        <v>1063</v>
      </c>
      <c r="J587" s="157"/>
      <c r="K587" s="157">
        <f t="shared" si="7"/>
        <v>0</v>
      </c>
      <c r="L587" s="159"/>
      <c r="M587" s="154"/>
      <c r="N587" s="131"/>
    </row>
    <row r="588">
      <c r="A588" s="152" t="str">
        <f t="shared" si="1"/>
        <v>26571</v>
      </c>
      <c r="B588" s="107"/>
      <c r="C588" s="106">
        <v>265.0</v>
      </c>
      <c r="D588" s="153" t="s">
        <v>553</v>
      </c>
      <c r="E588" s="154" t="s">
        <v>955</v>
      </c>
      <c r="F588" s="155">
        <f>vlookup(G588,terminals!$C$4:$O$196,13,FALSE)</f>
        <v>71</v>
      </c>
      <c r="G588" s="153" t="s">
        <v>227</v>
      </c>
      <c r="H588" s="161"/>
      <c r="I588" s="157" t="s">
        <v>1063</v>
      </c>
      <c r="J588" s="157"/>
      <c r="K588" s="157">
        <f t="shared" si="7"/>
        <v>1</v>
      </c>
      <c r="L588" s="159"/>
      <c r="M588" s="154"/>
      <c r="N588" s="131"/>
    </row>
    <row r="589">
      <c r="A589" s="152" t="str">
        <f t="shared" si="1"/>
        <v>26572</v>
      </c>
      <c r="B589" s="107"/>
      <c r="C589" s="106">
        <v>265.0</v>
      </c>
      <c r="D589" s="153" t="s">
        <v>553</v>
      </c>
      <c r="E589" s="154" t="s">
        <v>947</v>
      </c>
      <c r="F589" s="155">
        <f>vlookup(G589,terminals!$C$4:$O$196,13,FALSE)</f>
        <v>72</v>
      </c>
      <c r="G589" s="153" t="s">
        <v>251</v>
      </c>
      <c r="H589" s="161"/>
      <c r="I589" s="157"/>
      <c r="J589" s="157"/>
      <c r="K589" s="157">
        <f t="shared" si="7"/>
        <v>-1</v>
      </c>
      <c r="L589" s="159"/>
      <c r="M589" s="154"/>
      <c r="N589" s="131"/>
    </row>
    <row r="590">
      <c r="A590" s="152" t="str">
        <f t="shared" si="1"/>
        <v>26578</v>
      </c>
      <c r="B590" s="107"/>
      <c r="C590" s="106">
        <v>265.0</v>
      </c>
      <c r="D590" s="153" t="s">
        <v>553</v>
      </c>
      <c r="E590" s="154" t="s">
        <v>945</v>
      </c>
      <c r="F590" s="155">
        <f>vlookup(G590,terminals!$C$4:$O$196,13,FALSE)</f>
        <v>78</v>
      </c>
      <c r="G590" s="153" t="s">
        <v>249</v>
      </c>
      <c r="H590" s="161" t="s">
        <v>958</v>
      </c>
      <c r="I590" s="157" t="s">
        <v>1063</v>
      </c>
      <c r="J590" s="157"/>
      <c r="K590" s="157">
        <f>if(E590="Origin",0,if(E590="Destination",-1,K588+1))</f>
        <v>0</v>
      </c>
      <c r="L590" s="159"/>
      <c r="M590" s="154"/>
      <c r="N590" s="131"/>
    </row>
    <row r="591">
      <c r="A591" s="152" t="str">
        <f t="shared" si="1"/>
        <v>26571</v>
      </c>
      <c r="B591" s="107"/>
      <c r="C591" s="106">
        <v>265.0</v>
      </c>
      <c r="D591" s="153" t="s">
        <v>553</v>
      </c>
      <c r="E591" s="154" t="s">
        <v>955</v>
      </c>
      <c r="F591" s="155">
        <f>vlookup(G591,terminals!$C$4:$O$196,13,FALSE)</f>
        <v>71</v>
      </c>
      <c r="G591" s="153" t="s">
        <v>227</v>
      </c>
      <c r="H591" s="161"/>
      <c r="I591" s="157" t="s">
        <v>1063</v>
      </c>
      <c r="J591" s="157"/>
      <c r="K591" s="157">
        <f t="shared" ref="K591:K1343" si="8">if(E591="Origin",0,if(E591="Destination",-1,K590+1))</f>
        <v>1</v>
      </c>
      <c r="L591" s="159"/>
      <c r="M591" s="154"/>
      <c r="N591" s="131"/>
    </row>
    <row r="592">
      <c r="A592" s="152" t="str">
        <f t="shared" si="1"/>
        <v>26572</v>
      </c>
      <c r="B592" s="107"/>
      <c r="C592" s="106">
        <v>265.0</v>
      </c>
      <c r="D592" s="153" t="s">
        <v>553</v>
      </c>
      <c r="E592" s="154" t="s">
        <v>947</v>
      </c>
      <c r="F592" s="155">
        <f>vlookup(G592,terminals!$C$4:$O$196,13,FALSE)</f>
        <v>72</v>
      </c>
      <c r="G592" s="153" t="s">
        <v>251</v>
      </c>
      <c r="H592" s="161"/>
      <c r="I592" s="157"/>
      <c r="J592" s="157"/>
      <c r="K592" s="157">
        <f t="shared" si="8"/>
        <v>-1</v>
      </c>
      <c r="L592" s="159"/>
      <c r="M592" s="154"/>
      <c r="N592" s="131"/>
    </row>
    <row r="593">
      <c r="A593" s="152" t="str">
        <f t="shared" si="1"/>
        <v>26678</v>
      </c>
      <c r="B593" s="107"/>
      <c r="C593" s="106">
        <v>266.0</v>
      </c>
      <c r="D593" s="153" t="s">
        <v>554</v>
      </c>
      <c r="E593" s="154" t="s">
        <v>945</v>
      </c>
      <c r="F593" s="155">
        <f>vlookup(G593,terminals!$C$4:$O$196,13,FALSE)</f>
        <v>78</v>
      </c>
      <c r="G593" s="153" t="s">
        <v>249</v>
      </c>
      <c r="H593" s="161" t="s">
        <v>959</v>
      </c>
      <c r="I593" s="157" t="s">
        <v>1063</v>
      </c>
      <c r="J593" s="157"/>
      <c r="K593" s="157">
        <f t="shared" si="8"/>
        <v>0</v>
      </c>
      <c r="L593" s="159"/>
      <c r="M593" s="154"/>
      <c r="N593" s="131"/>
    </row>
    <row r="594">
      <c r="A594" s="152" t="str">
        <f t="shared" si="1"/>
        <v>26663</v>
      </c>
      <c r="B594" s="107"/>
      <c r="C594" s="106">
        <v>266.0</v>
      </c>
      <c r="D594" s="153" t="s">
        <v>554</v>
      </c>
      <c r="E594" s="154" t="s">
        <v>955</v>
      </c>
      <c r="F594" s="155">
        <f>vlookup(G594,terminals!$C$4:$O$196,13,FALSE)</f>
        <v>63</v>
      </c>
      <c r="G594" s="153" t="s">
        <v>1071</v>
      </c>
      <c r="H594" s="161"/>
      <c r="I594" s="163" t="s">
        <v>1063</v>
      </c>
      <c r="J594" s="157"/>
      <c r="K594" s="162">
        <f t="shared" si="8"/>
        <v>1</v>
      </c>
      <c r="L594" s="159"/>
      <c r="M594" s="154"/>
      <c r="N594" s="131"/>
    </row>
    <row r="595">
      <c r="A595" s="152" t="str">
        <f t="shared" si="1"/>
        <v>26664</v>
      </c>
      <c r="B595" s="107"/>
      <c r="C595" s="106">
        <v>266.0</v>
      </c>
      <c r="D595" s="153" t="s">
        <v>554</v>
      </c>
      <c r="E595" s="154" t="s">
        <v>947</v>
      </c>
      <c r="F595" s="155">
        <f>vlookup(G595,terminals!$C$4:$O$196,13,FALSE)</f>
        <v>64</v>
      </c>
      <c r="G595" s="153" t="s">
        <v>247</v>
      </c>
      <c r="H595" s="161"/>
      <c r="I595" s="163"/>
      <c r="J595" s="157"/>
      <c r="K595" s="162">
        <f t="shared" si="8"/>
        <v>-1</v>
      </c>
      <c r="L595" s="159"/>
      <c r="M595" s="154"/>
      <c r="N595" s="131"/>
    </row>
    <row r="596">
      <c r="A596" s="152" t="str">
        <f t="shared" si="1"/>
        <v>26778</v>
      </c>
      <c r="B596" s="107"/>
      <c r="C596" s="106">
        <v>267.0</v>
      </c>
      <c r="D596" s="153" t="s">
        <v>555</v>
      </c>
      <c r="E596" s="154" t="s">
        <v>945</v>
      </c>
      <c r="F596" s="155">
        <f>vlookup(G596,terminals!$C$4:$O$196,13,FALSE)</f>
        <v>78</v>
      </c>
      <c r="G596" s="153" t="s">
        <v>249</v>
      </c>
      <c r="H596" s="161" t="s">
        <v>959</v>
      </c>
      <c r="I596" s="163" t="s">
        <v>1063</v>
      </c>
      <c r="J596" s="157"/>
      <c r="K596" s="162">
        <f t="shared" si="8"/>
        <v>0</v>
      </c>
      <c r="L596" s="159"/>
      <c r="M596" s="154"/>
      <c r="N596" s="131"/>
    </row>
    <row r="597">
      <c r="A597" s="152" t="str">
        <f t="shared" si="1"/>
        <v>26771</v>
      </c>
      <c r="B597" s="107"/>
      <c r="C597" s="106">
        <v>267.0</v>
      </c>
      <c r="D597" s="153" t="s">
        <v>555</v>
      </c>
      <c r="E597" s="154" t="s">
        <v>947</v>
      </c>
      <c r="F597" s="155">
        <f>vlookup(G597,terminals!$C$4:$O$196,13,FALSE)</f>
        <v>71</v>
      </c>
      <c r="G597" s="153" t="s">
        <v>227</v>
      </c>
      <c r="H597" s="161"/>
      <c r="I597" s="163"/>
      <c r="J597" s="157"/>
      <c r="K597" s="162">
        <f t="shared" si="8"/>
        <v>-1</v>
      </c>
      <c r="L597" s="159"/>
      <c r="M597" s="154"/>
      <c r="N597" s="131"/>
    </row>
    <row r="598">
      <c r="A598" s="152" t="str">
        <f t="shared" si="1"/>
        <v>26879</v>
      </c>
      <c r="B598" s="107"/>
      <c r="C598" s="106">
        <v>268.0</v>
      </c>
      <c r="D598" s="153" t="s">
        <v>1072</v>
      </c>
      <c r="E598" s="154" t="s">
        <v>945</v>
      </c>
      <c r="F598" s="155">
        <f>vlookup(G598,terminals!$C$4:$O$196,13,FALSE)</f>
        <v>79</v>
      </c>
      <c r="G598" s="153" t="s">
        <v>230</v>
      </c>
      <c r="H598" s="161" t="s">
        <v>959</v>
      </c>
      <c r="I598" s="163" t="s">
        <v>1063</v>
      </c>
      <c r="J598" s="157"/>
      <c r="K598" s="162">
        <f t="shared" si="8"/>
        <v>0</v>
      </c>
      <c r="L598" s="159"/>
      <c r="M598" s="154"/>
      <c r="N598" s="131"/>
    </row>
    <row r="599">
      <c r="A599" s="152" t="str">
        <f t="shared" si="1"/>
        <v>26871</v>
      </c>
      <c r="B599" s="107"/>
      <c r="C599" s="106">
        <v>268.0</v>
      </c>
      <c r="D599" s="153" t="s">
        <v>1072</v>
      </c>
      <c r="E599" s="154" t="s">
        <v>947</v>
      </c>
      <c r="F599" s="155">
        <f>vlookup(G599,terminals!$C$4:$O$196,13,FALSE)</f>
        <v>71</v>
      </c>
      <c r="G599" s="153" t="s">
        <v>227</v>
      </c>
      <c r="H599" s="161"/>
      <c r="I599" s="163"/>
      <c r="J599" s="157"/>
      <c r="K599" s="162">
        <f t="shared" si="8"/>
        <v>-1</v>
      </c>
      <c r="L599" s="159"/>
      <c r="M599" s="154"/>
      <c r="N599" s="131"/>
    </row>
    <row r="600">
      <c r="A600" s="152" t="str">
        <f t="shared" si="1"/>
        <v>26979</v>
      </c>
      <c r="B600" s="107"/>
      <c r="C600" s="106">
        <v>269.0</v>
      </c>
      <c r="D600" s="153" t="s">
        <v>557</v>
      </c>
      <c r="E600" s="154" t="s">
        <v>945</v>
      </c>
      <c r="F600" s="155">
        <f>vlookup(G600,terminals!$C$4:$O$196,13,FALSE)</f>
        <v>79</v>
      </c>
      <c r="G600" s="153" t="s">
        <v>230</v>
      </c>
      <c r="H600" s="161" t="s">
        <v>959</v>
      </c>
      <c r="I600" s="163" t="s">
        <v>1063</v>
      </c>
      <c r="J600" s="157"/>
      <c r="K600" s="162">
        <f t="shared" si="8"/>
        <v>0</v>
      </c>
      <c r="L600" s="159"/>
      <c r="M600" s="154"/>
      <c r="N600" s="131"/>
    </row>
    <row r="601">
      <c r="A601" s="152" t="str">
        <f t="shared" si="1"/>
        <v>26969</v>
      </c>
      <c r="B601" s="107"/>
      <c r="C601" s="106">
        <v>269.0</v>
      </c>
      <c r="D601" s="153" t="s">
        <v>557</v>
      </c>
      <c r="E601" s="154" t="s">
        <v>947</v>
      </c>
      <c r="F601" s="155">
        <f>vlookup(G601,terminals!$C$4:$O$196,13,FALSE)</f>
        <v>69</v>
      </c>
      <c r="G601" s="153" t="s">
        <v>1065</v>
      </c>
      <c r="H601" s="161"/>
      <c r="I601" s="163"/>
      <c r="J601" s="157"/>
      <c r="K601" s="162">
        <f t="shared" si="8"/>
        <v>-1</v>
      </c>
      <c r="L601" s="159"/>
      <c r="M601" s="154"/>
      <c r="N601" s="131"/>
    </row>
    <row r="602">
      <c r="A602" s="152" t="str">
        <f t="shared" si="1"/>
        <v>27079</v>
      </c>
      <c r="B602" s="107"/>
      <c r="C602" s="106">
        <v>270.0</v>
      </c>
      <c r="D602" s="153" t="s">
        <v>558</v>
      </c>
      <c r="E602" s="154" t="s">
        <v>945</v>
      </c>
      <c r="F602" s="155">
        <f>vlookup(G602,terminals!$C$4:$O$196,13,FALSE)</f>
        <v>79</v>
      </c>
      <c r="G602" s="153" t="s">
        <v>230</v>
      </c>
      <c r="H602" s="161" t="s">
        <v>959</v>
      </c>
      <c r="I602" s="163" t="s">
        <v>1063</v>
      </c>
      <c r="J602" s="157"/>
      <c r="K602" s="162">
        <f t="shared" si="8"/>
        <v>0</v>
      </c>
      <c r="L602" s="159"/>
      <c r="M602" s="154"/>
      <c r="N602" s="131"/>
    </row>
    <row r="603">
      <c r="A603" s="152" t="str">
        <f t="shared" si="1"/>
        <v>27070</v>
      </c>
      <c r="B603" s="107"/>
      <c r="C603" s="106">
        <v>270.0</v>
      </c>
      <c r="D603" s="153" t="s">
        <v>558</v>
      </c>
      <c r="E603" s="154" t="s">
        <v>969</v>
      </c>
      <c r="F603" s="155">
        <f>vlookup(G603,terminals!$C$4:$O$196,13,FALSE)</f>
        <v>70</v>
      </c>
      <c r="G603" s="153" t="s">
        <v>234</v>
      </c>
      <c r="H603" s="161"/>
      <c r="I603" s="163" t="s">
        <v>1063</v>
      </c>
      <c r="J603" s="157"/>
      <c r="K603" s="162">
        <f t="shared" si="8"/>
        <v>1</v>
      </c>
      <c r="L603" s="159"/>
      <c r="M603" s="154"/>
      <c r="N603" s="131"/>
    </row>
    <row r="604">
      <c r="A604" s="152" t="str">
        <f t="shared" si="1"/>
        <v>27065</v>
      </c>
      <c r="B604" s="107"/>
      <c r="C604" s="106">
        <v>270.0</v>
      </c>
      <c r="D604" s="153" t="s">
        <v>558</v>
      </c>
      <c r="E604" s="154" t="s">
        <v>955</v>
      </c>
      <c r="F604" s="155">
        <f>vlookup(G604,terminals!$C$4:$O$196,13,FALSE)</f>
        <v>65</v>
      </c>
      <c r="G604" s="153" t="s">
        <v>237</v>
      </c>
      <c r="H604" s="161"/>
      <c r="I604" s="163" t="s">
        <v>1063</v>
      </c>
      <c r="J604" s="157"/>
      <c r="K604" s="162">
        <f t="shared" si="8"/>
        <v>2</v>
      </c>
      <c r="L604" s="159"/>
      <c r="M604" s="154"/>
      <c r="N604" s="131"/>
    </row>
    <row r="605">
      <c r="A605" s="152" t="str">
        <f t="shared" si="1"/>
        <v>27074</v>
      </c>
      <c r="B605" s="107"/>
      <c r="C605" s="106">
        <v>270.0</v>
      </c>
      <c r="D605" s="153" t="s">
        <v>558</v>
      </c>
      <c r="E605" s="154" t="s">
        <v>947</v>
      </c>
      <c r="F605" s="155">
        <f>vlookup(G605,terminals!$C$4:$O$196,13,FALSE)</f>
        <v>74</v>
      </c>
      <c r="G605" s="153" t="s">
        <v>239</v>
      </c>
      <c r="H605" s="161"/>
      <c r="I605" s="163"/>
      <c r="J605" s="157"/>
      <c r="K605" s="162">
        <f t="shared" si="8"/>
        <v>-1</v>
      </c>
      <c r="L605" s="159"/>
      <c r="M605" s="154"/>
      <c r="N605" s="131"/>
    </row>
    <row r="606">
      <c r="A606" s="152" t="str">
        <f t="shared" si="1"/>
        <v>27179</v>
      </c>
      <c r="B606" s="107"/>
      <c r="C606" s="106">
        <v>271.0</v>
      </c>
      <c r="D606" s="153" t="s">
        <v>559</v>
      </c>
      <c r="E606" s="154" t="s">
        <v>945</v>
      </c>
      <c r="F606" s="155">
        <f>vlookup(G606,terminals!$C$4:$O$196,13,FALSE)</f>
        <v>79</v>
      </c>
      <c r="G606" s="153" t="s">
        <v>230</v>
      </c>
      <c r="H606" s="161" t="s">
        <v>986</v>
      </c>
      <c r="I606" s="163" t="s">
        <v>1063</v>
      </c>
      <c r="J606" s="157"/>
      <c r="K606" s="162">
        <f t="shared" si="8"/>
        <v>0</v>
      </c>
      <c r="L606" s="159"/>
      <c r="M606" s="154"/>
      <c r="N606" s="131"/>
    </row>
    <row r="607">
      <c r="A607" s="152" t="str">
        <f t="shared" si="1"/>
        <v>27161</v>
      </c>
      <c r="B607" s="107"/>
      <c r="C607" s="106">
        <v>271.0</v>
      </c>
      <c r="D607" s="153" t="s">
        <v>559</v>
      </c>
      <c r="E607" s="154" t="s">
        <v>947</v>
      </c>
      <c r="F607" s="155">
        <f>vlookup(G607,terminals!$C$4:$O$196,13,FALSE)</f>
        <v>61</v>
      </c>
      <c r="G607" s="153" t="s">
        <v>238</v>
      </c>
      <c r="H607" s="161"/>
      <c r="I607" s="163"/>
      <c r="J607" s="157"/>
      <c r="K607" s="162">
        <f t="shared" si="8"/>
        <v>-1</v>
      </c>
      <c r="L607" s="159"/>
      <c r="M607" s="154"/>
      <c r="N607" s="131"/>
    </row>
    <row r="608">
      <c r="A608" s="152" t="str">
        <f t="shared" si="1"/>
        <v>27279</v>
      </c>
      <c r="B608" s="107"/>
      <c r="C608" s="106">
        <v>272.0</v>
      </c>
      <c r="D608" s="153" t="s">
        <v>560</v>
      </c>
      <c r="E608" s="154" t="s">
        <v>945</v>
      </c>
      <c r="F608" s="155">
        <f>vlookup(G608,terminals!$C$4:$O$196,13,FALSE)</f>
        <v>79</v>
      </c>
      <c r="G608" s="153" t="s">
        <v>230</v>
      </c>
      <c r="H608" s="161" t="s">
        <v>959</v>
      </c>
      <c r="I608" s="163" t="s">
        <v>1063</v>
      </c>
      <c r="J608" s="157"/>
      <c r="K608" s="162">
        <f t="shared" si="8"/>
        <v>0</v>
      </c>
      <c r="L608" s="159"/>
      <c r="M608" s="154"/>
      <c r="N608" s="131"/>
    </row>
    <row r="609">
      <c r="A609" s="152" t="str">
        <f t="shared" si="1"/>
        <v>27273</v>
      </c>
      <c r="B609" s="107"/>
      <c r="C609" s="106">
        <v>272.0</v>
      </c>
      <c r="D609" s="153" t="s">
        <v>560</v>
      </c>
      <c r="E609" s="154" t="s">
        <v>969</v>
      </c>
      <c r="F609" s="155">
        <f>vlookup(G609,terminals!$C$4:$O$196,13,FALSE)</f>
        <v>73</v>
      </c>
      <c r="G609" s="153" t="s">
        <v>250</v>
      </c>
      <c r="H609" s="161"/>
      <c r="I609" s="163" t="s">
        <v>1063</v>
      </c>
      <c r="J609" s="157"/>
      <c r="K609" s="162">
        <f t="shared" si="8"/>
        <v>1</v>
      </c>
      <c r="L609" s="159"/>
      <c r="M609" s="154"/>
      <c r="N609" s="131"/>
    </row>
    <row r="610">
      <c r="A610" s="152" t="str">
        <f t="shared" si="1"/>
        <v>27271</v>
      </c>
      <c r="B610" s="107"/>
      <c r="C610" s="106">
        <v>272.0</v>
      </c>
      <c r="D610" s="153" t="s">
        <v>560</v>
      </c>
      <c r="E610" s="154" t="s">
        <v>969</v>
      </c>
      <c r="F610" s="155">
        <f>vlookup(G610,terminals!$C$4:$O$196,13,FALSE)</f>
        <v>71</v>
      </c>
      <c r="G610" s="153" t="s">
        <v>227</v>
      </c>
      <c r="H610" s="161"/>
      <c r="I610" s="163" t="s">
        <v>1063</v>
      </c>
      <c r="J610" s="157"/>
      <c r="K610" s="162">
        <f t="shared" si="8"/>
        <v>2</v>
      </c>
      <c r="L610" s="159"/>
      <c r="M610" s="154"/>
      <c r="N610" s="131"/>
    </row>
    <row r="611">
      <c r="A611" s="152" t="str">
        <f t="shared" si="1"/>
        <v>27267</v>
      </c>
      <c r="B611" s="107"/>
      <c r="C611" s="106">
        <v>272.0</v>
      </c>
      <c r="D611" s="153" t="s">
        <v>560</v>
      </c>
      <c r="E611" s="154" t="s">
        <v>969</v>
      </c>
      <c r="F611" s="155">
        <f>vlookup(G611,terminals!$C$4:$O$196,13,FALSE)</f>
        <v>67</v>
      </c>
      <c r="G611" s="153" t="s">
        <v>1073</v>
      </c>
      <c r="H611" s="161"/>
      <c r="I611" s="163" t="s">
        <v>1063</v>
      </c>
      <c r="J611" s="157"/>
      <c r="K611" s="162">
        <f t="shared" si="8"/>
        <v>3</v>
      </c>
      <c r="L611" s="159"/>
      <c r="M611" s="154"/>
      <c r="N611" s="131"/>
    </row>
    <row r="612">
      <c r="A612" s="152" t="str">
        <f t="shared" si="1"/>
        <v>27276</v>
      </c>
      <c r="B612" s="107"/>
      <c r="C612" s="106">
        <v>272.0</v>
      </c>
      <c r="D612" s="153" t="s">
        <v>560</v>
      </c>
      <c r="E612" s="154" t="s">
        <v>969</v>
      </c>
      <c r="F612" s="155">
        <f>vlookup(G612,terminals!$C$4:$O$196,13,FALSE)</f>
        <v>76</v>
      </c>
      <c r="G612" s="153" t="s">
        <v>241</v>
      </c>
      <c r="H612" s="161"/>
      <c r="I612" s="163" t="s">
        <v>1063</v>
      </c>
      <c r="J612" s="157"/>
      <c r="K612" s="162">
        <f t="shared" si="8"/>
        <v>4</v>
      </c>
      <c r="L612" s="159"/>
      <c r="M612" s="154"/>
      <c r="N612" s="131"/>
    </row>
    <row r="613">
      <c r="A613" s="152" t="str">
        <f t="shared" si="1"/>
        <v>27260</v>
      </c>
      <c r="B613" s="107"/>
      <c r="C613" s="106">
        <v>272.0</v>
      </c>
      <c r="D613" s="153" t="s">
        <v>560</v>
      </c>
      <c r="E613" s="154" t="s">
        <v>955</v>
      </c>
      <c r="F613" s="155">
        <f>vlookup(G613,terminals!$C$4:$O$196,13,FALSE)</f>
        <v>60</v>
      </c>
      <c r="G613" s="153" t="s">
        <v>1066</v>
      </c>
      <c r="H613" s="161"/>
      <c r="I613" s="163" t="s">
        <v>1063</v>
      </c>
      <c r="J613" s="157"/>
      <c r="K613" s="162">
        <f t="shared" si="8"/>
        <v>5</v>
      </c>
      <c r="L613" s="159"/>
      <c r="M613" s="154"/>
      <c r="N613" s="131"/>
    </row>
    <row r="614">
      <c r="A614" s="152" t="str">
        <f t="shared" si="1"/>
        <v>27286</v>
      </c>
      <c r="B614" s="107"/>
      <c r="C614" s="106">
        <v>272.0</v>
      </c>
      <c r="D614" s="153" t="s">
        <v>560</v>
      </c>
      <c r="E614" s="154" t="s">
        <v>947</v>
      </c>
      <c r="F614" s="155">
        <f>vlookup(G614,terminals!$C$4:$O$196,13,FALSE)</f>
        <v>86</v>
      </c>
      <c r="G614" s="153" t="s">
        <v>248</v>
      </c>
      <c r="H614" s="161"/>
      <c r="I614" s="163"/>
      <c r="J614" s="157"/>
      <c r="K614" s="162">
        <f t="shared" si="8"/>
        <v>-1</v>
      </c>
      <c r="L614" s="159"/>
      <c r="M614" s="154"/>
      <c r="N614" s="131"/>
    </row>
    <row r="615">
      <c r="A615" s="152" t="str">
        <f t="shared" si="1"/>
        <v>27379</v>
      </c>
      <c r="B615" s="107"/>
      <c r="C615" s="106">
        <v>273.0</v>
      </c>
      <c r="D615" s="153" t="s">
        <v>560</v>
      </c>
      <c r="E615" s="154" t="s">
        <v>945</v>
      </c>
      <c r="F615" s="155">
        <f>vlookup(G615,terminals!$C$4:$O$196,13,FALSE)</f>
        <v>79</v>
      </c>
      <c r="G615" s="153" t="s">
        <v>230</v>
      </c>
      <c r="H615" s="161" t="s">
        <v>965</v>
      </c>
      <c r="I615" s="163" t="s">
        <v>1063</v>
      </c>
      <c r="J615" s="157"/>
      <c r="K615" s="162">
        <f t="shared" si="8"/>
        <v>0</v>
      </c>
      <c r="L615" s="159"/>
      <c r="M615" s="154"/>
      <c r="N615" s="131"/>
    </row>
    <row r="616">
      <c r="A616" s="152" t="str">
        <f t="shared" si="1"/>
        <v>27371</v>
      </c>
      <c r="B616" s="107"/>
      <c r="C616" s="106">
        <v>273.0</v>
      </c>
      <c r="D616" s="153" t="s">
        <v>560</v>
      </c>
      <c r="E616" s="154" t="s">
        <v>969</v>
      </c>
      <c r="F616" s="155">
        <f>vlookup(G616,terminals!$C$4:$O$196,13,FALSE)</f>
        <v>71</v>
      </c>
      <c r="G616" s="153" t="s">
        <v>227</v>
      </c>
      <c r="H616" s="161"/>
      <c r="I616" s="163" t="s">
        <v>1063</v>
      </c>
      <c r="J616" s="157"/>
      <c r="K616" s="162">
        <f t="shared" si="8"/>
        <v>1</v>
      </c>
      <c r="L616" s="159"/>
      <c r="M616" s="154"/>
      <c r="N616" s="131"/>
    </row>
    <row r="617">
      <c r="A617" s="152" t="str">
        <f t="shared" si="1"/>
        <v>27376</v>
      </c>
      <c r="B617" s="107"/>
      <c r="C617" s="106">
        <v>273.0</v>
      </c>
      <c r="D617" s="153" t="s">
        <v>560</v>
      </c>
      <c r="E617" s="154" t="s">
        <v>969</v>
      </c>
      <c r="F617" s="155">
        <f>vlookup(G617,terminals!$C$4:$O$196,13,FALSE)</f>
        <v>76</v>
      </c>
      <c r="G617" s="153" t="s">
        <v>241</v>
      </c>
      <c r="H617" s="161"/>
      <c r="I617" s="163" t="s">
        <v>1063</v>
      </c>
      <c r="J617" s="157"/>
      <c r="K617" s="162">
        <f t="shared" si="8"/>
        <v>2</v>
      </c>
      <c r="L617" s="159"/>
      <c r="M617" s="154"/>
      <c r="N617" s="131"/>
    </row>
    <row r="618">
      <c r="A618" s="152" t="str">
        <f t="shared" si="1"/>
        <v>27360</v>
      </c>
      <c r="B618" s="107"/>
      <c r="C618" s="106">
        <v>273.0</v>
      </c>
      <c r="D618" s="153" t="s">
        <v>560</v>
      </c>
      <c r="E618" s="154" t="s">
        <v>955</v>
      </c>
      <c r="F618" s="155">
        <f>vlookup(G618,terminals!$C$4:$O$196,13,FALSE)</f>
        <v>60</v>
      </c>
      <c r="G618" s="153" t="s">
        <v>1066</v>
      </c>
      <c r="H618" s="161"/>
      <c r="I618" s="163" t="s">
        <v>1063</v>
      </c>
      <c r="J618" s="157"/>
      <c r="K618" s="162">
        <f t="shared" si="8"/>
        <v>3</v>
      </c>
      <c r="L618" s="159"/>
      <c r="M618" s="154"/>
      <c r="N618" s="131"/>
    </row>
    <row r="619">
      <c r="A619" s="152" t="str">
        <f t="shared" si="1"/>
        <v>27386</v>
      </c>
      <c r="B619" s="107"/>
      <c r="C619" s="106">
        <v>273.0</v>
      </c>
      <c r="D619" s="153" t="s">
        <v>560</v>
      </c>
      <c r="E619" s="154" t="s">
        <v>947</v>
      </c>
      <c r="F619" s="155">
        <f>vlookup(G619,terminals!$C$4:$O$196,13,FALSE)</f>
        <v>86</v>
      </c>
      <c r="G619" s="153" t="s">
        <v>248</v>
      </c>
      <c r="H619" s="161"/>
      <c r="I619" s="163"/>
      <c r="J619" s="157"/>
      <c r="K619" s="162">
        <f t="shared" si="8"/>
        <v>-1</v>
      </c>
      <c r="L619" s="159"/>
      <c r="M619" s="154"/>
      <c r="N619" s="131"/>
    </row>
    <row r="620">
      <c r="A620" s="152" t="str">
        <f t="shared" si="1"/>
        <v>27479</v>
      </c>
      <c r="B620" s="107"/>
      <c r="C620" s="106">
        <v>274.0</v>
      </c>
      <c r="D620" s="153" t="s">
        <v>561</v>
      </c>
      <c r="E620" s="154" t="s">
        <v>945</v>
      </c>
      <c r="F620" s="155">
        <f>vlookup(G620,terminals!$C$4:$O$196,13,FALSE)</f>
        <v>79</v>
      </c>
      <c r="G620" s="153" t="s">
        <v>230</v>
      </c>
      <c r="H620" s="161" t="s">
        <v>959</v>
      </c>
      <c r="I620" s="163" t="s">
        <v>1063</v>
      </c>
      <c r="J620" s="157"/>
      <c r="K620" s="162">
        <f t="shared" si="8"/>
        <v>0</v>
      </c>
      <c r="L620" s="159"/>
      <c r="M620" s="154"/>
      <c r="N620" s="131"/>
    </row>
    <row r="621">
      <c r="A621" s="152" t="str">
        <f t="shared" si="1"/>
        <v>27461</v>
      </c>
      <c r="B621" s="107"/>
      <c r="C621" s="106">
        <v>274.0</v>
      </c>
      <c r="D621" s="153" t="s">
        <v>561</v>
      </c>
      <c r="E621" s="154" t="s">
        <v>955</v>
      </c>
      <c r="F621" s="155">
        <f>vlookup(G621,terminals!$C$4:$O$196,13,FALSE)</f>
        <v>61</v>
      </c>
      <c r="G621" s="153" t="s">
        <v>238</v>
      </c>
      <c r="H621" s="161"/>
      <c r="I621" s="163" t="s">
        <v>1063</v>
      </c>
      <c r="J621" s="157"/>
      <c r="K621" s="162">
        <f t="shared" si="8"/>
        <v>1</v>
      </c>
      <c r="L621" s="159"/>
      <c r="M621" s="154"/>
      <c r="N621" s="131"/>
    </row>
    <row r="622">
      <c r="A622" s="152" t="str">
        <f t="shared" si="1"/>
        <v>27464</v>
      </c>
      <c r="B622" s="107"/>
      <c r="C622" s="106">
        <v>274.0</v>
      </c>
      <c r="D622" s="153" t="s">
        <v>561</v>
      </c>
      <c r="E622" s="154" t="s">
        <v>947</v>
      </c>
      <c r="F622" s="155">
        <f>vlookup(G622,terminals!$C$4:$O$196,13,FALSE)</f>
        <v>64</v>
      </c>
      <c r="G622" s="153" t="s">
        <v>247</v>
      </c>
      <c r="H622" s="161"/>
      <c r="I622" s="163"/>
      <c r="J622" s="157"/>
      <c r="K622" s="162">
        <f t="shared" si="8"/>
        <v>-1</v>
      </c>
      <c r="L622" s="159"/>
      <c r="M622" s="154"/>
      <c r="N622" s="131"/>
    </row>
    <row r="623">
      <c r="A623" s="152" t="str">
        <f t="shared" si="1"/>
        <v>27579</v>
      </c>
      <c r="B623" s="107"/>
      <c r="C623" s="106">
        <v>275.0</v>
      </c>
      <c r="D623" s="153" t="s">
        <v>561</v>
      </c>
      <c r="E623" s="154" t="s">
        <v>945</v>
      </c>
      <c r="F623" s="155">
        <f>vlookup(G623,terminals!$C$4:$O$196,13,FALSE)</f>
        <v>79</v>
      </c>
      <c r="G623" s="153" t="s">
        <v>230</v>
      </c>
      <c r="H623" s="161" t="s">
        <v>986</v>
      </c>
      <c r="I623" s="163" t="s">
        <v>1063</v>
      </c>
      <c r="J623" s="157"/>
      <c r="K623" s="162">
        <f t="shared" si="8"/>
        <v>0</v>
      </c>
      <c r="L623" s="159"/>
      <c r="M623" s="154"/>
      <c r="N623" s="131"/>
    </row>
    <row r="624">
      <c r="A624" s="152" t="str">
        <f t="shared" si="1"/>
        <v>27565</v>
      </c>
      <c r="B624" s="107"/>
      <c r="C624" s="106">
        <v>275.0</v>
      </c>
      <c r="D624" s="153" t="s">
        <v>561</v>
      </c>
      <c r="E624" s="154" t="s">
        <v>969</v>
      </c>
      <c r="F624" s="155">
        <f>vlookup(G624,terminals!$C$4:$O$196,13,FALSE)</f>
        <v>65</v>
      </c>
      <c r="G624" s="153" t="s">
        <v>237</v>
      </c>
      <c r="H624" s="161"/>
      <c r="I624" s="163" t="s">
        <v>1063</v>
      </c>
      <c r="J624" s="157"/>
      <c r="K624" s="162">
        <f t="shared" si="8"/>
        <v>1</v>
      </c>
      <c r="L624" s="159"/>
      <c r="M624" s="154"/>
      <c r="N624" s="131"/>
    </row>
    <row r="625">
      <c r="A625" s="152" t="str">
        <f t="shared" si="1"/>
        <v>27574</v>
      </c>
      <c r="B625" s="107"/>
      <c r="C625" s="106">
        <v>275.0</v>
      </c>
      <c r="D625" s="153" t="s">
        <v>561</v>
      </c>
      <c r="E625" s="154" t="s">
        <v>955</v>
      </c>
      <c r="F625" s="155">
        <f>vlookup(G625,terminals!$C$4:$O$196,13,FALSE)</f>
        <v>74</v>
      </c>
      <c r="G625" s="153" t="s">
        <v>239</v>
      </c>
      <c r="H625" s="161"/>
      <c r="I625" s="163" t="s">
        <v>1063</v>
      </c>
      <c r="J625" s="157"/>
      <c r="K625" s="162">
        <f t="shared" si="8"/>
        <v>2</v>
      </c>
      <c r="L625" s="159"/>
      <c r="M625" s="154"/>
      <c r="N625" s="131"/>
    </row>
    <row r="626">
      <c r="A626" s="152" t="str">
        <f t="shared" si="1"/>
        <v>27564</v>
      </c>
      <c r="B626" s="107"/>
      <c r="C626" s="106">
        <v>275.0</v>
      </c>
      <c r="D626" s="153" t="s">
        <v>561</v>
      </c>
      <c r="E626" s="154" t="s">
        <v>947</v>
      </c>
      <c r="F626" s="155">
        <f>vlookup(G626,terminals!$C$4:$O$196,13,FALSE)</f>
        <v>64</v>
      </c>
      <c r="G626" s="153" t="s">
        <v>247</v>
      </c>
      <c r="H626" s="161"/>
      <c r="I626" s="163"/>
      <c r="J626" s="157"/>
      <c r="K626" s="162">
        <f t="shared" si="8"/>
        <v>-1</v>
      </c>
      <c r="L626" s="159"/>
      <c r="M626" s="154"/>
      <c r="N626" s="131"/>
    </row>
    <row r="627">
      <c r="A627" s="152" t="str">
        <f t="shared" si="1"/>
        <v>27661</v>
      </c>
      <c r="B627" s="107"/>
      <c r="C627" s="123">
        <v>276.0</v>
      </c>
      <c r="D627" s="153" t="s">
        <v>562</v>
      </c>
      <c r="E627" s="154" t="s">
        <v>945</v>
      </c>
      <c r="F627" s="155">
        <f>vlookup(G627,terminals!$C$4:$O$196,13,FALSE)</f>
        <v>61</v>
      </c>
      <c r="G627" s="153" t="s">
        <v>238</v>
      </c>
      <c r="H627" s="156" t="s">
        <v>980</v>
      </c>
      <c r="I627" s="163" t="s">
        <v>1063</v>
      </c>
      <c r="J627" s="157"/>
      <c r="K627" s="162">
        <f t="shared" si="8"/>
        <v>0</v>
      </c>
      <c r="L627" s="159"/>
      <c r="M627" s="154"/>
      <c r="N627" s="131"/>
    </row>
    <row r="628">
      <c r="A628" s="152" t="str">
        <f t="shared" si="1"/>
        <v>27682</v>
      </c>
      <c r="B628" s="107"/>
      <c r="C628" s="123">
        <v>276.0</v>
      </c>
      <c r="D628" s="153" t="s">
        <v>562</v>
      </c>
      <c r="E628" s="154" t="s">
        <v>955</v>
      </c>
      <c r="F628" s="155">
        <f>vlookup(G628,terminals!$C$4:$O$196,13,FALSE)</f>
        <v>82</v>
      </c>
      <c r="G628" s="153" t="s">
        <v>231</v>
      </c>
      <c r="H628" s="156"/>
      <c r="I628" s="163" t="s">
        <v>1063</v>
      </c>
      <c r="J628" s="157"/>
      <c r="K628" s="162">
        <f t="shared" si="8"/>
        <v>1</v>
      </c>
      <c r="L628" s="159"/>
      <c r="M628" s="154"/>
      <c r="N628" s="131"/>
    </row>
    <row r="629">
      <c r="A629" s="152" t="str">
        <f t="shared" si="1"/>
        <v>27683</v>
      </c>
      <c r="B629" s="107"/>
      <c r="C629" s="123">
        <v>276.0</v>
      </c>
      <c r="D629" s="153" t="s">
        <v>562</v>
      </c>
      <c r="E629" s="154" t="s">
        <v>947</v>
      </c>
      <c r="F629" s="155">
        <f>vlookup(G629,terminals!$C$4:$O$196,13,FALSE)</f>
        <v>83</v>
      </c>
      <c r="G629" s="153" t="s">
        <v>228</v>
      </c>
      <c r="H629" s="156"/>
      <c r="I629" s="163"/>
      <c r="J629" s="157"/>
      <c r="K629" s="162">
        <f t="shared" si="8"/>
        <v>-1</v>
      </c>
      <c r="L629" s="159"/>
      <c r="M629" s="154"/>
      <c r="N629" s="131"/>
    </row>
    <row r="630">
      <c r="A630" s="152" t="str">
        <f t="shared" si="1"/>
        <v>27761</v>
      </c>
      <c r="B630" s="107"/>
      <c r="C630" s="123">
        <v>277.0</v>
      </c>
      <c r="D630" s="153" t="s">
        <v>562</v>
      </c>
      <c r="E630" s="154" t="s">
        <v>945</v>
      </c>
      <c r="F630" s="155">
        <f>vlookup(G630,terminals!$C$4:$O$196,13,FALSE)</f>
        <v>61</v>
      </c>
      <c r="G630" s="153" t="s">
        <v>238</v>
      </c>
      <c r="H630" s="156" t="s">
        <v>1047</v>
      </c>
      <c r="I630" s="163" t="s">
        <v>1063</v>
      </c>
      <c r="J630" s="157"/>
      <c r="K630" s="162">
        <f t="shared" si="8"/>
        <v>0</v>
      </c>
      <c r="L630" s="159"/>
      <c r="M630" s="154"/>
      <c r="N630" s="131"/>
    </row>
    <row r="631">
      <c r="A631" s="152" t="str">
        <f t="shared" si="1"/>
        <v>27778</v>
      </c>
      <c r="B631" s="107"/>
      <c r="C631" s="123">
        <v>277.0</v>
      </c>
      <c r="D631" s="153" t="s">
        <v>562</v>
      </c>
      <c r="E631" s="154" t="s">
        <v>955</v>
      </c>
      <c r="F631" s="155">
        <f>vlookup(G631,terminals!$C$4:$O$196,13,FALSE)</f>
        <v>78</v>
      </c>
      <c r="G631" s="153" t="s">
        <v>249</v>
      </c>
      <c r="H631" s="156"/>
      <c r="I631" s="163" t="s">
        <v>1063</v>
      </c>
      <c r="J631" s="157"/>
      <c r="K631" s="162">
        <f t="shared" si="8"/>
        <v>1</v>
      </c>
      <c r="L631" s="159"/>
      <c r="M631" s="154"/>
      <c r="N631" s="131"/>
    </row>
    <row r="632">
      <c r="A632" s="152" t="str">
        <f t="shared" si="1"/>
        <v>27783</v>
      </c>
      <c r="B632" s="107"/>
      <c r="C632" s="123">
        <v>277.0</v>
      </c>
      <c r="D632" s="153" t="s">
        <v>562</v>
      </c>
      <c r="E632" s="154" t="s">
        <v>947</v>
      </c>
      <c r="F632" s="155">
        <f>vlookup(G632,terminals!$C$4:$O$196,13,FALSE)</f>
        <v>83</v>
      </c>
      <c r="G632" s="153" t="s">
        <v>228</v>
      </c>
      <c r="H632" s="156"/>
      <c r="I632" s="163"/>
      <c r="J632" s="157"/>
      <c r="K632" s="162">
        <f t="shared" si="8"/>
        <v>-1</v>
      </c>
      <c r="L632" s="159"/>
      <c r="M632" s="154"/>
      <c r="N632" s="131"/>
    </row>
    <row r="633">
      <c r="A633" s="152" t="str">
        <f t="shared" si="1"/>
        <v>27861</v>
      </c>
      <c r="B633" s="107"/>
      <c r="C633" s="123">
        <v>278.0</v>
      </c>
      <c r="D633" s="153" t="s">
        <v>562</v>
      </c>
      <c r="E633" s="154" t="s">
        <v>945</v>
      </c>
      <c r="F633" s="155">
        <f>vlookup(G633,terminals!$C$4:$O$196,13,FALSE)</f>
        <v>61</v>
      </c>
      <c r="G633" s="153" t="s">
        <v>238</v>
      </c>
      <c r="H633" s="161" t="s">
        <v>948</v>
      </c>
      <c r="I633" s="157" t="s">
        <v>1063</v>
      </c>
      <c r="J633" s="157"/>
      <c r="K633" s="157">
        <f t="shared" si="8"/>
        <v>0</v>
      </c>
      <c r="L633" s="159"/>
      <c r="M633" s="154"/>
      <c r="N633" s="131"/>
    </row>
    <row r="634">
      <c r="A634" s="152" t="str">
        <f t="shared" si="1"/>
        <v>27883</v>
      </c>
      <c r="B634" s="107"/>
      <c r="C634" s="123">
        <v>278.0</v>
      </c>
      <c r="D634" s="153" t="s">
        <v>562</v>
      </c>
      <c r="E634" s="154" t="s">
        <v>947</v>
      </c>
      <c r="F634" s="155">
        <f>vlookup(G634,terminals!$C$4:$O$196,13,FALSE)</f>
        <v>83</v>
      </c>
      <c r="G634" s="153" t="s">
        <v>228</v>
      </c>
      <c r="H634" s="161"/>
      <c r="I634" s="157"/>
      <c r="J634" s="157"/>
      <c r="K634" s="157">
        <f t="shared" si="8"/>
        <v>-1</v>
      </c>
      <c r="L634" s="159"/>
      <c r="M634" s="154"/>
      <c r="N634" s="131"/>
    </row>
    <row r="635">
      <c r="A635" s="152" t="str">
        <f t="shared" si="1"/>
        <v>27961</v>
      </c>
      <c r="B635" s="107"/>
      <c r="C635" s="123">
        <v>279.0</v>
      </c>
      <c r="D635" s="153" t="s">
        <v>562</v>
      </c>
      <c r="E635" s="154" t="s">
        <v>945</v>
      </c>
      <c r="F635" s="155">
        <f>vlookup(G635,terminals!$C$4:$O$196,13,FALSE)</f>
        <v>61</v>
      </c>
      <c r="G635" s="153" t="s">
        <v>238</v>
      </c>
      <c r="H635" s="161" t="s">
        <v>1051</v>
      </c>
      <c r="I635" s="157" t="s">
        <v>1063</v>
      </c>
      <c r="J635" s="157"/>
      <c r="K635" s="157">
        <f t="shared" si="8"/>
        <v>0</v>
      </c>
      <c r="L635" s="159"/>
      <c r="M635" s="154"/>
      <c r="N635" s="131"/>
    </row>
    <row r="636">
      <c r="A636" s="152" t="str">
        <f t="shared" si="1"/>
        <v>27983</v>
      </c>
      <c r="B636" s="107"/>
      <c r="C636" s="123">
        <v>279.0</v>
      </c>
      <c r="D636" s="153" t="s">
        <v>562</v>
      </c>
      <c r="E636" s="154" t="s">
        <v>947</v>
      </c>
      <c r="F636" s="155">
        <f>vlookup(G636,terminals!$C$4:$O$196,13,FALSE)</f>
        <v>83</v>
      </c>
      <c r="G636" s="153" t="s">
        <v>228</v>
      </c>
      <c r="H636" s="161"/>
      <c r="I636" s="157"/>
      <c r="J636" s="157"/>
      <c r="K636" s="157">
        <f t="shared" si="8"/>
        <v>-1</v>
      </c>
      <c r="L636" s="159"/>
      <c r="M636" s="154"/>
      <c r="N636" s="131"/>
    </row>
    <row r="637">
      <c r="A637" s="152" t="str">
        <f t="shared" si="1"/>
        <v>28061</v>
      </c>
      <c r="B637" s="107"/>
      <c r="C637" s="123">
        <v>280.0</v>
      </c>
      <c r="D637" s="153" t="s">
        <v>563</v>
      </c>
      <c r="E637" s="154" t="s">
        <v>945</v>
      </c>
      <c r="F637" s="155">
        <f>vlookup(G637,terminals!$C$4:$O$196,13,FALSE)</f>
        <v>61</v>
      </c>
      <c r="G637" s="153" t="s">
        <v>238</v>
      </c>
      <c r="H637" s="161" t="s">
        <v>1074</v>
      </c>
      <c r="I637" s="157" t="s">
        <v>1063</v>
      </c>
      <c r="J637" s="157"/>
      <c r="K637" s="157">
        <f t="shared" si="8"/>
        <v>0</v>
      </c>
      <c r="L637" s="159"/>
      <c r="M637" s="154"/>
      <c r="N637" s="131"/>
    </row>
    <row r="638">
      <c r="A638" s="152" t="str">
        <f t="shared" si="1"/>
        <v>28078</v>
      </c>
      <c r="B638" s="107"/>
      <c r="C638" s="123">
        <v>280.0</v>
      </c>
      <c r="D638" s="153" t="s">
        <v>563</v>
      </c>
      <c r="E638" s="154" t="s">
        <v>947</v>
      </c>
      <c r="F638" s="155">
        <f>vlookup(G638,terminals!$C$4:$O$196,13,FALSE)</f>
        <v>78</v>
      </c>
      <c r="G638" s="153" t="s">
        <v>249</v>
      </c>
      <c r="H638" s="161"/>
      <c r="I638" s="157"/>
      <c r="J638" s="157"/>
      <c r="K638" s="157">
        <f t="shared" si="8"/>
        <v>-1</v>
      </c>
      <c r="L638" s="159"/>
      <c r="M638" s="154"/>
      <c r="N638" s="131"/>
    </row>
    <row r="639">
      <c r="A639" s="152" t="str">
        <f t="shared" si="1"/>
        <v>28161</v>
      </c>
      <c r="B639" s="107"/>
      <c r="C639" s="123">
        <v>281.0</v>
      </c>
      <c r="D639" s="153" t="s">
        <v>564</v>
      </c>
      <c r="E639" s="154" t="s">
        <v>945</v>
      </c>
      <c r="F639" s="155">
        <f>vlookup(G639,terminals!$C$4:$O$196,13,FALSE)</f>
        <v>61</v>
      </c>
      <c r="G639" s="153" t="s">
        <v>238</v>
      </c>
      <c r="H639" s="161" t="s">
        <v>1075</v>
      </c>
      <c r="I639" s="157" t="s">
        <v>1063</v>
      </c>
      <c r="J639" s="157"/>
      <c r="K639" s="157">
        <f t="shared" si="8"/>
        <v>0</v>
      </c>
      <c r="L639" s="159"/>
      <c r="M639" s="154"/>
      <c r="N639" s="131"/>
    </row>
    <row r="640">
      <c r="A640" s="152" t="str">
        <f t="shared" si="1"/>
        <v>28179</v>
      </c>
      <c r="B640" s="107"/>
      <c r="C640" s="123">
        <v>281.0</v>
      </c>
      <c r="D640" s="153" t="s">
        <v>564</v>
      </c>
      <c r="E640" s="154" t="s">
        <v>947</v>
      </c>
      <c r="F640" s="155">
        <f>vlookup(G640,terminals!$C$4:$O$196,13,FALSE)</f>
        <v>79</v>
      </c>
      <c r="G640" s="153" t="s">
        <v>230</v>
      </c>
      <c r="H640" s="161"/>
      <c r="I640" s="157"/>
      <c r="J640" s="157"/>
      <c r="K640" s="157">
        <f t="shared" si="8"/>
        <v>-1</v>
      </c>
      <c r="L640" s="159"/>
      <c r="M640" s="154"/>
      <c r="N640" s="131"/>
    </row>
    <row r="641">
      <c r="A641" s="152" t="str">
        <f t="shared" si="1"/>
        <v>28261</v>
      </c>
      <c r="B641" s="107"/>
      <c r="C641" s="123">
        <v>282.0</v>
      </c>
      <c r="D641" s="153" t="s">
        <v>564</v>
      </c>
      <c r="E641" s="154" t="s">
        <v>945</v>
      </c>
      <c r="F641" s="155">
        <f>vlookup(G641,terminals!$C$4:$O$196,13,FALSE)</f>
        <v>61</v>
      </c>
      <c r="G641" s="153" t="s">
        <v>238</v>
      </c>
      <c r="H641" s="161" t="s">
        <v>1076</v>
      </c>
      <c r="I641" s="157" t="s">
        <v>1063</v>
      </c>
      <c r="J641" s="157"/>
      <c r="K641" s="157">
        <f t="shared" si="8"/>
        <v>0</v>
      </c>
      <c r="L641" s="159"/>
      <c r="M641" s="154"/>
      <c r="N641" s="131"/>
    </row>
    <row r="642">
      <c r="A642" s="152" t="str">
        <f t="shared" si="1"/>
        <v>28279</v>
      </c>
      <c r="B642" s="107"/>
      <c r="C642" s="123">
        <v>282.0</v>
      </c>
      <c r="D642" s="153" t="s">
        <v>564</v>
      </c>
      <c r="E642" s="154" t="s">
        <v>947</v>
      </c>
      <c r="F642" s="155">
        <f>vlookup(G642,terminals!$C$4:$O$196,13,FALSE)</f>
        <v>79</v>
      </c>
      <c r="G642" s="153" t="s">
        <v>230</v>
      </c>
      <c r="H642" s="161"/>
      <c r="I642" s="157"/>
      <c r="J642" s="157"/>
      <c r="K642" s="157">
        <f t="shared" si="8"/>
        <v>-1</v>
      </c>
      <c r="L642" s="159"/>
      <c r="M642" s="154"/>
      <c r="N642" s="131"/>
    </row>
    <row r="643">
      <c r="A643" s="152" t="str">
        <f t="shared" si="1"/>
        <v>28381</v>
      </c>
      <c r="B643" s="107"/>
      <c r="C643" s="106">
        <v>283.0</v>
      </c>
      <c r="D643" s="153" t="s">
        <v>565</v>
      </c>
      <c r="E643" s="154" t="s">
        <v>945</v>
      </c>
      <c r="F643" s="155">
        <f>vlookup(G643,terminals!$C$4:$O$196,13,FALSE)</f>
        <v>81</v>
      </c>
      <c r="G643" s="153" t="s">
        <v>1064</v>
      </c>
      <c r="H643" s="161" t="s">
        <v>946</v>
      </c>
      <c r="I643" s="157" t="s">
        <v>1063</v>
      </c>
      <c r="J643" s="157"/>
      <c r="K643" s="157">
        <f t="shared" si="8"/>
        <v>0</v>
      </c>
      <c r="L643" s="159"/>
      <c r="M643" s="154"/>
      <c r="N643" s="131"/>
    </row>
    <row r="644">
      <c r="A644" s="152" t="str">
        <f t="shared" si="1"/>
        <v>28371</v>
      </c>
      <c r="B644" s="107"/>
      <c r="C644" s="106">
        <v>283.0</v>
      </c>
      <c r="D644" s="153" t="s">
        <v>565</v>
      </c>
      <c r="E644" s="154" t="s">
        <v>947</v>
      </c>
      <c r="F644" s="155">
        <f>vlookup(G644,terminals!$C$4:$O$196,13,FALSE)</f>
        <v>71</v>
      </c>
      <c r="G644" s="153" t="s">
        <v>227</v>
      </c>
      <c r="H644" s="161"/>
      <c r="I644" s="157"/>
      <c r="J644" s="157"/>
      <c r="K644" s="157">
        <f t="shared" si="8"/>
        <v>-1</v>
      </c>
      <c r="L644" s="159"/>
      <c r="M644" s="154"/>
      <c r="N644" s="131"/>
    </row>
    <row r="645">
      <c r="A645" s="152" t="str">
        <f t="shared" si="1"/>
        <v>28481</v>
      </c>
      <c r="B645" s="107"/>
      <c r="C645" s="106">
        <v>284.0</v>
      </c>
      <c r="D645" s="153" t="s">
        <v>565</v>
      </c>
      <c r="E645" s="154" t="s">
        <v>945</v>
      </c>
      <c r="F645" s="155">
        <f>vlookup(G645,terminals!$C$4:$O$196,13,FALSE)</f>
        <v>81</v>
      </c>
      <c r="G645" s="153" t="s">
        <v>1064</v>
      </c>
      <c r="H645" s="161" t="s">
        <v>1077</v>
      </c>
      <c r="I645" s="157" t="s">
        <v>1063</v>
      </c>
      <c r="J645" s="157"/>
      <c r="K645" s="157">
        <f t="shared" si="8"/>
        <v>0</v>
      </c>
      <c r="L645" s="159"/>
      <c r="M645" s="154"/>
      <c r="N645" s="131"/>
    </row>
    <row r="646">
      <c r="A646" s="152" t="str">
        <f t="shared" si="1"/>
        <v>28471</v>
      </c>
      <c r="B646" s="107"/>
      <c r="C646" s="106">
        <v>284.0</v>
      </c>
      <c r="D646" s="153" t="s">
        <v>565</v>
      </c>
      <c r="E646" s="154" t="s">
        <v>947</v>
      </c>
      <c r="F646" s="155">
        <f>vlookup(G646,terminals!$C$4:$O$196,13,FALSE)</f>
        <v>71</v>
      </c>
      <c r="G646" s="153" t="s">
        <v>227</v>
      </c>
      <c r="H646" s="161"/>
      <c r="I646" s="157"/>
      <c r="J646" s="157"/>
      <c r="K646" s="157">
        <f t="shared" si="8"/>
        <v>-1</v>
      </c>
      <c r="L646" s="159"/>
      <c r="M646" s="154"/>
      <c r="N646" s="131"/>
    </row>
    <row r="647">
      <c r="A647" s="152" t="str">
        <f t="shared" si="1"/>
        <v>28582</v>
      </c>
      <c r="B647" s="107"/>
      <c r="C647" s="106">
        <v>285.0</v>
      </c>
      <c r="D647" s="153" t="s">
        <v>566</v>
      </c>
      <c r="E647" s="154" t="s">
        <v>945</v>
      </c>
      <c r="F647" s="155">
        <f>vlookup(G647,terminals!$C$4:$O$196,13,FALSE)</f>
        <v>82</v>
      </c>
      <c r="G647" s="153" t="s">
        <v>231</v>
      </c>
      <c r="H647" s="161" t="s">
        <v>973</v>
      </c>
      <c r="I647" s="157" t="s">
        <v>1063</v>
      </c>
      <c r="J647" s="157"/>
      <c r="K647" s="157">
        <f t="shared" si="8"/>
        <v>0</v>
      </c>
      <c r="L647" s="159"/>
      <c r="M647" s="154"/>
      <c r="N647" s="131"/>
    </row>
    <row r="648">
      <c r="A648" s="152" t="str">
        <f t="shared" si="1"/>
        <v>28570</v>
      </c>
      <c r="B648" s="107"/>
      <c r="C648" s="106">
        <v>285.0</v>
      </c>
      <c r="D648" s="153" t="s">
        <v>566</v>
      </c>
      <c r="E648" s="154" t="s">
        <v>969</v>
      </c>
      <c r="F648" s="155">
        <f>vlookup(G648,terminals!$C$4:$O$196,13,FALSE)</f>
        <v>70</v>
      </c>
      <c r="G648" s="153" t="s">
        <v>234</v>
      </c>
      <c r="H648" s="161"/>
      <c r="I648" s="157" t="s">
        <v>1063</v>
      </c>
      <c r="J648" s="157"/>
      <c r="K648" s="157">
        <f t="shared" si="8"/>
        <v>1</v>
      </c>
      <c r="L648" s="159"/>
      <c r="M648" s="154"/>
      <c r="N648" s="131"/>
    </row>
    <row r="649">
      <c r="A649" s="152" t="str">
        <f t="shared" si="1"/>
        <v>28575</v>
      </c>
      <c r="B649" s="107"/>
      <c r="C649" s="106">
        <v>285.0</v>
      </c>
      <c r="D649" s="153" t="s">
        <v>566</v>
      </c>
      <c r="E649" s="154" t="s">
        <v>969</v>
      </c>
      <c r="F649" s="155">
        <f>vlookup(G649,terminals!$C$4:$O$196,13,FALSE)</f>
        <v>75</v>
      </c>
      <c r="G649" s="153" t="s">
        <v>235</v>
      </c>
      <c r="H649" s="161"/>
      <c r="I649" s="157" t="s">
        <v>1063</v>
      </c>
      <c r="J649" s="157"/>
      <c r="K649" s="157">
        <f t="shared" si="8"/>
        <v>2</v>
      </c>
      <c r="L649" s="159"/>
      <c r="M649" s="154"/>
      <c r="N649" s="131"/>
    </row>
    <row r="650">
      <c r="A650" s="152" t="str">
        <f t="shared" si="1"/>
        <v>28576</v>
      </c>
      <c r="B650" s="107"/>
      <c r="C650" s="106">
        <v>285.0</v>
      </c>
      <c r="D650" s="153" t="s">
        <v>566</v>
      </c>
      <c r="E650" s="154" t="s">
        <v>969</v>
      </c>
      <c r="F650" s="155">
        <f>vlookup(G650,terminals!$C$4:$O$196,13,FALSE)</f>
        <v>76</v>
      </c>
      <c r="G650" s="153" t="s">
        <v>241</v>
      </c>
      <c r="H650" s="161"/>
      <c r="I650" s="157" t="s">
        <v>1063</v>
      </c>
      <c r="J650" s="157"/>
      <c r="K650" s="157">
        <f t="shared" si="8"/>
        <v>3</v>
      </c>
      <c r="L650" s="159"/>
      <c r="M650" s="154"/>
      <c r="N650" s="131"/>
    </row>
    <row r="651">
      <c r="A651" s="152" t="str">
        <f t="shared" si="1"/>
        <v>28574</v>
      </c>
      <c r="B651" s="107"/>
      <c r="C651" s="106">
        <v>285.0</v>
      </c>
      <c r="D651" s="153" t="s">
        <v>566</v>
      </c>
      <c r="E651" s="154" t="s">
        <v>955</v>
      </c>
      <c r="F651" s="155">
        <f>vlookup(G651,terminals!$C$4:$O$196,13,FALSE)</f>
        <v>74</v>
      </c>
      <c r="G651" s="153" t="s">
        <v>239</v>
      </c>
      <c r="H651" s="161"/>
      <c r="I651" s="157" t="s">
        <v>1063</v>
      </c>
      <c r="J651" s="157"/>
      <c r="K651" s="157">
        <f t="shared" si="8"/>
        <v>4</v>
      </c>
      <c r="L651" s="159"/>
      <c r="M651" s="154"/>
      <c r="N651" s="131"/>
    </row>
    <row r="652">
      <c r="A652" s="152" t="str">
        <f t="shared" si="1"/>
        <v>28560</v>
      </c>
      <c r="B652" s="107"/>
      <c r="C652" s="106">
        <v>285.0</v>
      </c>
      <c r="D652" s="153" t="s">
        <v>566</v>
      </c>
      <c r="E652" s="154" t="s">
        <v>947</v>
      </c>
      <c r="F652" s="155">
        <f>vlookup(G652,terminals!$C$4:$O$196,13,FALSE)</f>
        <v>60</v>
      </c>
      <c r="G652" s="153" t="s">
        <v>1066</v>
      </c>
      <c r="H652" s="161"/>
      <c r="I652" s="157"/>
      <c r="J652" s="157"/>
      <c r="K652" s="157">
        <f t="shared" si="8"/>
        <v>-1</v>
      </c>
      <c r="L652" s="159"/>
      <c r="M652" s="154"/>
      <c r="N652" s="131"/>
    </row>
    <row r="653">
      <c r="A653" s="152" t="str">
        <f t="shared" si="1"/>
        <v>28682</v>
      </c>
      <c r="B653" s="107"/>
      <c r="C653" s="106">
        <v>286.0</v>
      </c>
      <c r="D653" s="153" t="s">
        <v>566</v>
      </c>
      <c r="E653" s="154" t="s">
        <v>945</v>
      </c>
      <c r="F653" s="155">
        <f>vlookup(G653,terminals!$C$4:$O$196,13,FALSE)</f>
        <v>82</v>
      </c>
      <c r="G653" s="153" t="s">
        <v>231</v>
      </c>
      <c r="H653" s="161" t="s">
        <v>948</v>
      </c>
      <c r="I653" s="157" t="s">
        <v>1063</v>
      </c>
      <c r="J653" s="157"/>
      <c r="K653" s="157">
        <f t="shared" si="8"/>
        <v>0</v>
      </c>
      <c r="L653" s="159"/>
      <c r="M653" s="154"/>
      <c r="N653" s="131"/>
    </row>
    <row r="654">
      <c r="A654" s="152" t="str">
        <f t="shared" si="1"/>
        <v>28669</v>
      </c>
      <c r="B654" s="107"/>
      <c r="C654" s="106">
        <v>286.0</v>
      </c>
      <c r="D654" s="153" t="s">
        <v>566</v>
      </c>
      <c r="E654" s="154" t="s">
        <v>955</v>
      </c>
      <c r="F654" s="155">
        <f>vlookup(G654,terminals!$C$4:$O$196,13,FALSE)</f>
        <v>69</v>
      </c>
      <c r="G654" s="153" t="s">
        <v>1065</v>
      </c>
      <c r="H654" s="161"/>
      <c r="I654" s="157" t="s">
        <v>1063</v>
      </c>
      <c r="J654" s="157"/>
      <c r="K654" s="157">
        <f t="shared" si="8"/>
        <v>1</v>
      </c>
      <c r="L654" s="159"/>
      <c r="M654" s="154"/>
      <c r="N654" s="131"/>
    </row>
    <row r="655">
      <c r="A655" s="152" t="str">
        <f t="shared" si="1"/>
        <v>28660</v>
      </c>
      <c r="B655" s="107"/>
      <c r="C655" s="106">
        <v>286.0</v>
      </c>
      <c r="D655" s="153" t="s">
        <v>566</v>
      </c>
      <c r="E655" s="154" t="s">
        <v>947</v>
      </c>
      <c r="F655" s="155">
        <f>vlookup(G655,terminals!$C$4:$O$196,13,FALSE)</f>
        <v>60</v>
      </c>
      <c r="G655" s="153" t="s">
        <v>1066</v>
      </c>
      <c r="H655" s="161"/>
      <c r="I655" s="157"/>
      <c r="J655" s="157"/>
      <c r="K655" s="157">
        <f t="shared" si="8"/>
        <v>-1</v>
      </c>
      <c r="L655" s="159"/>
      <c r="M655" s="154"/>
      <c r="N655" s="131"/>
    </row>
    <row r="656">
      <c r="A656" s="152" t="str">
        <f t="shared" si="1"/>
        <v>28782</v>
      </c>
      <c r="B656" s="107"/>
      <c r="C656" s="106">
        <v>287.0</v>
      </c>
      <c r="D656" s="153" t="s">
        <v>567</v>
      </c>
      <c r="E656" s="154" t="s">
        <v>945</v>
      </c>
      <c r="F656" s="155">
        <f>vlookup(G656,terminals!$C$4:$O$196,13,FALSE)</f>
        <v>82</v>
      </c>
      <c r="G656" s="153" t="s">
        <v>231</v>
      </c>
      <c r="H656" s="161" t="s">
        <v>974</v>
      </c>
      <c r="I656" s="157" t="s">
        <v>1063</v>
      </c>
      <c r="J656" s="157"/>
      <c r="K656" s="157">
        <f t="shared" si="8"/>
        <v>0</v>
      </c>
      <c r="L656" s="159"/>
      <c r="M656" s="154"/>
      <c r="N656" s="131"/>
    </row>
    <row r="657">
      <c r="A657" s="152" t="str">
        <f t="shared" si="1"/>
        <v>28770</v>
      </c>
      <c r="B657" s="107"/>
      <c r="C657" s="106">
        <v>287.0</v>
      </c>
      <c r="D657" s="153" t="s">
        <v>567</v>
      </c>
      <c r="E657" s="154" t="s">
        <v>955</v>
      </c>
      <c r="F657" s="155">
        <f>vlookup(G657,terminals!$C$4:$O$196,13,FALSE)</f>
        <v>70</v>
      </c>
      <c r="G657" s="153" t="s">
        <v>234</v>
      </c>
      <c r="H657" s="161"/>
      <c r="I657" s="157" t="s">
        <v>1063</v>
      </c>
      <c r="J657" s="157"/>
      <c r="K657" s="157">
        <f t="shared" si="8"/>
        <v>1</v>
      </c>
      <c r="L657" s="159"/>
      <c r="M657" s="154"/>
      <c r="N657" s="131"/>
    </row>
    <row r="658">
      <c r="A658" s="152" t="str">
        <f t="shared" si="1"/>
        <v>28769</v>
      </c>
      <c r="B658" s="107"/>
      <c r="C658" s="106">
        <v>287.0</v>
      </c>
      <c r="D658" s="153" t="s">
        <v>567</v>
      </c>
      <c r="E658" s="154" t="s">
        <v>947</v>
      </c>
      <c r="F658" s="155">
        <f>vlookup(G658,terminals!$C$4:$O$196,13,FALSE)</f>
        <v>69</v>
      </c>
      <c r="G658" s="153" t="s">
        <v>1065</v>
      </c>
      <c r="H658" s="161"/>
      <c r="I658" s="163"/>
      <c r="J658" s="157"/>
      <c r="K658" s="162">
        <f t="shared" si="8"/>
        <v>-1</v>
      </c>
      <c r="L658" s="159"/>
      <c r="M658" s="154"/>
      <c r="N658" s="131"/>
    </row>
    <row r="659">
      <c r="A659" s="152" t="str">
        <f t="shared" si="1"/>
        <v>28882</v>
      </c>
      <c r="B659" s="107"/>
      <c r="C659" s="106">
        <v>288.0</v>
      </c>
      <c r="D659" s="153" t="s">
        <v>567</v>
      </c>
      <c r="E659" s="154" t="s">
        <v>945</v>
      </c>
      <c r="F659" s="155">
        <f>vlookup(G659,terminals!$C$4:$O$196,13,FALSE)</f>
        <v>82</v>
      </c>
      <c r="G659" s="153" t="s">
        <v>231</v>
      </c>
      <c r="H659" s="161" t="s">
        <v>946</v>
      </c>
      <c r="I659" s="163" t="s">
        <v>1063</v>
      </c>
      <c r="J659" s="157"/>
      <c r="K659" s="162">
        <f t="shared" si="8"/>
        <v>0</v>
      </c>
      <c r="L659" s="159"/>
      <c r="M659" s="154"/>
      <c r="N659" s="131"/>
    </row>
    <row r="660">
      <c r="A660" s="152" t="str">
        <f t="shared" si="1"/>
        <v>28873</v>
      </c>
      <c r="B660" s="107"/>
      <c r="C660" s="106">
        <v>288.0</v>
      </c>
      <c r="D660" s="153" t="s">
        <v>567</v>
      </c>
      <c r="E660" s="154" t="s">
        <v>969</v>
      </c>
      <c r="F660" s="155">
        <f>vlookup(G660,terminals!$C$4:$O$196,13,FALSE)</f>
        <v>73</v>
      </c>
      <c r="G660" s="153" t="s">
        <v>250</v>
      </c>
      <c r="H660" s="161"/>
      <c r="I660" s="163" t="s">
        <v>1063</v>
      </c>
      <c r="J660" s="157"/>
      <c r="K660" s="162">
        <f t="shared" si="8"/>
        <v>1</v>
      </c>
      <c r="L660" s="159"/>
      <c r="M660" s="154"/>
      <c r="N660" s="131"/>
    </row>
    <row r="661">
      <c r="A661" s="152" t="str">
        <f t="shared" si="1"/>
        <v>28871</v>
      </c>
      <c r="B661" s="107"/>
      <c r="C661" s="106">
        <v>288.0</v>
      </c>
      <c r="D661" s="153" t="s">
        <v>567</v>
      </c>
      <c r="E661" s="154" t="s">
        <v>969</v>
      </c>
      <c r="F661" s="155">
        <f>vlookup(G661,terminals!$C$4:$O$196,13,FALSE)</f>
        <v>71</v>
      </c>
      <c r="G661" s="153" t="s">
        <v>227</v>
      </c>
      <c r="H661" s="161"/>
      <c r="I661" s="163" t="s">
        <v>1063</v>
      </c>
      <c r="J661" s="157"/>
      <c r="K661" s="162">
        <f t="shared" si="8"/>
        <v>2</v>
      </c>
      <c r="L661" s="159"/>
      <c r="M661" s="154"/>
      <c r="N661" s="131"/>
    </row>
    <row r="662">
      <c r="A662" s="152" t="str">
        <f t="shared" si="1"/>
        <v>28869</v>
      </c>
      <c r="B662" s="107"/>
      <c r="C662" s="106">
        <v>288.0</v>
      </c>
      <c r="D662" s="153" t="s">
        <v>567</v>
      </c>
      <c r="E662" s="154" t="s">
        <v>955</v>
      </c>
      <c r="F662" s="155">
        <f>vlookup(G662,terminals!$C$4:$O$196,13,FALSE)</f>
        <v>69</v>
      </c>
      <c r="G662" s="153" t="s">
        <v>1065</v>
      </c>
      <c r="H662" s="161"/>
      <c r="I662" s="163" t="s">
        <v>1063</v>
      </c>
      <c r="J662" s="157"/>
      <c r="K662" s="162">
        <f t="shared" si="8"/>
        <v>3</v>
      </c>
      <c r="L662" s="159"/>
      <c r="M662" s="154"/>
      <c r="N662" s="131"/>
    </row>
    <row r="663">
      <c r="A663" s="152" t="str">
        <f t="shared" si="1"/>
        <v>28861</v>
      </c>
      <c r="B663" s="107"/>
      <c r="C663" s="106">
        <v>288.0</v>
      </c>
      <c r="D663" s="153" t="s">
        <v>567</v>
      </c>
      <c r="E663" s="154" t="s">
        <v>947</v>
      </c>
      <c r="F663" s="155">
        <f>vlookup(G663,terminals!$C$4:$O$196,13,FALSE)</f>
        <v>61</v>
      </c>
      <c r="G663" s="153" t="s">
        <v>238</v>
      </c>
      <c r="H663" s="161"/>
      <c r="I663" s="163"/>
      <c r="J663" s="157"/>
      <c r="K663" s="162">
        <f t="shared" si="8"/>
        <v>-1</v>
      </c>
      <c r="L663" s="159"/>
      <c r="M663" s="154"/>
      <c r="N663" s="131"/>
    </row>
    <row r="664">
      <c r="A664" s="152" t="str">
        <f t="shared" si="1"/>
        <v>28982</v>
      </c>
      <c r="B664" s="107"/>
      <c r="C664" s="106">
        <v>289.0</v>
      </c>
      <c r="D664" s="153" t="s">
        <v>568</v>
      </c>
      <c r="E664" s="154" t="s">
        <v>945</v>
      </c>
      <c r="F664" s="155">
        <f>vlookup(G664,terminals!$C$4:$O$196,13,FALSE)</f>
        <v>82</v>
      </c>
      <c r="G664" s="153" t="s">
        <v>231</v>
      </c>
      <c r="H664" s="161" t="s">
        <v>1076</v>
      </c>
      <c r="I664" s="163" t="s">
        <v>1063</v>
      </c>
      <c r="J664" s="157"/>
      <c r="K664" s="162">
        <f t="shared" si="8"/>
        <v>0</v>
      </c>
      <c r="L664" s="159"/>
      <c r="M664" s="154"/>
      <c r="N664" s="131"/>
    </row>
    <row r="665">
      <c r="A665" s="152" t="str">
        <f t="shared" si="1"/>
        <v>28970</v>
      </c>
      <c r="B665" s="107"/>
      <c r="C665" s="106">
        <v>289.0</v>
      </c>
      <c r="D665" s="153" t="s">
        <v>568</v>
      </c>
      <c r="E665" s="154" t="s">
        <v>955</v>
      </c>
      <c r="F665" s="155">
        <f>vlookup(G665,terminals!$C$4:$O$196,13,FALSE)</f>
        <v>70</v>
      </c>
      <c r="G665" s="153" t="s">
        <v>234</v>
      </c>
      <c r="H665" s="161"/>
      <c r="I665" s="163" t="s">
        <v>1063</v>
      </c>
      <c r="J665" s="157"/>
      <c r="K665" s="162">
        <f t="shared" si="8"/>
        <v>1</v>
      </c>
      <c r="L665" s="159"/>
      <c r="M665" s="154"/>
      <c r="N665" s="131"/>
    </row>
    <row r="666">
      <c r="A666" s="152" t="str">
        <f t="shared" si="1"/>
        <v>28974</v>
      </c>
      <c r="B666" s="107"/>
      <c r="C666" s="106">
        <v>289.0</v>
      </c>
      <c r="D666" s="153" t="s">
        <v>568</v>
      </c>
      <c r="E666" s="154" t="s">
        <v>947</v>
      </c>
      <c r="F666" s="155">
        <f>vlookup(G666,terminals!$C$4:$O$196,13,FALSE)</f>
        <v>74</v>
      </c>
      <c r="G666" s="153" t="s">
        <v>239</v>
      </c>
      <c r="H666" s="161"/>
      <c r="I666" s="163"/>
      <c r="J666" s="157"/>
      <c r="K666" s="162">
        <f t="shared" si="8"/>
        <v>-1</v>
      </c>
      <c r="L666" s="159"/>
      <c r="M666" s="154"/>
      <c r="N666" s="131"/>
    </row>
    <row r="667">
      <c r="A667" s="152" t="str">
        <f t="shared" si="1"/>
        <v>29082</v>
      </c>
      <c r="B667" s="107"/>
      <c r="C667" s="106">
        <v>290.0</v>
      </c>
      <c r="D667" s="153" t="s">
        <v>568</v>
      </c>
      <c r="E667" s="154" t="s">
        <v>945</v>
      </c>
      <c r="F667" s="155">
        <f>vlookup(G667,terminals!$C$4:$O$196,13,FALSE)</f>
        <v>82</v>
      </c>
      <c r="G667" s="153" t="s">
        <v>231</v>
      </c>
      <c r="H667" s="161" t="s">
        <v>948</v>
      </c>
      <c r="I667" s="163" t="s">
        <v>1063</v>
      </c>
      <c r="J667" s="157"/>
      <c r="K667" s="162">
        <f t="shared" si="8"/>
        <v>0</v>
      </c>
      <c r="L667" s="159"/>
      <c r="M667" s="154"/>
      <c r="N667" s="131"/>
    </row>
    <row r="668">
      <c r="A668" s="152" t="str">
        <f t="shared" si="1"/>
        <v>29074</v>
      </c>
      <c r="B668" s="107"/>
      <c r="C668" s="106">
        <v>290.0</v>
      </c>
      <c r="D668" s="153" t="s">
        <v>568</v>
      </c>
      <c r="E668" s="154" t="s">
        <v>947</v>
      </c>
      <c r="F668" s="155">
        <f>vlookup(G668,terminals!$C$4:$O$196,13,FALSE)</f>
        <v>74</v>
      </c>
      <c r="G668" s="153" t="s">
        <v>239</v>
      </c>
      <c r="H668" s="161"/>
      <c r="I668" s="163"/>
      <c r="J668" s="157"/>
      <c r="K668" s="162">
        <f t="shared" si="8"/>
        <v>-1</v>
      </c>
      <c r="L668" s="159"/>
      <c r="M668" s="154"/>
      <c r="N668" s="131"/>
    </row>
    <row r="669">
      <c r="A669" s="152" t="str">
        <f t="shared" si="1"/>
        <v>29182</v>
      </c>
      <c r="B669" s="107"/>
      <c r="C669" s="106">
        <v>291.0</v>
      </c>
      <c r="D669" s="153" t="s">
        <v>568</v>
      </c>
      <c r="E669" s="154" t="s">
        <v>945</v>
      </c>
      <c r="F669" s="155">
        <f>vlookup(G669,terminals!$C$4:$O$196,13,FALSE)</f>
        <v>82</v>
      </c>
      <c r="G669" s="153" t="s">
        <v>231</v>
      </c>
      <c r="H669" s="161" t="s">
        <v>1016</v>
      </c>
      <c r="I669" s="163" t="s">
        <v>1063</v>
      </c>
      <c r="J669" s="157"/>
      <c r="K669" s="162">
        <f t="shared" si="8"/>
        <v>0</v>
      </c>
      <c r="L669" s="159"/>
      <c r="M669" s="154"/>
      <c r="N669" s="131"/>
    </row>
    <row r="670">
      <c r="A670" s="152" t="str">
        <f t="shared" si="1"/>
        <v>29170</v>
      </c>
      <c r="B670" s="107"/>
      <c r="C670" s="106">
        <v>291.0</v>
      </c>
      <c r="D670" s="153" t="s">
        <v>568</v>
      </c>
      <c r="E670" s="154" t="s">
        <v>955</v>
      </c>
      <c r="F670" s="155">
        <f>vlookup(G670,terminals!$C$4:$O$196,13,FALSE)</f>
        <v>70</v>
      </c>
      <c r="G670" s="153" t="s">
        <v>234</v>
      </c>
      <c r="H670" s="161"/>
      <c r="I670" s="163" t="s">
        <v>1063</v>
      </c>
      <c r="J670" s="157"/>
      <c r="K670" s="162">
        <f t="shared" si="8"/>
        <v>1</v>
      </c>
      <c r="L670" s="159"/>
      <c r="M670" s="154"/>
      <c r="N670" s="131"/>
    </row>
    <row r="671">
      <c r="A671" s="152" t="str">
        <f t="shared" si="1"/>
        <v>29174</v>
      </c>
      <c r="B671" s="107"/>
      <c r="C671" s="106">
        <v>291.0</v>
      </c>
      <c r="D671" s="153" t="s">
        <v>568</v>
      </c>
      <c r="E671" s="154" t="s">
        <v>947</v>
      </c>
      <c r="F671" s="155">
        <f>vlookup(G671,terminals!$C$4:$O$196,13,FALSE)</f>
        <v>74</v>
      </c>
      <c r="G671" s="153" t="s">
        <v>239</v>
      </c>
      <c r="H671" s="161"/>
      <c r="I671" s="163"/>
      <c r="J671" s="157"/>
      <c r="K671" s="162">
        <f t="shared" si="8"/>
        <v>-1</v>
      </c>
      <c r="L671" s="159"/>
      <c r="M671" s="154"/>
      <c r="N671" s="131"/>
    </row>
    <row r="672">
      <c r="A672" s="152" t="str">
        <f t="shared" si="1"/>
        <v>29282</v>
      </c>
      <c r="B672" s="107"/>
      <c r="C672" s="106">
        <v>292.0</v>
      </c>
      <c r="D672" s="153" t="s">
        <v>569</v>
      </c>
      <c r="E672" s="154" t="s">
        <v>945</v>
      </c>
      <c r="F672" s="155">
        <f>vlookup(G672,terminals!$C$4:$O$196,13,FALSE)</f>
        <v>82</v>
      </c>
      <c r="G672" s="153" t="s">
        <v>231</v>
      </c>
      <c r="H672" s="161" t="s">
        <v>946</v>
      </c>
      <c r="I672" s="163" t="s">
        <v>1063</v>
      </c>
      <c r="J672" s="157"/>
      <c r="K672" s="162">
        <f t="shared" si="8"/>
        <v>0</v>
      </c>
      <c r="L672" s="159"/>
      <c r="M672" s="154"/>
      <c r="N672" s="131"/>
    </row>
    <row r="673">
      <c r="A673" s="152" t="str">
        <f t="shared" si="1"/>
        <v>29276</v>
      </c>
      <c r="B673" s="107"/>
      <c r="C673" s="106">
        <v>292.0</v>
      </c>
      <c r="D673" s="153" t="s">
        <v>569</v>
      </c>
      <c r="E673" s="154" t="s">
        <v>969</v>
      </c>
      <c r="F673" s="155">
        <f>vlookup(G673,terminals!$C$4:$O$196,13,FALSE)</f>
        <v>76</v>
      </c>
      <c r="G673" s="153" t="s">
        <v>241</v>
      </c>
      <c r="H673" s="161"/>
      <c r="I673" s="163" t="s">
        <v>1063</v>
      </c>
      <c r="J673" s="157"/>
      <c r="K673" s="162">
        <f t="shared" si="8"/>
        <v>1</v>
      </c>
      <c r="L673" s="159"/>
      <c r="M673" s="154"/>
      <c r="N673" s="131"/>
    </row>
    <row r="674">
      <c r="A674" s="152" t="str">
        <f t="shared" si="1"/>
        <v>29260</v>
      </c>
      <c r="B674" s="107"/>
      <c r="C674" s="106">
        <v>292.0</v>
      </c>
      <c r="D674" s="153" t="s">
        <v>569</v>
      </c>
      <c r="E674" s="154" t="s">
        <v>955</v>
      </c>
      <c r="F674" s="155">
        <f>vlookup(G674,terminals!$C$4:$O$196,13,FALSE)</f>
        <v>60</v>
      </c>
      <c r="G674" s="153" t="s">
        <v>1066</v>
      </c>
      <c r="H674" s="161"/>
      <c r="I674" s="163" t="s">
        <v>1063</v>
      </c>
      <c r="J674" s="157"/>
      <c r="K674" s="162">
        <f t="shared" si="8"/>
        <v>2</v>
      </c>
      <c r="L674" s="159"/>
      <c r="M674" s="154"/>
      <c r="N674" s="131"/>
    </row>
    <row r="675">
      <c r="A675" s="152" t="str">
        <f t="shared" si="1"/>
        <v>29264</v>
      </c>
      <c r="B675" s="107"/>
      <c r="C675" s="106">
        <v>292.0</v>
      </c>
      <c r="D675" s="153" t="s">
        <v>569</v>
      </c>
      <c r="E675" s="154" t="s">
        <v>947</v>
      </c>
      <c r="F675" s="155">
        <f>vlookup(G675,terminals!$C$4:$O$196,13,FALSE)</f>
        <v>64</v>
      </c>
      <c r="G675" s="153" t="s">
        <v>247</v>
      </c>
      <c r="H675" s="161"/>
      <c r="I675" s="163"/>
      <c r="J675" s="157"/>
      <c r="K675" s="162">
        <f t="shared" si="8"/>
        <v>-1</v>
      </c>
      <c r="L675" s="159"/>
      <c r="M675" s="154"/>
      <c r="N675" s="131"/>
    </row>
    <row r="676">
      <c r="A676" s="152" t="str">
        <f t="shared" si="1"/>
        <v>29382</v>
      </c>
      <c r="B676" s="107"/>
      <c r="C676" s="106">
        <v>293.0</v>
      </c>
      <c r="D676" s="153" t="s">
        <v>569</v>
      </c>
      <c r="E676" s="154" t="s">
        <v>945</v>
      </c>
      <c r="F676" s="155">
        <f>vlookup(G676,terminals!$C$4:$O$196,13,FALSE)</f>
        <v>82</v>
      </c>
      <c r="G676" s="153" t="s">
        <v>231</v>
      </c>
      <c r="H676" s="161" t="s">
        <v>1047</v>
      </c>
      <c r="I676" s="163" t="s">
        <v>1063</v>
      </c>
      <c r="J676" s="157"/>
      <c r="K676" s="162">
        <f t="shared" si="8"/>
        <v>0</v>
      </c>
      <c r="L676" s="159"/>
      <c r="M676" s="154"/>
      <c r="N676" s="131"/>
    </row>
    <row r="677">
      <c r="A677" s="152" t="str">
        <f t="shared" si="1"/>
        <v>29373</v>
      </c>
      <c r="B677" s="107"/>
      <c r="C677" s="106">
        <v>293.0</v>
      </c>
      <c r="D677" s="153" t="s">
        <v>569</v>
      </c>
      <c r="E677" s="154" t="s">
        <v>969</v>
      </c>
      <c r="F677" s="155">
        <f>vlookup(G677,terminals!$C$4:$O$196,13,FALSE)</f>
        <v>73</v>
      </c>
      <c r="G677" s="153" t="s">
        <v>250</v>
      </c>
      <c r="H677" s="161"/>
      <c r="I677" s="163" t="s">
        <v>1063</v>
      </c>
      <c r="J677" s="157"/>
      <c r="K677" s="162">
        <f t="shared" si="8"/>
        <v>1</v>
      </c>
      <c r="L677" s="159"/>
      <c r="M677" s="154"/>
      <c r="N677" s="131"/>
    </row>
    <row r="678">
      <c r="A678" s="152" t="str">
        <f t="shared" si="1"/>
        <v>29371</v>
      </c>
      <c r="B678" s="107"/>
      <c r="C678" s="106">
        <v>293.0</v>
      </c>
      <c r="D678" s="153" t="s">
        <v>569</v>
      </c>
      <c r="E678" s="154" t="s">
        <v>969</v>
      </c>
      <c r="F678" s="155">
        <f>vlookup(G678,terminals!$C$4:$O$196,13,FALSE)</f>
        <v>71</v>
      </c>
      <c r="G678" s="153" t="s">
        <v>227</v>
      </c>
      <c r="H678" s="161"/>
      <c r="I678" s="163" t="s">
        <v>1063</v>
      </c>
      <c r="J678" s="157"/>
      <c r="K678" s="162">
        <f t="shared" si="8"/>
        <v>2</v>
      </c>
      <c r="L678" s="159"/>
      <c r="M678" s="154"/>
      <c r="N678" s="131"/>
    </row>
    <row r="679">
      <c r="A679" s="152" t="str">
        <f t="shared" si="1"/>
        <v>29369</v>
      </c>
      <c r="B679" s="107"/>
      <c r="C679" s="106">
        <v>293.0</v>
      </c>
      <c r="D679" s="153" t="s">
        <v>569</v>
      </c>
      <c r="E679" s="154" t="s">
        <v>969</v>
      </c>
      <c r="F679" s="155">
        <f>vlookup(G679,terminals!$C$4:$O$196,13,FALSE)</f>
        <v>69</v>
      </c>
      <c r="G679" s="153" t="s">
        <v>1065</v>
      </c>
      <c r="H679" s="161"/>
      <c r="I679" s="163" t="s">
        <v>1063</v>
      </c>
      <c r="J679" s="157"/>
      <c r="K679" s="162">
        <f t="shared" si="8"/>
        <v>3</v>
      </c>
      <c r="L679" s="159"/>
      <c r="M679" s="154"/>
      <c r="N679" s="131"/>
    </row>
    <row r="680">
      <c r="A680" s="152" t="str">
        <f t="shared" si="1"/>
        <v>29361</v>
      </c>
      <c r="B680" s="107"/>
      <c r="C680" s="106">
        <v>293.0</v>
      </c>
      <c r="D680" s="153" t="s">
        <v>569</v>
      </c>
      <c r="E680" s="154" t="s">
        <v>955</v>
      </c>
      <c r="F680" s="155">
        <f>vlookup(G680,terminals!$C$4:$O$196,13,FALSE)</f>
        <v>61</v>
      </c>
      <c r="G680" s="153" t="s">
        <v>238</v>
      </c>
      <c r="H680" s="161"/>
      <c r="I680" s="163" t="s">
        <v>1063</v>
      </c>
      <c r="J680" s="157"/>
      <c r="K680" s="162">
        <f t="shared" si="8"/>
        <v>4</v>
      </c>
      <c r="L680" s="159"/>
      <c r="M680" s="154"/>
      <c r="N680" s="131"/>
    </row>
    <row r="681">
      <c r="A681" s="152" t="str">
        <f t="shared" si="1"/>
        <v>29364</v>
      </c>
      <c r="B681" s="107"/>
      <c r="C681" s="106">
        <v>293.0</v>
      </c>
      <c r="D681" s="153" t="s">
        <v>569</v>
      </c>
      <c r="E681" s="154" t="s">
        <v>947</v>
      </c>
      <c r="F681" s="155">
        <f>vlookup(G681,terminals!$C$4:$O$196,13,FALSE)</f>
        <v>64</v>
      </c>
      <c r="G681" s="153" t="s">
        <v>247</v>
      </c>
      <c r="H681" s="161"/>
      <c r="I681" s="163"/>
      <c r="J681" s="157"/>
      <c r="K681" s="162">
        <f t="shared" si="8"/>
        <v>-1</v>
      </c>
      <c r="L681" s="159"/>
      <c r="M681" s="154"/>
      <c r="N681" s="131"/>
    </row>
    <row r="682">
      <c r="A682" s="152" t="str">
        <f t="shared" si="1"/>
        <v>29476</v>
      </c>
      <c r="B682" s="107"/>
      <c r="C682" s="106">
        <v>294.0</v>
      </c>
      <c r="D682" s="153" t="s">
        <v>570</v>
      </c>
      <c r="E682" s="154" t="s">
        <v>945</v>
      </c>
      <c r="F682" s="155">
        <f>vlookup(G682,terminals!$C$4:$O$196,13,FALSE)</f>
        <v>76</v>
      </c>
      <c r="G682" s="153" t="s">
        <v>241</v>
      </c>
      <c r="H682" s="156" t="s">
        <v>946</v>
      </c>
      <c r="I682" s="163" t="s">
        <v>1063</v>
      </c>
      <c r="J682" s="157"/>
      <c r="K682" s="162">
        <f t="shared" si="8"/>
        <v>0</v>
      </c>
      <c r="L682" s="159"/>
      <c r="M682" s="154"/>
      <c r="N682" s="131"/>
    </row>
    <row r="683">
      <c r="A683" s="152" t="str">
        <f t="shared" si="1"/>
        <v>29483</v>
      </c>
      <c r="B683" s="107"/>
      <c r="C683" s="106">
        <v>294.0</v>
      </c>
      <c r="D683" s="153" t="s">
        <v>570</v>
      </c>
      <c r="E683" s="154" t="s">
        <v>947</v>
      </c>
      <c r="F683" s="155">
        <f>vlookup(G683,terminals!$C$4:$O$196,13,FALSE)</f>
        <v>83</v>
      </c>
      <c r="G683" s="153" t="s">
        <v>228</v>
      </c>
      <c r="H683" s="156"/>
      <c r="I683" s="163"/>
      <c r="J683" s="157"/>
      <c r="K683" s="162">
        <f t="shared" si="8"/>
        <v>-1</v>
      </c>
      <c r="L683" s="159"/>
      <c r="M683" s="154"/>
      <c r="N683" s="131"/>
    </row>
    <row r="684">
      <c r="A684" s="152" t="str">
        <f t="shared" si="1"/>
        <v>29576</v>
      </c>
      <c r="B684" s="107"/>
      <c r="C684" s="106">
        <v>295.0</v>
      </c>
      <c r="D684" s="153" t="s">
        <v>570</v>
      </c>
      <c r="E684" s="154" t="s">
        <v>945</v>
      </c>
      <c r="F684" s="155">
        <f>vlookup(G684,terminals!$C$4:$O$196,13,FALSE)</f>
        <v>76</v>
      </c>
      <c r="G684" s="153" t="s">
        <v>241</v>
      </c>
      <c r="H684" s="156" t="s">
        <v>986</v>
      </c>
      <c r="I684" s="163" t="s">
        <v>1063</v>
      </c>
      <c r="J684" s="157"/>
      <c r="K684" s="162">
        <f t="shared" si="8"/>
        <v>0</v>
      </c>
      <c r="L684" s="159"/>
      <c r="M684" s="154"/>
      <c r="N684" s="131"/>
    </row>
    <row r="685">
      <c r="A685" s="152" t="str">
        <f t="shared" si="1"/>
        <v>29582</v>
      </c>
      <c r="B685" s="107"/>
      <c r="C685" s="106">
        <v>295.0</v>
      </c>
      <c r="D685" s="153" t="s">
        <v>570</v>
      </c>
      <c r="E685" s="154" t="s">
        <v>955</v>
      </c>
      <c r="F685" s="155">
        <f>vlookup(G685,terminals!$C$4:$O$196,13,FALSE)</f>
        <v>82</v>
      </c>
      <c r="G685" s="153" t="s">
        <v>231</v>
      </c>
      <c r="H685" s="156"/>
      <c r="I685" s="163" t="s">
        <v>1063</v>
      </c>
      <c r="J685" s="157"/>
      <c r="K685" s="162">
        <f t="shared" si="8"/>
        <v>1</v>
      </c>
      <c r="L685" s="159"/>
      <c r="M685" s="154"/>
      <c r="N685" s="131"/>
    </row>
    <row r="686">
      <c r="A686" s="152" t="str">
        <f t="shared" si="1"/>
        <v>29583</v>
      </c>
      <c r="B686" s="107"/>
      <c r="C686" s="106">
        <v>295.0</v>
      </c>
      <c r="D686" s="153" t="s">
        <v>570</v>
      </c>
      <c r="E686" s="154" t="s">
        <v>947</v>
      </c>
      <c r="F686" s="155">
        <f>vlookup(G686,terminals!$C$4:$O$196,13,FALSE)</f>
        <v>83</v>
      </c>
      <c r="G686" s="153" t="s">
        <v>228</v>
      </c>
      <c r="H686" s="156"/>
      <c r="I686" s="163"/>
      <c r="J686" s="157"/>
      <c r="K686" s="162">
        <f t="shared" si="8"/>
        <v>-1</v>
      </c>
      <c r="L686" s="159"/>
      <c r="M686" s="154"/>
      <c r="N686" s="131"/>
    </row>
    <row r="687">
      <c r="A687" s="152" t="str">
        <f t="shared" si="1"/>
        <v>29676</v>
      </c>
      <c r="B687" s="107"/>
      <c r="C687" s="106">
        <v>296.0</v>
      </c>
      <c r="D687" s="153" t="s">
        <v>571</v>
      </c>
      <c r="E687" s="154" t="s">
        <v>945</v>
      </c>
      <c r="F687" s="155">
        <f>vlookup(G687,terminals!$C$4:$O$196,13,FALSE)</f>
        <v>76</v>
      </c>
      <c r="G687" s="153" t="s">
        <v>241</v>
      </c>
      <c r="H687" s="156" t="s">
        <v>1047</v>
      </c>
      <c r="I687" s="163" t="s">
        <v>1063</v>
      </c>
      <c r="J687" s="157"/>
      <c r="K687" s="162">
        <f t="shared" si="8"/>
        <v>0</v>
      </c>
      <c r="L687" s="159"/>
      <c r="M687" s="154"/>
      <c r="N687" s="131"/>
    </row>
    <row r="688">
      <c r="A688" s="152" t="str">
        <f t="shared" si="1"/>
        <v>29682</v>
      </c>
      <c r="B688" s="107"/>
      <c r="C688" s="106">
        <v>296.0</v>
      </c>
      <c r="D688" s="153" t="s">
        <v>571</v>
      </c>
      <c r="E688" s="154" t="s">
        <v>947</v>
      </c>
      <c r="F688" s="155">
        <f>vlookup(G688,terminals!$C$4:$O$196,13,FALSE)</f>
        <v>82</v>
      </c>
      <c r="G688" s="153" t="s">
        <v>231</v>
      </c>
      <c r="H688" s="156"/>
      <c r="I688" s="163"/>
      <c r="J688" s="157"/>
      <c r="K688" s="162">
        <f t="shared" si="8"/>
        <v>-1</v>
      </c>
      <c r="L688" s="159"/>
      <c r="M688" s="154"/>
      <c r="N688" s="131"/>
    </row>
    <row r="689">
      <c r="A689" s="152" t="str">
        <f t="shared" si="1"/>
        <v>29776</v>
      </c>
      <c r="B689" s="107"/>
      <c r="C689" s="106">
        <v>297.0</v>
      </c>
      <c r="D689" s="153" t="s">
        <v>571</v>
      </c>
      <c r="E689" s="154" t="s">
        <v>945</v>
      </c>
      <c r="F689" s="155">
        <f>vlookup(G689,terminals!$C$4:$O$196,13,FALSE)</f>
        <v>76</v>
      </c>
      <c r="G689" s="153" t="s">
        <v>241</v>
      </c>
      <c r="H689" s="156" t="s">
        <v>948</v>
      </c>
      <c r="I689" s="163" t="s">
        <v>1063</v>
      </c>
      <c r="J689" s="157"/>
      <c r="K689" s="162">
        <f t="shared" si="8"/>
        <v>0</v>
      </c>
      <c r="L689" s="159"/>
      <c r="M689" s="154"/>
      <c r="N689" s="131"/>
    </row>
    <row r="690">
      <c r="A690" s="152" t="str">
        <f t="shared" si="1"/>
        <v>29782</v>
      </c>
      <c r="B690" s="107"/>
      <c r="C690" s="106">
        <v>297.0</v>
      </c>
      <c r="D690" s="153" t="s">
        <v>571</v>
      </c>
      <c r="E690" s="154" t="s">
        <v>947</v>
      </c>
      <c r="F690" s="155">
        <f>vlookup(G690,terminals!$C$4:$O$196,13,FALSE)</f>
        <v>82</v>
      </c>
      <c r="G690" s="153" t="s">
        <v>231</v>
      </c>
      <c r="H690" s="156"/>
      <c r="I690" s="163"/>
      <c r="J690" s="157"/>
      <c r="K690" s="162">
        <f t="shared" si="8"/>
        <v>-1</v>
      </c>
      <c r="L690" s="159"/>
      <c r="M690" s="154"/>
      <c r="N690" s="131"/>
    </row>
    <row r="691">
      <c r="A691" s="152" t="str">
        <f t="shared" si="1"/>
        <v>29876</v>
      </c>
      <c r="B691" s="107"/>
      <c r="C691" s="123">
        <v>298.0</v>
      </c>
      <c r="D691" s="153" t="s">
        <v>572</v>
      </c>
      <c r="E691" s="154" t="s">
        <v>945</v>
      </c>
      <c r="F691" s="155">
        <f>vlookup(G691,terminals!$C$4:$O$196,13,FALSE)</f>
        <v>76</v>
      </c>
      <c r="G691" s="153" t="s">
        <v>241</v>
      </c>
      <c r="H691" s="156" t="s">
        <v>946</v>
      </c>
      <c r="I691" s="163" t="s">
        <v>1063</v>
      </c>
      <c r="J691" s="157"/>
      <c r="K691" s="162">
        <f t="shared" si="8"/>
        <v>0</v>
      </c>
      <c r="L691" s="159"/>
      <c r="M691" s="154"/>
      <c r="N691" s="131"/>
    </row>
    <row r="692">
      <c r="A692" s="152" t="str">
        <f t="shared" si="1"/>
        <v>29882</v>
      </c>
      <c r="B692" s="107"/>
      <c r="C692" s="123">
        <v>298.0</v>
      </c>
      <c r="D692" s="153" t="s">
        <v>572</v>
      </c>
      <c r="E692" s="154" t="s">
        <v>947</v>
      </c>
      <c r="F692" s="155">
        <f>vlookup(G692,terminals!$C$4:$O$196,13,FALSE)</f>
        <v>82</v>
      </c>
      <c r="G692" s="153" t="s">
        <v>231</v>
      </c>
      <c r="H692" s="156"/>
      <c r="I692" s="163"/>
      <c r="J692" s="157"/>
      <c r="K692" s="162">
        <f t="shared" si="8"/>
        <v>-1</v>
      </c>
      <c r="L692" s="159"/>
      <c r="M692" s="154"/>
      <c r="N692" s="131"/>
    </row>
    <row r="693">
      <c r="A693" s="152" t="str">
        <f t="shared" si="1"/>
        <v>29976</v>
      </c>
      <c r="B693" s="107"/>
      <c r="C693" s="106">
        <v>299.0</v>
      </c>
      <c r="D693" s="153" t="s">
        <v>572</v>
      </c>
      <c r="E693" s="154" t="s">
        <v>945</v>
      </c>
      <c r="F693" s="155">
        <f>vlookup(G693,terminals!$C$4:$O$196,13,FALSE)</f>
        <v>76</v>
      </c>
      <c r="G693" s="153" t="s">
        <v>241</v>
      </c>
      <c r="H693" s="156" t="s">
        <v>1078</v>
      </c>
      <c r="I693" s="163" t="s">
        <v>1063</v>
      </c>
      <c r="J693" s="157"/>
      <c r="K693" s="162">
        <f t="shared" si="8"/>
        <v>0</v>
      </c>
      <c r="L693" s="159"/>
      <c r="M693" s="154"/>
      <c r="N693" s="131"/>
    </row>
    <row r="694">
      <c r="A694" s="152" t="str">
        <f t="shared" si="1"/>
        <v>29982</v>
      </c>
      <c r="B694" s="107"/>
      <c r="C694" s="106">
        <v>299.0</v>
      </c>
      <c r="D694" s="153" t="s">
        <v>572</v>
      </c>
      <c r="E694" s="154" t="s">
        <v>947</v>
      </c>
      <c r="F694" s="155">
        <f>vlookup(G694,terminals!$C$4:$O$196,13,FALSE)</f>
        <v>82</v>
      </c>
      <c r="G694" s="153" t="s">
        <v>231</v>
      </c>
      <c r="H694" s="156"/>
      <c r="I694" s="163"/>
      <c r="J694" s="157"/>
      <c r="K694" s="162">
        <f t="shared" si="8"/>
        <v>-1</v>
      </c>
      <c r="L694" s="159"/>
      <c r="M694" s="154"/>
      <c r="N694" s="131"/>
    </row>
    <row r="695">
      <c r="A695" s="152" t="str">
        <f t="shared" si="1"/>
        <v>30086</v>
      </c>
      <c r="B695" s="107"/>
      <c r="C695" s="106">
        <v>300.0</v>
      </c>
      <c r="D695" s="153" t="s">
        <v>573</v>
      </c>
      <c r="E695" s="154" t="s">
        <v>945</v>
      </c>
      <c r="F695" s="155">
        <f>vlookup(G695,terminals!$C$4:$O$196,13,FALSE)</f>
        <v>86</v>
      </c>
      <c r="G695" s="153" t="s">
        <v>248</v>
      </c>
      <c r="H695" s="161" t="s">
        <v>959</v>
      </c>
      <c r="I695" s="163" t="s">
        <v>1063</v>
      </c>
      <c r="J695" s="157"/>
      <c r="K695" s="162">
        <f t="shared" si="8"/>
        <v>0</v>
      </c>
      <c r="L695" s="159"/>
      <c r="M695" s="154"/>
      <c r="N695" s="131"/>
    </row>
    <row r="696">
      <c r="A696" s="152" t="str">
        <f t="shared" si="1"/>
        <v>30083</v>
      </c>
      <c r="B696" s="107"/>
      <c r="C696" s="106">
        <v>300.0</v>
      </c>
      <c r="D696" s="153" t="s">
        <v>573</v>
      </c>
      <c r="E696" s="154" t="s">
        <v>947</v>
      </c>
      <c r="F696" s="155">
        <f>vlookup(G696,terminals!$C$4:$O$196,13,FALSE)</f>
        <v>83</v>
      </c>
      <c r="G696" s="153" t="s">
        <v>228</v>
      </c>
      <c r="H696" s="161"/>
      <c r="I696" s="163"/>
      <c r="J696" s="157"/>
      <c r="K696" s="162">
        <f t="shared" si="8"/>
        <v>-1</v>
      </c>
      <c r="L696" s="159"/>
      <c r="M696" s="154"/>
      <c r="N696" s="131"/>
    </row>
    <row r="697">
      <c r="A697" s="152" t="str">
        <f t="shared" si="1"/>
        <v>30186</v>
      </c>
      <c r="B697" s="107"/>
      <c r="C697" s="106">
        <v>301.0</v>
      </c>
      <c r="D697" s="153" t="s">
        <v>574</v>
      </c>
      <c r="E697" s="154" t="s">
        <v>945</v>
      </c>
      <c r="F697" s="155">
        <f>vlookup(G697,terminals!$C$4:$O$196,13,FALSE)</f>
        <v>86</v>
      </c>
      <c r="G697" s="153" t="s">
        <v>248</v>
      </c>
      <c r="H697" s="161" t="s">
        <v>946</v>
      </c>
      <c r="I697" s="163" t="s">
        <v>1063</v>
      </c>
      <c r="J697" s="157"/>
      <c r="K697" s="162">
        <f t="shared" si="8"/>
        <v>0</v>
      </c>
      <c r="L697" s="159"/>
      <c r="M697" s="154"/>
      <c r="N697" s="131"/>
    </row>
    <row r="698">
      <c r="A698" s="152" t="str">
        <f t="shared" si="1"/>
        <v>30178</v>
      </c>
      <c r="B698" s="107"/>
      <c r="C698" s="106">
        <v>301.0</v>
      </c>
      <c r="D698" s="153" t="s">
        <v>574</v>
      </c>
      <c r="E698" s="154" t="s">
        <v>947</v>
      </c>
      <c r="F698" s="155">
        <f>vlookup(G698,terminals!$C$4:$O$196,13,FALSE)</f>
        <v>78</v>
      </c>
      <c r="G698" s="153" t="s">
        <v>249</v>
      </c>
      <c r="H698" s="161"/>
      <c r="I698" s="163"/>
      <c r="J698" s="157"/>
      <c r="K698" s="162">
        <f t="shared" si="8"/>
        <v>-1</v>
      </c>
      <c r="L698" s="159"/>
      <c r="M698" s="154"/>
      <c r="N698" s="131"/>
    </row>
    <row r="699">
      <c r="A699" s="152" t="str">
        <f t="shared" si="1"/>
        <v>30286</v>
      </c>
      <c r="B699" s="107"/>
      <c r="C699" s="106">
        <v>302.0</v>
      </c>
      <c r="D699" s="153" t="s">
        <v>575</v>
      </c>
      <c r="E699" s="154" t="s">
        <v>945</v>
      </c>
      <c r="F699" s="155">
        <f>vlookup(G699,terminals!$C$4:$O$196,13,FALSE)</f>
        <v>86</v>
      </c>
      <c r="G699" s="153" t="s">
        <v>248</v>
      </c>
      <c r="H699" s="161" t="s">
        <v>946</v>
      </c>
      <c r="I699" s="163" t="s">
        <v>1063</v>
      </c>
      <c r="J699" s="157"/>
      <c r="K699" s="162">
        <f t="shared" si="8"/>
        <v>0</v>
      </c>
      <c r="L699" s="159"/>
      <c r="M699" s="154"/>
      <c r="N699" s="131"/>
    </row>
    <row r="700">
      <c r="A700" s="152" t="str">
        <f t="shared" si="1"/>
        <v>30283</v>
      </c>
      <c r="B700" s="107"/>
      <c r="C700" s="106">
        <v>302.0</v>
      </c>
      <c r="D700" s="153" t="s">
        <v>575</v>
      </c>
      <c r="E700" s="154" t="s">
        <v>955</v>
      </c>
      <c r="F700" s="155">
        <f>vlookup(G700,terminals!$C$4:$O$196,13,FALSE)</f>
        <v>83</v>
      </c>
      <c r="G700" s="153" t="s">
        <v>228</v>
      </c>
      <c r="H700" s="161"/>
      <c r="I700" s="163" t="s">
        <v>1063</v>
      </c>
      <c r="J700" s="157"/>
      <c r="K700" s="162">
        <f t="shared" si="8"/>
        <v>1</v>
      </c>
      <c r="L700" s="159"/>
      <c r="M700" s="154"/>
      <c r="N700" s="131"/>
    </row>
    <row r="701">
      <c r="A701" s="152" t="str">
        <f t="shared" si="1"/>
        <v>30282</v>
      </c>
      <c r="B701" s="107"/>
      <c r="C701" s="106">
        <v>302.0</v>
      </c>
      <c r="D701" s="153" t="s">
        <v>575</v>
      </c>
      <c r="E701" s="154" t="s">
        <v>947</v>
      </c>
      <c r="F701" s="155">
        <f>vlookup(G701,terminals!$C$4:$O$196,13,FALSE)</f>
        <v>82</v>
      </c>
      <c r="G701" s="153" t="s">
        <v>231</v>
      </c>
      <c r="H701" s="161"/>
      <c r="I701" s="163"/>
      <c r="J701" s="157"/>
      <c r="K701" s="162">
        <f t="shared" si="8"/>
        <v>-1</v>
      </c>
      <c r="L701" s="159"/>
      <c r="M701" s="154"/>
      <c r="N701" s="131"/>
    </row>
    <row r="702">
      <c r="A702" s="152" t="str">
        <f t="shared" si="1"/>
        <v>30364</v>
      </c>
      <c r="B702" s="107"/>
      <c r="C702" s="106">
        <v>303.0</v>
      </c>
      <c r="D702" s="153" t="s">
        <v>576</v>
      </c>
      <c r="E702" s="154" t="s">
        <v>945</v>
      </c>
      <c r="F702" s="155">
        <f>vlookup(G702,terminals!$C$4:$O$196,13,FALSE)</f>
        <v>64</v>
      </c>
      <c r="G702" s="153" t="s">
        <v>247</v>
      </c>
      <c r="H702" s="156" t="s">
        <v>986</v>
      </c>
      <c r="I702" s="163" t="s">
        <v>1063</v>
      </c>
      <c r="J702" s="157"/>
      <c r="K702" s="162">
        <f t="shared" si="8"/>
        <v>0</v>
      </c>
      <c r="L702" s="159"/>
      <c r="M702" s="154"/>
      <c r="N702" s="131"/>
    </row>
    <row r="703">
      <c r="A703" s="152" t="str">
        <f t="shared" si="1"/>
        <v>30378</v>
      </c>
      <c r="B703" s="107"/>
      <c r="C703" s="106">
        <v>303.0</v>
      </c>
      <c r="D703" s="153" t="s">
        <v>576</v>
      </c>
      <c r="E703" s="154" t="s">
        <v>947</v>
      </c>
      <c r="F703" s="155">
        <f>vlookup(G703,terminals!$C$4:$O$196,13,FALSE)</f>
        <v>78</v>
      </c>
      <c r="G703" s="153" t="s">
        <v>249</v>
      </c>
      <c r="H703" s="156"/>
      <c r="I703" s="163"/>
      <c r="J703" s="157"/>
      <c r="K703" s="162">
        <f t="shared" si="8"/>
        <v>-1</v>
      </c>
      <c r="L703" s="159"/>
      <c r="M703" s="154"/>
      <c r="N703" s="131"/>
    </row>
    <row r="704">
      <c r="A704" s="152" t="str">
        <f t="shared" si="1"/>
        <v>30464</v>
      </c>
      <c r="B704" s="107"/>
      <c r="C704" s="123">
        <v>304.0</v>
      </c>
      <c r="D704" s="153" t="s">
        <v>576</v>
      </c>
      <c r="E704" s="154" t="s">
        <v>945</v>
      </c>
      <c r="F704" s="155">
        <f>vlookup(G704,terminals!$C$4:$O$196,13,FALSE)</f>
        <v>64</v>
      </c>
      <c r="G704" s="153" t="s">
        <v>247</v>
      </c>
      <c r="H704" s="156" t="s">
        <v>1051</v>
      </c>
      <c r="I704" s="163" t="s">
        <v>1063</v>
      </c>
      <c r="J704" s="157"/>
      <c r="K704" s="162">
        <f t="shared" si="8"/>
        <v>0</v>
      </c>
      <c r="L704" s="159"/>
      <c r="M704" s="154"/>
      <c r="N704" s="131"/>
    </row>
    <row r="705">
      <c r="A705" s="152" t="str">
        <f t="shared" si="1"/>
        <v>30478</v>
      </c>
      <c r="B705" s="107"/>
      <c r="C705" s="123">
        <v>304.0</v>
      </c>
      <c r="D705" s="153" t="s">
        <v>576</v>
      </c>
      <c r="E705" s="154" t="s">
        <v>947</v>
      </c>
      <c r="F705" s="155">
        <f>vlookup(G705,terminals!$C$4:$O$196,13,FALSE)</f>
        <v>78</v>
      </c>
      <c r="G705" s="153" t="s">
        <v>249</v>
      </c>
      <c r="H705" s="156"/>
      <c r="I705" s="163"/>
      <c r="J705" s="157"/>
      <c r="K705" s="162">
        <f t="shared" si="8"/>
        <v>-1</v>
      </c>
      <c r="L705" s="159"/>
      <c r="M705" s="154"/>
      <c r="N705" s="131"/>
    </row>
    <row r="706">
      <c r="A706" s="152" t="str">
        <f t="shared" si="1"/>
        <v>30564</v>
      </c>
      <c r="B706" s="107"/>
      <c r="C706" s="123">
        <v>305.0</v>
      </c>
      <c r="D706" s="153" t="s">
        <v>577</v>
      </c>
      <c r="E706" s="154" t="s">
        <v>945</v>
      </c>
      <c r="F706" s="155">
        <f>vlookup(G706,terminals!$C$4:$O$196,13,FALSE)</f>
        <v>64</v>
      </c>
      <c r="G706" s="153" t="s">
        <v>247</v>
      </c>
      <c r="H706" s="156" t="s">
        <v>986</v>
      </c>
      <c r="I706" s="163" t="s">
        <v>1063</v>
      </c>
      <c r="J706" s="157"/>
      <c r="K706" s="162">
        <f t="shared" si="8"/>
        <v>0</v>
      </c>
      <c r="L706" s="159"/>
      <c r="M706" s="154"/>
      <c r="N706" s="131"/>
    </row>
    <row r="707">
      <c r="A707" s="152" t="str">
        <f t="shared" si="1"/>
        <v>30583</v>
      </c>
      <c r="B707" s="107"/>
      <c r="C707" s="123">
        <v>305.0</v>
      </c>
      <c r="D707" s="153" t="s">
        <v>577</v>
      </c>
      <c r="E707" s="154" t="s">
        <v>955</v>
      </c>
      <c r="F707" s="155">
        <f>vlookup(G707,terminals!$C$4:$O$196,13,FALSE)</f>
        <v>83</v>
      </c>
      <c r="G707" s="153" t="s">
        <v>228</v>
      </c>
      <c r="H707" s="156"/>
      <c r="I707" s="163" t="s">
        <v>1063</v>
      </c>
      <c r="J707" s="157"/>
      <c r="K707" s="162">
        <f t="shared" si="8"/>
        <v>1</v>
      </c>
      <c r="L707" s="159"/>
      <c r="M707" s="154"/>
      <c r="N707" s="131"/>
    </row>
    <row r="708">
      <c r="A708" s="152" t="str">
        <f t="shared" si="1"/>
        <v>30582</v>
      </c>
      <c r="B708" s="107"/>
      <c r="C708" s="123">
        <v>305.0</v>
      </c>
      <c r="D708" s="153" t="s">
        <v>577</v>
      </c>
      <c r="E708" s="154" t="s">
        <v>947</v>
      </c>
      <c r="F708" s="155">
        <f>vlookup(G708,terminals!$C$4:$O$196,13,FALSE)</f>
        <v>82</v>
      </c>
      <c r="G708" s="153" t="s">
        <v>231</v>
      </c>
      <c r="H708" s="156"/>
      <c r="I708" s="163"/>
      <c r="J708" s="157"/>
      <c r="K708" s="162">
        <f t="shared" si="8"/>
        <v>-1</v>
      </c>
      <c r="L708" s="159"/>
      <c r="M708" s="154"/>
      <c r="N708" s="131"/>
    </row>
    <row r="709">
      <c r="A709" s="152" t="str">
        <f t="shared" si="1"/>
        <v>30664</v>
      </c>
      <c r="B709" s="107"/>
      <c r="C709" s="123">
        <v>306.0</v>
      </c>
      <c r="D709" s="153" t="s">
        <v>577</v>
      </c>
      <c r="E709" s="154" t="s">
        <v>945</v>
      </c>
      <c r="F709" s="155">
        <f>vlookup(G709,terminals!$C$4:$O$196,13,FALSE)</f>
        <v>64</v>
      </c>
      <c r="G709" s="153" t="s">
        <v>247</v>
      </c>
      <c r="H709" s="156" t="s">
        <v>948</v>
      </c>
      <c r="I709" s="163" t="s">
        <v>1063</v>
      </c>
      <c r="J709" s="157"/>
      <c r="K709" s="162">
        <f t="shared" si="8"/>
        <v>0</v>
      </c>
      <c r="L709" s="159"/>
      <c r="M709" s="154"/>
      <c r="N709" s="131"/>
    </row>
    <row r="710">
      <c r="A710" s="152" t="str">
        <f t="shared" si="1"/>
        <v>30683</v>
      </c>
      <c r="B710" s="107"/>
      <c r="C710" s="123">
        <v>306.0</v>
      </c>
      <c r="D710" s="153" t="s">
        <v>577</v>
      </c>
      <c r="E710" s="154" t="s">
        <v>955</v>
      </c>
      <c r="F710" s="155">
        <f>vlookup(G710,terminals!$C$4:$O$196,13,FALSE)</f>
        <v>83</v>
      </c>
      <c r="G710" s="153" t="s">
        <v>228</v>
      </c>
      <c r="H710" s="156"/>
      <c r="I710" s="163" t="s">
        <v>1063</v>
      </c>
      <c r="J710" s="157"/>
      <c r="K710" s="162">
        <f t="shared" si="8"/>
        <v>1</v>
      </c>
      <c r="L710" s="159"/>
      <c r="M710" s="154"/>
      <c r="N710" s="131"/>
    </row>
    <row r="711">
      <c r="A711" s="152" t="str">
        <f t="shared" si="1"/>
        <v>30682</v>
      </c>
      <c r="B711" s="107"/>
      <c r="C711" s="123">
        <v>306.0</v>
      </c>
      <c r="D711" s="153" t="s">
        <v>577</v>
      </c>
      <c r="E711" s="154" t="s">
        <v>947</v>
      </c>
      <c r="F711" s="155">
        <f>vlookup(G711,terminals!$C$4:$O$196,13,FALSE)</f>
        <v>82</v>
      </c>
      <c r="G711" s="153" t="s">
        <v>231</v>
      </c>
      <c r="H711" s="156"/>
      <c r="I711" s="163"/>
      <c r="J711" s="157"/>
      <c r="K711" s="162">
        <f t="shared" si="8"/>
        <v>-1</v>
      </c>
      <c r="L711" s="159"/>
      <c r="M711" s="154"/>
      <c r="N711" s="131"/>
    </row>
    <row r="712">
      <c r="A712" s="152" t="str">
        <f t="shared" si="1"/>
        <v>30771</v>
      </c>
      <c r="B712" s="107"/>
      <c r="C712" s="123">
        <v>307.0</v>
      </c>
      <c r="D712" s="153" t="s">
        <v>578</v>
      </c>
      <c r="E712" s="154" t="s">
        <v>945</v>
      </c>
      <c r="F712" s="155">
        <f>vlookup(G712,terminals!$C$4:$O$196,13,FALSE)</f>
        <v>71</v>
      </c>
      <c r="G712" s="153" t="s">
        <v>227</v>
      </c>
      <c r="H712" s="156" t="s">
        <v>959</v>
      </c>
      <c r="I712" s="163" t="s">
        <v>1063</v>
      </c>
      <c r="J712" s="157"/>
      <c r="K712" s="162">
        <f t="shared" si="8"/>
        <v>0</v>
      </c>
      <c r="L712" s="159"/>
      <c r="M712" s="154"/>
      <c r="N712" s="131"/>
    </row>
    <row r="713">
      <c r="A713" s="152" t="str">
        <f t="shared" si="1"/>
        <v>30778</v>
      </c>
      <c r="B713" s="107"/>
      <c r="C713" s="123">
        <v>307.0</v>
      </c>
      <c r="D713" s="153" t="s">
        <v>578</v>
      </c>
      <c r="E713" s="154" t="s">
        <v>947</v>
      </c>
      <c r="F713" s="155">
        <f>vlookup(G713,terminals!$C$4:$O$196,13,FALSE)</f>
        <v>78</v>
      </c>
      <c r="G713" s="153" t="s">
        <v>249</v>
      </c>
      <c r="H713" s="156"/>
      <c r="I713" s="163"/>
      <c r="J713" s="157"/>
      <c r="K713" s="162">
        <f t="shared" si="8"/>
        <v>-1</v>
      </c>
      <c r="L713" s="159"/>
      <c r="M713" s="154"/>
      <c r="N713" s="131"/>
    </row>
    <row r="714">
      <c r="A714" s="152" t="str">
        <f t="shared" si="1"/>
        <v>30871</v>
      </c>
      <c r="B714" s="107"/>
      <c r="C714" s="123">
        <v>308.0</v>
      </c>
      <c r="D714" s="153" t="s">
        <v>578</v>
      </c>
      <c r="E714" s="154" t="s">
        <v>945</v>
      </c>
      <c r="F714" s="155">
        <f>vlookup(G714,terminals!$C$4:$O$196,13,FALSE)</f>
        <v>71</v>
      </c>
      <c r="G714" s="153" t="s">
        <v>227</v>
      </c>
      <c r="H714" s="156" t="s">
        <v>948</v>
      </c>
      <c r="I714" s="163" t="s">
        <v>1063</v>
      </c>
      <c r="J714" s="157"/>
      <c r="K714" s="162">
        <f t="shared" si="8"/>
        <v>0</v>
      </c>
      <c r="L714" s="159"/>
      <c r="M714" s="154"/>
      <c r="N714" s="131"/>
    </row>
    <row r="715">
      <c r="A715" s="152" t="str">
        <f t="shared" si="1"/>
        <v>30878</v>
      </c>
      <c r="B715" s="107"/>
      <c r="C715" s="123">
        <v>308.0</v>
      </c>
      <c r="D715" s="153" t="s">
        <v>578</v>
      </c>
      <c r="E715" s="154" t="s">
        <v>947</v>
      </c>
      <c r="F715" s="155">
        <f>vlookup(G715,terminals!$C$4:$O$196,13,FALSE)</f>
        <v>78</v>
      </c>
      <c r="G715" s="153" t="s">
        <v>249</v>
      </c>
      <c r="H715" s="156"/>
      <c r="I715" s="163"/>
      <c r="J715" s="157"/>
      <c r="K715" s="162">
        <f t="shared" si="8"/>
        <v>-1</v>
      </c>
      <c r="L715" s="159"/>
      <c r="M715" s="154"/>
      <c r="N715" s="131"/>
    </row>
    <row r="716">
      <c r="A716" s="152" t="str">
        <f t="shared" si="1"/>
        <v>30971</v>
      </c>
      <c r="B716" s="107"/>
      <c r="C716" s="123">
        <v>309.0</v>
      </c>
      <c r="D716" s="153" t="s">
        <v>579</v>
      </c>
      <c r="E716" s="154" t="s">
        <v>945</v>
      </c>
      <c r="F716" s="155">
        <f>vlookup(G716,terminals!$C$4:$O$196,13,FALSE)</f>
        <v>71</v>
      </c>
      <c r="G716" s="153" t="s">
        <v>227</v>
      </c>
      <c r="H716" s="156" t="s">
        <v>959</v>
      </c>
      <c r="I716" s="163" t="s">
        <v>1063</v>
      </c>
      <c r="J716" s="157"/>
      <c r="K716" s="162">
        <f t="shared" si="8"/>
        <v>0</v>
      </c>
      <c r="L716" s="159"/>
      <c r="M716" s="154"/>
      <c r="N716" s="131"/>
    </row>
    <row r="717">
      <c r="A717" s="152" t="str">
        <f t="shared" si="1"/>
        <v>30981</v>
      </c>
      <c r="B717" s="107"/>
      <c r="C717" s="123">
        <v>309.0</v>
      </c>
      <c r="D717" s="153" t="s">
        <v>1079</v>
      </c>
      <c r="E717" s="154" t="s">
        <v>947</v>
      </c>
      <c r="F717" s="155">
        <f>vlookup(G717,terminals!$C$4:$O$196,13,FALSE)</f>
        <v>81</v>
      </c>
      <c r="G717" s="153" t="s">
        <v>1064</v>
      </c>
      <c r="H717" s="156"/>
      <c r="I717" s="163"/>
      <c r="J717" s="157"/>
      <c r="K717" s="162">
        <f t="shared" si="8"/>
        <v>-1</v>
      </c>
      <c r="L717" s="159"/>
      <c r="M717" s="154"/>
      <c r="N717" s="131"/>
    </row>
    <row r="718">
      <c r="A718" s="152" t="str">
        <f t="shared" si="1"/>
        <v>31071</v>
      </c>
      <c r="B718" s="107"/>
      <c r="C718" s="123">
        <v>310.0</v>
      </c>
      <c r="D718" s="153" t="s">
        <v>579</v>
      </c>
      <c r="E718" s="154" t="s">
        <v>945</v>
      </c>
      <c r="F718" s="155">
        <f>vlookup(G718,terminals!$C$4:$O$196,13,FALSE)</f>
        <v>71</v>
      </c>
      <c r="G718" s="153" t="s">
        <v>227</v>
      </c>
      <c r="H718" s="161" t="s">
        <v>948</v>
      </c>
      <c r="I718" s="157" t="s">
        <v>1063</v>
      </c>
      <c r="J718" s="157"/>
      <c r="K718" s="157">
        <f t="shared" si="8"/>
        <v>0</v>
      </c>
      <c r="L718" s="159"/>
      <c r="M718" s="154"/>
      <c r="N718" s="131"/>
    </row>
    <row r="719">
      <c r="A719" s="152" t="str">
        <f t="shared" si="1"/>
        <v>31081</v>
      </c>
      <c r="B719" s="107"/>
      <c r="C719" s="123">
        <v>310.0</v>
      </c>
      <c r="D719" s="153" t="s">
        <v>1079</v>
      </c>
      <c r="E719" s="154" t="s">
        <v>947</v>
      </c>
      <c r="F719" s="155">
        <f>vlookup(G719,terminals!$C$4:$O$196,13,FALSE)</f>
        <v>81</v>
      </c>
      <c r="G719" s="153" t="s">
        <v>1064</v>
      </c>
      <c r="H719" s="161"/>
      <c r="I719" s="157"/>
      <c r="J719" s="157"/>
      <c r="K719" s="157">
        <f t="shared" si="8"/>
        <v>-1</v>
      </c>
      <c r="L719" s="159"/>
      <c r="M719" s="154"/>
      <c r="N719" s="131"/>
    </row>
    <row r="720">
      <c r="A720" s="152" t="str">
        <f t="shared" si="1"/>
        <v>31187</v>
      </c>
      <c r="B720" s="107"/>
      <c r="C720" s="106">
        <v>311.0</v>
      </c>
      <c r="D720" s="153" t="s">
        <v>580</v>
      </c>
      <c r="E720" s="154" t="s">
        <v>945</v>
      </c>
      <c r="F720" s="155">
        <f>vlookup(G720,terminals!$C$4:$O$196,13,FALSE)</f>
        <v>87</v>
      </c>
      <c r="G720" s="153" t="s">
        <v>240</v>
      </c>
      <c r="H720" s="166" t="s">
        <v>1080</v>
      </c>
      <c r="I720" s="157" t="s">
        <v>1063</v>
      </c>
      <c r="J720" s="157"/>
      <c r="K720" s="157">
        <f t="shared" si="8"/>
        <v>0</v>
      </c>
      <c r="L720" s="159"/>
      <c r="M720" s="154"/>
      <c r="N720" s="131"/>
    </row>
    <row r="721">
      <c r="A721" s="152" t="str">
        <f t="shared" si="1"/>
        <v>31195</v>
      </c>
      <c r="B721" s="107"/>
      <c r="C721" s="106">
        <v>311.0</v>
      </c>
      <c r="D721" s="153" t="s">
        <v>580</v>
      </c>
      <c r="E721" s="154" t="s">
        <v>947</v>
      </c>
      <c r="F721" s="155">
        <f>vlookup(G721,terminals!$C$4:$O$196,13,FALSE)</f>
        <v>95</v>
      </c>
      <c r="G721" s="153" t="s">
        <v>290</v>
      </c>
      <c r="H721" s="161"/>
      <c r="I721" s="157"/>
      <c r="J721" s="157"/>
      <c r="K721" s="157">
        <f t="shared" si="8"/>
        <v>-1</v>
      </c>
      <c r="L721" s="159"/>
      <c r="M721" s="154"/>
      <c r="N721" s="131"/>
    </row>
    <row r="722">
      <c r="A722" s="152" t="str">
        <f t="shared" si="1"/>
        <v>31287</v>
      </c>
      <c r="B722" s="107"/>
      <c r="C722" s="106">
        <v>312.0</v>
      </c>
      <c r="D722" s="153" t="s">
        <v>581</v>
      </c>
      <c r="E722" s="154" t="s">
        <v>945</v>
      </c>
      <c r="F722" s="155">
        <f>vlookup(G722,terminals!$C$4:$O$196,13,FALSE)</f>
        <v>87</v>
      </c>
      <c r="G722" s="153" t="s">
        <v>240</v>
      </c>
      <c r="H722" s="156" t="s">
        <v>980</v>
      </c>
      <c r="I722" s="163" t="s">
        <v>993</v>
      </c>
      <c r="J722" s="157" t="s">
        <v>1055</v>
      </c>
      <c r="K722" s="162">
        <f t="shared" si="8"/>
        <v>0</v>
      </c>
      <c r="L722" s="159"/>
      <c r="M722" s="154"/>
      <c r="N722" s="131"/>
    </row>
    <row r="723">
      <c r="A723" s="152" t="str">
        <f t="shared" si="1"/>
        <v>312106</v>
      </c>
      <c r="B723" s="107"/>
      <c r="C723" s="106">
        <v>312.0</v>
      </c>
      <c r="D723" s="153" t="s">
        <v>581</v>
      </c>
      <c r="E723" s="154" t="s">
        <v>947</v>
      </c>
      <c r="F723" s="155">
        <f>vlookup(G723,terminals!$C$4:$O$196,13,FALSE)</f>
        <v>106</v>
      </c>
      <c r="G723" s="153" t="s">
        <v>263</v>
      </c>
      <c r="H723" s="156"/>
      <c r="I723" s="163"/>
      <c r="J723" s="157"/>
      <c r="K723" s="162">
        <f t="shared" si="8"/>
        <v>-1</v>
      </c>
      <c r="L723" s="159"/>
      <c r="M723" s="154"/>
      <c r="N723" s="131"/>
    </row>
    <row r="724">
      <c r="A724" s="152" t="str">
        <f t="shared" si="1"/>
        <v>31387</v>
      </c>
      <c r="B724" s="107"/>
      <c r="C724" s="106">
        <v>313.0</v>
      </c>
      <c r="D724" s="153" t="s">
        <v>582</v>
      </c>
      <c r="E724" s="154" t="s">
        <v>945</v>
      </c>
      <c r="F724" s="155">
        <f>vlookup(G724,terminals!$C$4:$O$196,13,FALSE)</f>
        <v>87</v>
      </c>
      <c r="G724" s="153" t="s">
        <v>240</v>
      </c>
      <c r="H724" s="156" t="s">
        <v>1013</v>
      </c>
      <c r="I724" s="163" t="s">
        <v>960</v>
      </c>
      <c r="J724" s="157" t="s">
        <v>1081</v>
      </c>
      <c r="K724" s="162">
        <f t="shared" si="8"/>
        <v>0</v>
      </c>
      <c r="L724" s="159"/>
      <c r="M724" s="154"/>
      <c r="N724" s="131"/>
    </row>
    <row r="725">
      <c r="A725" s="152" t="str">
        <f t="shared" si="1"/>
        <v>313105</v>
      </c>
      <c r="B725" s="107"/>
      <c r="C725" s="106">
        <v>313.0</v>
      </c>
      <c r="D725" s="153" t="s">
        <v>582</v>
      </c>
      <c r="E725" s="154" t="s">
        <v>947</v>
      </c>
      <c r="F725" s="155">
        <f>vlookup(G725,terminals!$C$4:$O$196,13,FALSE)</f>
        <v>105</v>
      </c>
      <c r="G725" s="153" t="s">
        <v>288</v>
      </c>
      <c r="H725" s="156"/>
      <c r="I725" s="163"/>
      <c r="J725" s="157"/>
      <c r="K725" s="162">
        <f t="shared" si="8"/>
        <v>-1</v>
      </c>
      <c r="L725" s="159"/>
      <c r="M725" s="154"/>
      <c r="N725" s="131"/>
    </row>
    <row r="726">
      <c r="A726" s="152" t="str">
        <f t="shared" si="1"/>
        <v>31487</v>
      </c>
      <c r="B726" s="107"/>
      <c r="C726" s="106">
        <v>314.0</v>
      </c>
      <c r="D726" s="153" t="s">
        <v>515</v>
      </c>
      <c r="E726" s="154" t="s">
        <v>945</v>
      </c>
      <c r="F726" s="155">
        <f>vlookup(G726,terminals!$C$4:$O$196,13,FALSE)</f>
        <v>87</v>
      </c>
      <c r="G726" s="153" t="s">
        <v>240</v>
      </c>
      <c r="H726" s="156" t="s">
        <v>1013</v>
      </c>
      <c r="I726" s="163" t="s">
        <v>960</v>
      </c>
      <c r="J726" s="157" t="s">
        <v>968</v>
      </c>
      <c r="K726" s="162">
        <f t="shared" si="8"/>
        <v>0</v>
      </c>
      <c r="L726" s="159"/>
      <c r="M726" s="154"/>
      <c r="N726" s="131"/>
    </row>
    <row r="727">
      <c r="A727" s="152" t="str">
        <f t="shared" si="1"/>
        <v>314107</v>
      </c>
      <c r="B727" s="107"/>
      <c r="C727" s="106">
        <v>314.0</v>
      </c>
      <c r="D727" s="153" t="s">
        <v>515</v>
      </c>
      <c r="E727" s="154" t="s">
        <v>947</v>
      </c>
      <c r="F727" s="155">
        <f>vlookup(G727,terminals!$C$4:$O$196,13,FALSE)</f>
        <v>107</v>
      </c>
      <c r="G727" s="153" t="s">
        <v>262</v>
      </c>
      <c r="H727" s="156"/>
      <c r="I727" s="163"/>
      <c r="J727" s="157"/>
      <c r="K727" s="162">
        <f t="shared" si="8"/>
        <v>-1</v>
      </c>
      <c r="L727" s="159"/>
      <c r="M727" s="154"/>
      <c r="N727" s="131"/>
    </row>
    <row r="728">
      <c r="A728" s="152" t="str">
        <f t="shared" si="1"/>
        <v>31587</v>
      </c>
      <c r="B728" s="107"/>
      <c r="C728" s="106">
        <v>315.0</v>
      </c>
      <c r="D728" s="153" t="s">
        <v>584</v>
      </c>
      <c r="E728" s="154" t="s">
        <v>945</v>
      </c>
      <c r="F728" s="155">
        <f>vlookup(G728,terminals!$C$4:$O$196,13,FALSE)</f>
        <v>87</v>
      </c>
      <c r="G728" s="153" t="s">
        <v>240</v>
      </c>
      <c r="H728" s="156" t="s">
        <v>986</v>
      </c>
      <c r="I728" s="163" t="s">
        <v>960</v>
      </c>
      <c r="J728" s="157" t="s">
        <v>1034</v>
      </c>
      <c r="K728" s="162">
        <f t="shared" si="8"/>
        <v>0</v>
      </c>
      <c r="L728" s="159"/>
      <c r="M728" s="154"/>
      <c r="N728" s="131"/>
    </row>
    <row r="729">
      <c r="A729" s="152" t="str">
        <f t="shared" si="1"/>
        <v>315117</v>
      </c>
      <c r="B729" s="107"/>
      <c r="C729" s="106">
        <v>315.0</v>
      </c>
      <c r="D729" s="153" t="s">
        <v>584</v>
      </c>
      <c r="E729" s="154" t="s">
        <v>947</v>
      </c>
      <c r="F729" s="155">
        <f>vlookup(G729,terminals!$C$4:$O$196,13,FALSE)</f>
        <v>117</v>
      </c>
      <c r="G729" s="153" t="s">
        <v>281</v>
      </c>
      <c r="H729" s="156"/>
      <c r="I729" s="163"/>
      <c r="J729" s="157"/>
      <c r="K729" s="162">
        <f t="shared" si="8"/>
        <v>-1</v>
      </c>
      <c r="L729" s="159"/>
      <c r="M729" s="154"/>
      <c r="N729" s="131"/>
    </row>
    <row r="730">
      <c r="A730" s="152" t="str">
        <f t="shared" si="1"/>
        <v>31687</v>
      </c>
      <c r="B730" s="107"/>
      <c r="C730" s="106">
        <v>316.0</v>
      </c>
      <c r="D730" s="153" t="s">
        <v>585</v>
      </c>
      <c r="E730" s="154" t="s">
        <v>945</v>
      </c>
      <c r="F730" s="155">
        <f>vlookup(G730,terminals!$C$4:$O$196,13,FALSE)</f>
        <v>87</v>
      </c>
      <c r="G730" s="153" t="s">
        <v>240</v>
      </c>
      <c r="H730" s="156" t="s">
        <v>1013</v>
      </c>
      <c r="I730" s="163" t="s">
        <v>960</v>
      </c>
      <c r="J730" s="157" t="s">
        <v>1023</v>
      </c>
      <c r="K730" s="162">
        <f t="shared" si="8"/>
        <v>0</v>
      </c>
      <c r="L730" s="159"/>
      <c r="M730" s="154"/>
      <c r="N730" s="131"/>
    </row>
    <row r="731">
      <c r="A731" s="152" t="str">
        <f t="shared" si="1"/>
        <v>316119</v>
      </c>
      <c r="B731" s="107"/>
      <c r="C731" s="106">
        <v>316.0</v>
      </c>
      <c r="D731" s="153" t="s">
        <v>585</v>
      </c>
      <c r="E731" s="154" t="s">
        <v>947</v>
      </c>
      <c r="F731" s="155">
        <f>vlookup(G731,terminals!$C$4:$O$196,13,FALSE)</f>
        <v>119</v>
      </c>
      <c r="G731" s="153" t="s">
        <v>269</v>
      </c>
      <c r="H731" s="156"/>
      <c r="I731" s="163"/>
      <c r="J731" s="157"/>
      <c r="K731" s="162">
        <f t="shared" si="8"/>
        <v>-1</v>
      </c>
      <c r="L731" s="159"/>
      <c r="M731" s="154"/>
      <c r="N731" s="131"/>
    </row>
    <row r="732">
      <c r="A732" s="152" t="str">
        <f t="shared" si="1"/>
        <v>31787</v>
      </c>
      <c r="B732" s="107"/>
      <c r="C732" s="106">
        <v>317.0</v>
      </c>
      <c r="D732" s="153" t="s">
        <v>586</v>
      </c>
      <c r="E732" s="154" t="s">
        <v>945</v>
      </c>
      <c r="F732" s="155">
        <f>vlookup(G732,terminals!$C$4:$O$196,13,FALSE)</f>
        <v>87</v>
      </c>
      <c r="G732" s="153" t="s">
        <v>240</v>
      </c>
      <c r="H732" s="156" t="s">
        <v>948</v>
      </c>
      <c r="I732" s="163" t="s">
        <v>960</v>
      </c>
      <c r="J732" s="157" t="s">
        <v>1003</v>
      </c>
      <c r="K732" s="162">
        <f t="shared" si="8"/>
        <v>0</v>
      </c>
      <c r="L732" s="159"/>
      <c r="M732" s="154"/>
      <c r="N732" s="131"/>
    </row>
    <row r="733">
      <c r="A733" s="152" t="str">
        <f t="shared" si="1"/>
        <v>317111</v>
      </c>
      <c r="B733" s="107"/>
      <c r="C733" s="106">
        <v>317.0</v>
      </c>
      <c r="D733" s="153" t="s">
        <v>586</v>
      </c>
      <c r="E733" s="154" t="s">
        <v>947</v>
      </c>
      <c r="F733" s="155">
        <f>vlookup(G733,terminals!$C$4:$O$196,13,FALSE)</f>
        <v>111</v>
      </c>
      <c r="G733" s="153" t="s">
        <v>295</v>
      </c>
      <c r="H733" s="156"/>
      <c r="I733" s="163"/>
      <c r="J733" s="157"/>
      <c r="K733" s="162">
        <f t="shared" si="8"/>
        <v>-1</v>
      </c>
      <c r="L733" s="159"/>
      <c r="M733" s="154"/>
      <c r="N733" s="131"/>
    </row>
    <row r="734">
      <c r="A734" s="152" t="str">
        <f t="shared" si="1"/>
        <v>31887</v>
      </c>
      <c r="B734" s="107"/>
      <c r="C734" s="106">
        <v>318.0</v>
      </c>
      <c r="D734" s="153" t="s">
        <v>587</v>
      </c>
      <c r="E734" s="154" t="s">
        <v>945</v>
      </c>
      <c r="F734" s="155">
        <f>vlookup(G734,terminals!$C$4:$O$196,13,FALSE)</f>
        <v>87</v>
      </c>
      <c r="G734" s="153" t="s">
        <v>240</v>
      </c>
      <c r="H734" s="156" t="s">
        <v>946</v>
      </c>
      <c r="I734" s="163" t="s">
        <v>966</v>
      </c>
      <c r="J734" s="157" t="s">
        <v>1022</v>
      </c>
      <c r="K734" s="162">
        <f t="shared" si="8"/>
        <v>0</v>
      </c>
      <c r="L734" s="159"/>
      <c r="M734" s="154"/>
      <c r="N734" s="131"/>
    </row>
    <row r="735">
      <c r="A735" s="152" t="str">
        <f t="shared" si="1"/>
        <v>318118</v>
      </c>
      <c r="B735" s="107"/>
      <c r="C735" s="106">
        <v>318.0</v>
      </c>
      <c r="D735" s="153" t="s">
        <v>587</v>
      </c>
      <c r="E735" s="154" t="s">
        <v>947</v>
      </c>
      <c r="F735" s="155">
        <f>vlookup(G735,terminals!$C$4:$O$196,13,FALSE)</f>
        <v>118</v>
      </c>
      <c r="G735" s="153" t="s">
        <v>266</v>
      </c>
      <c r="H735" s="156"/>
      <c r="I735" s="163"/>
      <c r="J735" s="157"/>
      <c r="K735" s="162">
        <f t="shared" si="8"/>
        <v>-1</v>
      </c>
      <c r="L735" s="159"/>
      <c r="M735" s="154"/>
      <c r="N735" s="131"/>
    </row>
    <row r="736">
      <c r="A736" s="152" t="str">
        <f t="shared" si="1"/>
        <v>31987</v>
      </c>
      <c r="B736" s="107"/>
      <c r="C736" s="106">
        <v>319.0</v>
      </c>
      <c r="D736" s="153" t="s">
        <v>588</v>
      </c>
      <c r="E736" s="154" t="s">
        <v>945</v>
      </c>
      <c r="F736" s="155">
        <f>vlookup(G736,terminals!$C$4:$O$196,13,FALSE)</f>
        <v>87</v>
      </c>
      <c r="G736" s="153" t="s">
        <v>240</v>
      </c>
      <c r="H736" s="156" t="s">
        <v>1047</v>
      </c>
      <c r="I736" s="163" t="s">
        <v>960</v>
      </c>
      <c r="J736" s="157" t="s">
        <v>1040</v>
      </c>
      <c r="K736" s="162">
        <f t="shared" si="8"/>
        <v>0</v>
      </c>
      <c r="L736" s="159"/>
      <c r="M736" s="154"/>
      <c r="N736" s="131"/>
    </row>
    <row r="737">
      <c r="A737" s="152" t="str">
        <f t="shared" si="1"/>
        <v>319112</v>
      </c>
      <c r="B737" s="107"/>
      <c r="C737" s="106">
        <v>319.0</v>
      </c>
      <c r="D737" s="153" t="s">
        <v>588</v>
      </c>
      <c r="E737" s="154" t="s">
        <v>947</v>
      </c>
      <c r="F737" s="155">
        <f>vlookup(G737,terminals!$C$4:$O$196,13,FALSE)</f>
        <v>112</v>
      </c>
      <c r="G737" s="153" t="s">
        <v>268</v>
      </c>
      <c r="H737" s="156"/>
      <c r="I737" s="163"/>
      <c r="J737" s="157"/>
      <c r="K737" s="162">
        <f t="shared" si="8"/>
        <v>-1</v>
      </c>
      <c r="L737" s="159"/>
      <c r="M737" s="154"/>
      <c r="N737" s="131"/>
    </row>
    <row r="738">
      <c r="A738" s="152" t="str">
        <f t="shared" si="1"/>
        <v>32087</v>
      </c>
      <c r="B738" s="107"/>
      <c r="C738" s="106">
        <v>320.0</v>
      </c>
      <c r="D738" s="153" t="s">
        <v>589</v>
      </c>
      <c r="E738" s="154" t="s">
        <v>945</v>
      </c>
      <c r="F738" s="155">
        <f>vlookup(G738,terminals!$C$4:$O$196,13,FALSE)</f>
        <v>87</v>
      </c>
      <c r="G738" s="153" t="s">
        <v>240</v>
      </c>
      <c r="H738" s="156" t="s">
        <v>946</v>
      </c>
      <c r="I738" s="163" t="s">
        <v>960</v>
      </c>
      <c r="J738" s="157" t="s">
        <v>1034</v>
      </c>
      <c r="K738" s="162">
        <f t="shared" si="8"/>
        <v>0</v>
      </c>
      <c r="L738" s="159"/>
      <c r="M738" s="154"/>
      <c r="N738" s="131"/>
    </row>
    <row r="739">
      <c r="A739" s="152" t="str">
        <f t="shared" si="1"/>
        <v>320102</v>
      </c>
      <c r="B739" s="107"/>
      <c r="C739" s="106">
        <v>320.0</v>
      </c>
      <c r="D739" s="153" t="s">
        <v>589</v>
      </c>
      <c r="E739" s="154" t="s">
        <v>947</v>
      </c>
      <c r="F739" s="155">
        <f>vlookup(G739,terminals!$C$4:$O$196,13,FALSE)</f>
        <v>102</v>
      </c>
      <c r="G739" s="153" t="s">
        <v>301</v>
      </c>
      <c r="H739" s="156"/>
      <c r="I739" s="163"/>
      <c r="J739" s="157"/>
      <c r="K739" s="162">
        <f t="shared" si="8"/>
        <v>-1</v>
      </c>
      <c r="L739" s="159"/>
      <c r="M739" s="154"/>
      <c r="N739" s="131"/>
    </row>
    <row r="740">
      <c r="A740" s="152" t="str">
        <f t="shared" si="1"/>
        <v>321102</v>
      </c>
      <c r="B740" s="107"/>
      <c r="C740" s="106">
        <v>321.0</v>
      </c>
      <c r="D740" s="153" t="s">
        <v>590</v>
      </c>
      <c r="E740" s="154" t="s">
        <v>945</v>
      </c>
      <c r="F740" s="155">
        <f>vlookup(G740,terminals!$C$4:$O$196,13,FALSE)</f>
        <v>102</v>
      </c>
      <c r="G740" s="153" t="s">
        <v>301</v>
      </c>
      <c r="H740" s="156" t="s">
        <v>965</v>
      </c>
      <c r="I740" s="163" t="s">
        <v>960</v>
      </c>
      <c r="J740" s="157" t="s">
        <v>954</v>
      </c>
      <c r="K740" s="162">
        <f t="shared" si="8"/>
        <v>0</v>
      </c>
      <c r="L740" s="159"/>
      <c r="M740" s="154"/>
      <c r="N740" s="131"/>
    </row>
    <row r="741">
      <c r="A741" s="152" t="str">
        <f t="shared" si="1"/>
        <v>32187</v>
      </c>
      <c r="B741" s="107"/>
      <c r="C741" s="106">
        <v>321.0</v>
      </c>
      <c r="D741" s="153" t="s">
        <v>590</v>
      </c>
      <c r="E741" s="154" t="s">
        <v>947</v>
      </c>
      <c r="F741" s="155">
        <f>vlookup(G741,terminals!$C$4:$O$196,13,FALSE)</f>
        <v>87</v>
      </c>
      <c r="G741" s="153" t="s">
        <v>240</v>
      </c>
      <c r="H741" s="156"/>
      <c r="I741" s="163"/>
      <c r="J741" s="157"/>
      <c r="K741" s="162">
        <f t="shared" si="8"/>
        <v>-1</v>
      </c>
      <c r="L741" s="159"/>
      <c r="M741" s="154"/>
      <c r="N741" s="131"/>
    </row>
    <row r="742">
      <c r="A742" s="152" t="str">
        <f t="shared" si="1"/>
        <v>322102</v>
      </c>
      <c r="B742" s="107"/>
      <c r="C742" s="106">
        <v>322.0</v>
      </c>
      <c r="D742" s="153" t="s">
        <v>590</v>
      </c>
      <c r="E742" s="154" t="s">
        <v>945</v>
      </c>
      <c r="F742" s="155">
        <f>vlookup(G742,terminals!$C$4:$O$196,13,FALSE)</f>
        <v>102</v>
      </c>
      <c r="G742" s="153" t="s">
        <v>301</v>
      </c>
      <c r="H742" s="156" t="s">
        <v>946</v>
      </c>
      <c r="I742" s="163" t="s">
        <v>956</v>
      </c>
      <c r="J742" s="157" t="s">
        <v>1082</v>
      </c>
      <c r="K742" s="162">
        <f t="shared" si="8"/>
        <v>0</v>
      </c>
      <c r="L742" s="159"/>
      <c r="M742" s="154"/>
      <c r="N742" s="131"/>
    </row>
    <row r="743">
      <c r="A743" s="152" t="str">
        <f t="shared" si="1"/>
        <v>32287</v>
      </c>
      <c r="B743" s="107"/>
      <c r="C743" s="106">
        <v>322.0</v>
      </c>
      <c r="D743" s="153" t="s">
        <v>590</v>
      </c>
      <c r="E743" s="154" t="s">
        <v>947</v>
      </c>
      <c r="F743" s="155">
        <f>vlookup(G743,terminals!$C$4:$O$196,13,FALSE)</f>
        <v>87</v>
      </c>
      <c r="G743" s="153" t="s">
        <v>240</v>
      </c>
      <c r="H743" s="156"/>
      <c r="I743" s="163"/>
      <c r="J743" s="157"/>
      <c r="K743" s="162">
        <f t="shared" si="8"/>
        <v>-1</v>
      </c>
      <c r="L743" s="159"/>
      <c r="M743" s="154"/>
      <c r="N743" s="131"/>
    </row>
    <row r="744">
      <c r="A744" s="152" t="str">
        <f t="shared" si="1"/>
        <v>323102</v>
      </c>
      <c r="B744" s="107"/>
      <c r="C744" s="106">
        <v>323.0</v>
      </c>
      <c r="D744" s="153" t="s">
        <v>591</v>
      </c>
      <c r="E744" s="154" t="s">
        <v>945</v>
      </c>
      <c r="F744" s="155">
        <f>vlookup(G744,terminals!$C$4:$O$196,13,FALSE)</f>
        <v>102</v>
      </c>
      <c r="G744" s="153" t="s">
        <v>301</v>
      </c>
      <c r="H744" s="156" t="s">
        <v>948</v>
      </c>
      <c r="I744" s="163" t="s">
        <v>1083</v>
      </c>
      <c r="J744" s="157" t="s">
        <v>1082</v>
      </c>
      <c r="K744" s="162">
        <f t="shared" si="8"/>
        <v>0</v>
      </c>
      <c r="L744" s="159"/>
      <c r="M744" s="154"/>
      <c r="N744" s="131"/>
    </row>
    <row r="745">
      <c r="A745" s="152" t="str">
        <f t="shared" si="1"/>
        <v>32395</v>
      </c>
      <c r="B745" s="107"/>
      <c r="C745" s="106">
        <v>323.0</v>
      </c>
      <c r="D745" s="153" t="s">
        <v>591</v>
      </c>
      <c r="E745" s="154" t="s">
        <v>947</v>
      </c>
      <c r="F745" s="155">
        <f>vlookup(G745,terminals!$C$4:$O$196,13,FALSE)</f>
        <v>95</v>
      </c>
      <c r="G745" s="153" t="s">
        <v>290</v>
      </c>
      <c r="H745" s="156"/>
      <c r="I745" s="163"/>
      <c r="J745" s="157"/>
      <c r="K745" s="162">
        <f t="shared" si="8"/>
        <v>-1</v>
      </c>
      <c r="L745" s="159"/>
      <c r="M745" s="154"/>
      <c r="N745" s="131"/>
    </row>
    <row r="746">
      <c r="A746" s="152" t="str">
        <f t="shared" si="1"/>
        <v>324102</v>
      </c>
      <c r="B746" s="107"/>
      <c r="C746" s="106">
        <v>324.0</v>
      </c>
      <c r="D746" s="153" t="s">
        <v>592</v>
      </c>
      <c r="E746" s="154" t="s">
        <v>945</v>
      </c>
      <c r="F746" s="155">
        <f>vlookup(G746,terminals!$C$4:$O$196,13,FALSE)</f>
        <v>102</v>
      </c>
      <c r="G746" s="153" t="s">
        <v>301</v>
      </c>
      <c r="H746" s="156" t="s">
        <v>1061</v>
      </c>
      <c r="I746" s="163" t="s">
        <v>993</v>
      </c>
      <c r="J746" s="157" t="s">
        <v>1050</v>
      </c>
      <c r="K746" s="162">
        <f t="shared" si="8"/>
        <v>0</v>
      </c>
      <c r="L746" s="159"/>
      <c r="M746" s="154"/>
      <c r="N746" s="131"/>
    </row>
    <row r="747">
      <c r="A747" s="152" t="str">
        <f t="shared" si="1"/>
        <v>32492</v>
      </c>
      <c r="B747" s="107"/>
      <c r="C747" s="106">
        <v>324.0</v>
      </c>
      <c r="D747" s="153" t="s">
        <v>592</v>
      </c>
      <c r="E747" s="154" t="s">
        <v>947</v>
      </c>
      <c r="F747" s="155">
        <f>vlookup(G747,terminals!$C$4:$O$196,13,FALSE)</f>
        <v>92</v>
      </c>
      <c r="G747" s="153" t="s">
        <v>286</v>
      </c>
      <c r="H747" s="156"/>
      <c r="I747" s="163"/>
      <c r="J747" s="157"/>
      <c r="K747" s="162">
        <f t="shared" si="8"/>
        <v>-1</v>
      </c>
      <c r="L747" s="159"/>
      <c r="M747" s="154"/>
      <c r="N747" s="131"/>
    </row>
    <row r="748">
      <c r="A748" s="152" t="str">
        <f t="shared" si="1"/>
        <v>325102</v>
      </c>
      <c r="B748" s="107"/>
      <c r="C748" s="106">
        <v>325.0</v>
      </c>
      <c r="D748" s="153" t="s">
        <v>593</v>
      </c>
      <c r="E748" s="154" t="s">
        <v>945</v>
      </c>
      <c r="F748" s="155">
        <f>vlookup(G748,terminals!$C$4:$O$196,13,FALSE)</f>
        <v>102</v>
      </c>
      <c r="G748" s="153" t="s">
        <v>301</v>
      </c>
      <c r="H748" s="156" t="s">
        <v>959</v>
      </c>
      <c r="I748" s="163" t="s">
        <v>982</v>
      </c>
      <c r="J748" s="157" t="s">
        <v>1032</v>
      </c>
      <c r="K748" s="162">
        <f t="shared" si="8"/>
        <v>0</v>
      </c>
      <c r="L748" s="159"/>
      <c r="M748" s="154"/>
      <c r="N748" s="131"/>
    </row>
    <row r="749">
      <c r="A749" s="152" t="str">
        <f t="shared" si="1"/>
        <v>32590</v>
      </c>
      <c r="B749" s="107"/>
      <c r="C749" s="106">
        <v>325.0</v>
      </c>
      <c r="D749" s="153" t="s">
        <v>593</v>
      </c>
      <c r="E749" s="154" t="s">
        <v>947</v>
      </c>
      <c r="F749" s="155">
        <f>vlookup(G749,terminals!$C$4:$O$196,13,FALSE)</f>
        <v>90</v>
      </c>
      <c r="G749" s="153" t="s">
        <v>284</v>
      </c>
      <c r="H749" s="156"/>
      <c r="I749" s="163"/>
      <c r="J749" s="157"/>
      <c r="K749" s="162">
        <f t="shared" si="8"/>
        <v>-1</v>
      </c>
      <c r="L749" s="159"/>
      <c r="M749" s="154"/>
      <c r="N749" s="131"/>
    </row>
    <row r="750">
      <c r="A750" s="152" t="str">
        <f t="shared" si="1"/>
        <v>326102</v>
      </c>
      <c r="B750" s="107"/>
      <c r="C750" s="106">
        <v>326.0</v>
      </c>
      <c r="D750" s="153" t="s">
        <v>593</v>
      </c>
      <c r="E750" s="154" t="s">
        <v>945</v>
      </c>
      <c r="F750" s="155">
        <f>vlookup(G750,terminals!$C$4:$O$196,13,FALSE)</f>
        <v>102</v>
      </c>
      <c r="G750" s="153" t="s">
        <v>301</v>
      </c>
      <c r="H750" s="156" t="s">
        <v>980</v>
      </c>
      <c r="I750" s="163" t="s">
        <v>960</v>
      </c>
      <c r="J750" s="157" t="s">
        <v>962</v>
      </c>
      <c r="K750" s="162">
        <f t="shared" si="8"/>
        <v>0</v>
      </c>
      <c r="L750" s="159"/>
      <c r="M750" s="154"/>
      <c r="N750" s="131"/>
    </row>
    <row r="751">
      <c r="A751" s="152" t="str">
        <f t="shared" si="1"/>
        <v>32690</v>
      </c>
      <c r="B751" s="107"/>
      <c r="C751" s="106">
        <v>326.0</v>
      </c>
      <c r="D751" s="153" t="s">
        <v>593</v>
      </c>
      <c r="E751" s="154" t="s">
        <v>947</v>
      </c>
      <c r="F751" s="155">
        <f>vlookup(G751,terminals!$C$4:$O$196,13,FALSE)</f>
        <v>90</v>
      </c>
      <c r="G751" s="153" t="s">
        <v>284</v>
      </c>
      <c r="H751" s="156"/>
      <c r="I751" s="163"/>
      <c r="J751" s="157"/>
      <c r="K751" s="162">
        <f t="shared" si="8"/>
        <v>-1</v>
      </c>
      <c r="L751" s="159"/>
      <c r="M751" s="154"/>
      <c r="N751" s="131"/>
    </row>
    <row r="752">
      <c r="A752" s="152" t="str">
        <f t="shared" si="1"/>
        <v>327102</v>
      </c>
      <c r="B752" s="107"/>
      <c r="C752" s="106">
        <v>327.0</v>
      </c>
      <c r="D752" s="153" t="s">
        <v>594</v>
      </c>
      <c r="E752" s="154" t="s">
        <v>945</v>
      </c>
      <c r="F752" s="155">
        <f>vlookup(G752,terminals!$C$4:$O$196,13,FALSE)</f>
        <v>102</v>
      </c>
      <c r="G752" s="153" t="s">
        <v>301</v>
      </c>
      <c r="H752" s="164" t="s">
        <v>1084</v>
      </c>
      <c r="I752" s="163" t="s">
        <v>960</v>
      </c>
      <c r="J752" s="157" t="s">
        <v>962</v>
      </c>
      <c r="K752" s="162">
        <f t="shared" si="8"/>
        <v>0</v>
      </c>
      <c r="L752" s="159"/>
      <c r="M752" s="154"/>
      <c r="N752" s="131"/>
    </row>
    <row r="753">
      <c r="A753" s="152" t="str">
        <f t="shared" si="1"/>
        <v>32795</v>
      </c>
      <c r="B753" s="107"/>
      <c r="C753" s="106">
        <v>327.0</v>
      </c>
      <c r="D753" s="153" t="s">
        <v>594</v>
      </c>
      <c r="E753" s="154" t="s">
        <v>947</v>
      </c>
      <c r="F753" s="155">
        <f>vlookup(G753,terminals!$C$4:$O$196,13,FALSE)</f>
        <v>95</v>
      </c>
      <c r="G753" s="153" t="s">
        <v>290</v>
      </c>
      <c r="H753" s="156"/>
      <c r="I753" s="163"/>
      <c r="J753" s="157"/>
      <c r="K753" s="162">
        <f t="shared" si="8"/>
        <v>-1</v>
      </c>
      <c r="L753" s="159"/>
      <c r="M753" s="154"/>
      <c r="N753" s="131"/>
    </row>
    <row r="754">
      <c r="A754" s="152" t="str">
        <f t="shared" si="1"/>
        <v>328102</v>
      </c>
      <c r="B754" s="107"/>
      <c r="C754" s="106">
        <v>328.0</v>
      </c>
      <c r="D754" s="153" t="s">
        <v>594</v>
      </c>
      <c r="E754" s="154" t="s">
        <v>945</v>
      </c>
      <c r="F754" s="155">
        <f>vlookup(G754,terminals!$C$4:$O$196,13,FALSE)</f>
        <v>102</v>
      </c>
      <c r="G754" s="153" t="s">
        <v>301</v>
      </c>
      <c r="H754" s="156" t="s">
        <v>1085</v>
      </c>
      <c r="I754" s="163" t="s">
        <v>993</v>
      </c>
      <c r="J754" s="157" t="s">
        <v>1003</v>
      </c>
      <c r="K754" s="162">
        <f t="shared" si="8"/>
        <v>0</v>
      </c>
      <c r="L754" s="159"/>
      <c r="M754" s="154"/>
      <c r="N754" s="131"/>
    </row>
    <row r="755">
      <c r="A755" s="152" t="str">
        <f t="shared" si="1"/>
        <v>32895</v>
      </c>
      <c r="B755" s="107"/>
      <c r="C755" s="106">
        <v>328.0</v>
      </c>
      <c r="D755" s="153" t="s">
        <v>594</v>
      </c>
      <c r="E755" s="154" t="s">
        <v>947</v>
      </c>
      <c r="F755" s="155">
        <f>vlookup(G755,terminals!$C$4:$O$196,13,FALSE)</f>
        <v>95</v>
      </c>
      <c r="G755" s="153" t="s">
        <v>290</v>
      </c>
      <c r="H755" s="156"/>
      <c r="I755" s="163"/>
      <c r="J755" s="157"/>
      <c r="K755" s="162">
        <f t="shared" si="8"/>
        <v>-1</v>
      </c>
      <c r="L755" s="159"/>
      <c r="M755" s="154"/>
      <c r="N755" s="131"/>
    </row>
    <row r="756">
      <c r="A756" s="152" t="str">
        <f t="shared" si="1"/>
        <v>329102</v>
      </c>
      <c r="B756" s="107"/>
      <c r="C756" s="106">
        <v>329.0</v>
      </c>
      <c r="D756" s="153" t="s">
        <v>594</v>
      </c>
      <c r="E756" s="154" t="s">
        <v>945</v>
      </c>
      <c r="F756" s="155">
        <f>vlookup(G756,terminals!$C$4:$O$196,13,FALSE)</f>
        <v>102</v>
      </c>
      <c r="G756" s="153" t="s">
        <v>301</v>
      </c>
      <c r="H756" s="156" t="s">
        <v>1086</v>
      </c>
      <c r="I756" s="163" t="s">
        <v>993</v>
      </c>
      <c r="J756" s="157" t="s">
        <v>1087</v>
      </c>
      <c r="K756" s="162">
        <f t="shared" si="8"/>
        <v>0</v>
      </c>
      <c r="L756" s="159"/>
      <c r="M756" s="154"/>
      <c r="N756" s="131"/>
    </row>
    <row r="757">
      <c r="A757" s="152" t="str">
        <f t="shared" si="1"/>
        <v>32995</v>
      </c>
      <c r="B757" s="107"/>
      <c r="C757" s="106">
        <v>329.0</v>
      </c>
      <c r="D757" s="153" t="s">
        <v>594</v>
      </c>
      <c r="E757" s="154" t="s">
        <v>947</v>
      </c>
      <c r="F757" s="155">
        <f>vlookup(G757,terminals!$C$4:$O$196,13,FALSE)</f>
        <v>95</v>
      </c>
      <c r="G757" s="153" t="s">
        <v>290</v>
      </c>
      <c r="H757" s="156"/>
      <c r="I757" s="163"/>
      <c r="J757" s="157"/>
      <c r="K757" s="162">
        <f t="shared" si="8"/>
        <v>-1</v>
      </c>
      <c r="L757" s="159"/>
      <c r="M757" s="154"/>
      <c r="N757" s="131"/>
    </row>
    <row r="758">
      <c r="A758" s="152" t="str">
        <f t="shared" si="1"/>
        <v>330102</v>
      </c>
      <c r="B758" s="107"/>
      <c r="C758" s="106">
        <v>330.0</v>
      </c>
      <c r="D758" s="153" t="s">
        <v>594</v>
      </c>
      <c r="E758" s="154" t="s">
        <v>945</v>
      </c>
      <c r="F758" s="155">
        <f>vlookup(G758,terminals!$C$4:$O$196,13,FALSE)</f>
        <v>102</v>
      </c>
      <c r="G758" s="153" t="s">
        <v>301</v>
      </c>
      <c r="H758" s="156" t="s">
        <v>949</v>
      </c>
      <c r="I758" s="163" t="s">
        <v>993</v>
      </c>
      <c r="J758" s="157" t="s">
        <v>1003</v>
      </c>
      <c r="K758" s="162">
        <f t="shared" si="8"/>
        <v>0</v>
      </c>
      <c r="L758" s="159"/>
      <c r="M758" s="154"/>
      <c r="N758" s="131"/>
    </row>
    <row r="759">
      <c r="A759" s="152" t="str">
        <f t="shared" si="1"/>
        <v>33095</v>
      </c>
      <c r="B759" s="107"/>
      <c r="C759" s="106">
        <v>330.0</v>
      </c>
      <c r="D759" s="153" t="s">
        <v>594</v>
      </c>
      <c r="E759" s="154" t="s">
        <v>947</v>
      </c>
      <c r="F759" s="155">
        <f>vlookup(G759,terminals!$C$4:$O$196,13,FALSE)</f>
        <v>95</v>
      </c>
      <c r="G759" s="153" t="s">
        <v>290</v>
      </c>
      <c r="H759" s="156"/>
      <c r="I759" s="163"/>
      <c r="J759" s="157"/>
      <c r="K759" s="162">
        <f t="shared" si="8"/>
        <v>-1</v>
      </c>
      <c r="L759" s="159"/>
      <c r="M759" s="154"/>
      <c r="N759" s="131"/>
    </row>
    <row r="760">
      <c r="A760" s="152" t="str">
        <f t="shared" si="1"/>
        <v>331102</v>
      </c>
      <c r="B760" s="107"/>
      <c r="C760" s="106">
        <v>331.0</v>
      </c>
      <c r="D760" s="153" t="s">
        <v>594</v>
      </c>
      <c r="E760" s="154" t="s">
        <v>945</v>
      </c>
      <c r="F760" s="155">
        <f>vlookup(G760,terminals!$C$4:$O$196,13,FALSE)</f>
        <v>102</v>
      </c>
      <c r="G760" s="153" t="s">
        <v>301</v>
      </c>
      <c r="H760" s="156" t="s">
        <v>986</v>
      </c>
      <c r="I760" s="163" t="s">
        <v>993</v>
      </c>
      <c r="J760" s="157" t="s">
        <v>1003</v>
      </c>
      <c r="K760" s="162">
        <f t="shared" si="8"/>
        <v>0</v>
      </c>
      <c r="L760" s="159"/>
      <c r="M760" s="154"/>
      <c r="N760" s="131"/>
    </row>
    <row r="761">
      <c r="A761" s="152" t="str">
        <f t="shared" si="1"/>
        <v>33195</v>
      </c>
      <c r="B761" s="107"/>
      <c r="C761" s="106">
        <v>331.0</v>
      </c>
      <c r="D761" s="153" t="s">
        <v>594</v>
      </c>
      <c r="E761" s="154" t="s">
        <v>947</v>
      </c>
      <c r="F761" s="155">
        <f>vlookup(G761,terminals!$C$4:$O$196,13,FALSE)</f>
        <v>95</v>
      </c>
      <c r="G761" s="153" t="s">
        <v>290</v>
      </c>
      <c r="H761" s="156"/>
      <c r="I761" s="163"/>
      <c r="J761" s="157"/>
      <c r="K761" s="162">
        <f t="shared" si="8"/>
        <v>-1</v>
      </c>
      <c r="L761" s="159"/>
      <c r="M761" s="154"/>
      <c r="N761" s="131"/>
    </row>
    <row r="762">
      <c r="A762" s="152" t="str">
        <f t="shared" si="1"/>
        <v>332102</v>
      </c>
      <c r="B762" s="107"/>
      <c r="C762" s="106">
        <v>332.0</v>
      </c>
      <c r="D762" s="153" t="s">
        <v>594</v>
      </c>
      <c r="E762" s="154" t="s">
        <v>945</v>
      </c>
      <c r="F762" s="155">
        <f>vlookup(G762,terminals!$C$4:$O$196,13,FALSE)</f>
        <v>102</v>
      </c>
      <c r="G762" s="153" t="s">
        <v>301</v>
      </c>
      <c r="H762" s="164" t="s">
        <v>1088</v>
      </c>
      <c r="I762" s="163" t="s">
        <v>993</v>
      </c>
      <c r="J762" s="157" t="s">
        <v>1003</v>
      </c>
      <c r="K762" s="162">
        <f t="shared" si="8"/>
        <v>0</v>
      </c>
      <c r="L762" s="159"/>
      <c r="M762" s="154"/>
      <c r="N762" s="131"/>
    </row>
    <row r="763">
      <c r="A763" s="152" t="str">
        <f t="shared" si="1"/>
        <v>33295</v>
      </c>
      <c r="B763" s="107"/>
      <c r="C763" s="106">
        <v>332.0</v>
      </c>
      <c r="D763" s="153" t="s">
        <v>594</v>
      </c>
      <c r="E763" s="154" t="s">
        <v>947</v>
      </c>
      <c r="F763" s="155">
        <f>vlookup(G763,terminals!$C$4:$O$196,13,FALSE)</f>
        <v>95</v>
      </c>
      <c r="G763" s="153" t="s">
        <v>290</v>
      </c>
      <c r="H763" s="156"/>
      <c r="I763" s="163"/>
      <c r="J763" s="157"/>
      <c r="K763" s="162">
        <f t="shared" si="8"/>
        <v>-1</v>
      </c>
      <c r="L763" s="159"/>
      <c r="M763" s="154"/>
      <c r="N763" s="131"/>
    </row>
    <row r="764">
      <c r="A764" s="152" t="str">
        <f t="shared" si="1"/>
        <v>333102</v>
      </c>
      <c r="B764" s="107"/>
      <c r="C764" s="106">
        <v>333.0</v>
      </c>
      <c r="D764" s="153" t="s">
        <v>596</v>
      </c>
      <c r="E764" s="154" t="s">
        <v>945</v>
      </c>
      <c r="F764" s="155">
        <f>vlookup(G764,terminals!$C$4:$O$196,13,FALSE)</f>
        <v>102</v>
      </c>
      <c r="G764" s="153" t="s">
        <v>301</v>
      </c>
      <c r="H764" s="156" t="s">
        <v>1047</v>
      </c>
      <c r="I764" s="163" t="s">
        <v>993</v>
      </c>
      <c r="J764" s="157" t="s">
        <v>1003</v>
      </c>
      <c r="K764" s="162">
        <f t="shared" si="8"/>
        <v>0</v>
      </c>
      <c r="L764" s="159"/>
      <c r="M764" s="154"/>
      <c r="N764" s="131"/>
    </row>
    <row r="765">
      <c r="A765" s="152" t="str">
        <f t="shared" si="1"/>
        <v>33396</v>
      </c>
      <c r="B765" s="107"/>
      <c r="C765" s="106">
        <v>333.0</v>
      </c>
      <c r="D765" s="153" t="s">
        <v>596</v>
      </c>
      <c r="E765" s="154" t="s">
        <v>947</v>
      </c>
      <c r="F765" s="155">
        <f>vlookup(G765,terminals!$C$4:$O$196,13,FALSE)</f>
        <v>96</v>
      </c>
      <c r="G765" s="153" t="s">
        <v>260</v>
      </c>
      <c r="H765" s="156"/>
      <c r="I765" s="163"/>
      <c r="J765" s="157"/>
      <c r="K765" s="162">
        <f t="shared" si="8"/>
        <v>-1</v>
      </c>
      <c r="L765" s="159"/>
      <c r="M765" s="154"/>
      <c r="N765" s="131"/>
    </row>
    <row r="766">
      <c r="A766" s="152" t="str">
        <f t="shared" si="1"/>
        <v>334102</v>
      </c>
      <c r="B766" s="107"/>
      <c r="C766" s="106">
        <v>334.0</v>
      </c>
      <c r="D766" s="153" t="s">
        <v>597</v>
      </c>
      <c r="E766" s="154" t="s">
        <v>945</v>
      </c>
      <c r="F766" s="155">
        <f>vlookup(G766,terminals!$C$4:$O$196,13,FALSE)</f>
        <v>102</v>
      </c>
      <c r="G766" s="153" t="s">
        <v>301</v>
      </c>
      <c r="H766" s="156" t="s">
        <v>946</v>
      </c>
      <c r="I766" s="163" t="s">
        <v>992</v>
      </c>
      <c r="J766" s="157" t="s">
        <v>1040</v>
      </c>
      <c r="K766" s="162">
        <f t="shared" si="8"/>
        <v>0</v>
      </c>
      <c r="L766" s="159"/>
      <c r="M766" s="154"/>
      <c r="N766" s="131"/>
    </row>
    <row r="767">
      <c r="A767" s="152" t="str">
        <f t="shared" si="1"/>
        <v>33498</v>
      </c>
      <c r="B767" s="107"/>
      <c r="C767" s="106">
        <v>334.0</v>
      </c>
      <c r="D767" s="153" t="s">
        <v>597</v>
      </c>
      <c r="E767" s="154" t="s">
        <v>947</v>
      </c>
      <c r="F767" s="155">
        <f>vlookup(G767,terminals!$C$4:$O$196,13,FALSE)</f>
        <v>98</v>
      </c>
      <c r="G767" s="153" t="s">
        <v>293</v>
      </c>
      <c r="H767" s="156"/>
      <c r="I767" s="163"/>
      <c r="J767" s="157"/>
      <c r="K767" s="162">
        <f t="shared" si="8"/>
        <v>-1</v>
      </c>
      <c r="L767" s="159"/>
      <c r="M767" s="154"/>
      <c r="N767" s="131"/>
    </row>
    <row r="768">
      <c r="A768" s="152" t="str">
        <f t="shared" si="1"/>
        <v>335102</v>
      </c>
      <c r="B768" s="107"/>
      <c r="C768" s="106">
        <v>335.0</v>
      </c>
      <c r="D768" s="153" t="s">
        <v>597</v>
      </c>
      <c r="E768" s="154" t="s">
        <v>945</v>
      </c>
      <c r="F768" s="155">
        <f>vlookup(G768,terminals!$C$4:$O$196,13,FALSE)</f>
        <v>102</v>
      </c>
      <c r="G768" s="153" t="s">
        <v>301</v>
      </c>
      <c r="H768" s="156" t="s">
        <v>986</v>
      </c>
      <c r="I768" s="163" t="s">
        <v>966</v>
      </c>
      <c r="J768" s="157" t="s">
        <v>1089</v>
      </c>
      <c r="K768" s="162">
        <f t="shared" si="8"/>
        <v>0</v>
      </c>
      <c r="L768" s="159"/>
      <c r="M768" s="154"/>
      <c r="N768" s="131"/>
    </row>
    <row r="769">
      <c r="A769" s="152" t="str">
        <f t="shared" si="1"/>
        <v>33598</v>
      </c>
      <c r="B769" s="107"/>
      <c r="C769" s="106">
        <v>335.0</v>
      </c>
      <c r="D769" s="153" t="s">
        <v>597</v>
      </c>
      <c r="E769" s="154" t="s">
        <v>947</v>
      </c>
      <c r="F769" s="155">
        <f>vlookup(G769,terminals!$C$4:$O$196,13,FALSE)</f>
        <v>98</v>
      </c>
      <c r="G769" s="153" t="s">
        <v>293</v>
      </c>
      <c r="H769" s="156"/>
      <c r="I769" s="163"/>
      <c r="J769" s="157"/>
      <c r="K769" s="162">
        <f t="shared" si="8"/>
        <v>-1</v>
      </c>
      <c r="L769" s="159"/>
      <c r="M769" s="154"/>
      <c r="N769" s="131"/>
    </row>
    <row r="770">
      <c r="A770" s="152" t="str">
        <f t="shared" si="1"/>
        <v>336102</v>
      </c>
      <c r="B770" s="107"/>
      <c r="C770" s="106">
        <v>336.0</v>
      </c>
      <c r="D770" s="153" t="s">
        <v>597</v>
      </c>
      <c r="E770" s="154" t="s">
        <v>945</v>
      </c>
      <c r="F770" s="155">
        <f>vlookup(G770,terminals!$C$4:$O$196,13,FALSE)</f>
        <v>102</v>
      </c>
      <c r="G770" s="153" t="s">
        <v>301</v>
      </c>
      <c r="H770" s="156" t="s">
        <v>980</v>
      </c>
      <c r="I770" s="163" t="s">
        <v>966</v>
      </c>
      <c r="J770" s="157" t="s">
        <v>1089</v>
      </c>
      <c r="K770" s="162">
        <f t="shared" si="8"/>
        <v>0</v>
      </c>
      <c r="L770" s="159"/>
      <c r="M770" s="154"/>
      <c r="N770" s="131"/>
    </row>
    <row r="771">
      <c r="A771" s="152" t="str">
        <f t="shared" si="1"/>
        <v>33698</v>
      </c>
      <c r="B771" s="107"/>
      <c r="C771" s="106">
        <v>336.0</v>
      </c>
      <c r="D771" s="153" t="s">
        <v>597</v>
      </c>
      <c r="E771" s="154" t="s">
        <v>947</v>
      </c>
      <c r="F771" s="155">
        <f>vlookup(G771,terminals!$C$4:$O$196,13,FALSE)</f>
        <v>98</v>
      </c>
      <c r="G771" s="153" t="s">
        <v>293</v>
      </c>
      <c r="H771" s="156"/>
      <c r="I771" s="163"/>
      <c r="J771" s="157"/>
      <c r="K771" s="162">
        <f t="shared" si="8"/>
        <v>-1</v>
      </c>
      <c r="L771" s="159"/>
      <c r="M771" s="154"/>
      <c r="N771" s="131"/>
    </row>
    <row r="772">
      <c r="A772" s="152" t="str">
        <f t="shared" si="1"/>
        <v>337102</v>
      </c>
      <c r="B772" s="107"/>
      <c r="C772" s="106">
        <v>337.0</v>
      </c>
      <c r="D772" s="153" t="s">
        <v>598</v>
      </c>
      <c r="E772" s="154" t="s">
        <v>945</v>
      </c>
      <c r="F772" s="155">
        <f>vlookup(G772,terminals!$C$4:$O$196,13,FALSE)</f>
        <v>102</v>
      </c>
      <c r="G772" s="153" t="s">
        <v>301</v>
      </c>
      <c r="H772" s="156" t="s">
        <v>980</v>
      </c>
      <c r="I772" s="163" t="s">
        <v>966</v>
      </c>
      <c r="J772" s="157" t="s">
        <v>1089</v>
      </c>
      <c r="K772" s="162">
        <f t="shared" si="8"/>
        <v>0</v>
      </c>
      <c r="L772" s="159"/>
      <c r="M772" s="154"/>
      <c r="N772" s="131"/>
    </row>
    <row r="773">
      <c r="A773" s="152" t="str">
        <f t="shared" si="1"/>
        <v>33799</v>
      </c>
      <c r="B773" s="107"/>
      <c r="C773" s="106">
        <v>337.0</v>
      </c>
      <c r="D773" s="153" t="s">
        <v>598</v>
      </c>
      <c r="E773" s="154" t="s">
        <v>947</v>
      </c>
      <c r="F773" s="155">
        <f>vlookup(G773,terminals!$C$4:$O$196,13,FALSE)</f>
        <v>99</v>
      </c>
      <c r="G773" s="153" t="s">
        <v>279</v>
      </c>
      <c r="H773" s="156"/>
      <c r="I773" s="163"/>
      <c r="J773" s="157"/>
      <c r="K773" s="162">
        <f t="shared" si="8"/>
        <v>-1</v>
      </c>
      <c r="L773" s="159"/>
      <c r="M773" s="154"/>
      <c r="N773" s="131"/>
    </row>
    <row r="774">
      <c r="A774" s="152" t="str">
        <f t="shared" si="1"/>
        <v>338102</v>
      </c>
      <c r="B774" s="107"/>
      <c r="C774" s="106">
        <v>338.0</v>
      </c>
      <c r="D774" s="153" t="s">
        <v>598</v>
      </c>
      <c r="E774" s="154" t="s">
        <v>945</v>
      </c>
      <c r="F774" s="155">
        <f>vlookup(G774,terminals!$C$4:$O$196,13,FALSE)</f>
        <v>102</v>
      </c>
      <c r="G774" s="153" t="s">
        <v>301</v>
      </c>
      <c r="H774" s="156" t="s">
        <v>959</v>
      </c>
      <c r="I774" s="163" t="s">
        <v>960</v>
      </c>
      <c r="J774" s="157" t="s">
        <v>983</v>
      </c>
      <c r="K774" s="162">
        <f t="shared" si="8"/>
        <v>0</v>
      </c>
      <c r="L774" s="159"/>
      <c r="M774" s="154"/>
      <c r="N774" s="131"/>
    </row>
    <row r="775">
      <c r="A775" s="152" t="str">
        <f t="shared" si="1"/>
        <v>33899</v>
      </c>
      <c r="B775" s="107"/>
      <c r="C775" s="106">
        <v>338.0</v>
      </c>
      <c r="D775" s="153" t="s">
        <v>598</v>
      </c>
      <c r="E775" s="154" t="s">
        <v>947</v>
      </c>
      <c r="F775" s="155">
        <f>vlookup(G775,terminals!$C$4:$O$196,13,FALSE)</f>
        <v>99</v>
      </c>
      <c r="G775" s="153" t="s">
        <v>279</v>
      </c>
      <c r="H775" s="156"/>
      <c r="I775" s="163"/>
      <c r="J775" s="157"/>
      <c r="K775" s="162">
        <f t="shared" si="8"/>
        <v>-1</v>
      </c>
      <c r="L775" s="159"/>
      <c r="M775" s="154"/>
      <c r="N775" s="131"/>
    </row>
    <row r="776">
      <c r="A776" s="152" t="str">
        <f t="shared" si="1"/>
        <v>339102</v>
      </c>
      <c r="B776" s="107"/>
      <c r="C776" s="106">
        <v>339.0</v>
      </c>
      <c r="D776" s="153" t="s">
        <v>599</v>
      </c>
      <c r="E776" s="154" t="s">
        <v>945</v>
      </c>
      <c r="F776" s="155">
        <f>vlookup(G776,terminals!$C$4:$O$196,13,FALSE)</f>
        <v>102</v>
      </c>
      <c r="G776" s="153" t="s">
        <v>301</v>
      </c>
      <c r="H776" s="156" t="s">
        <v>1061</v>
      </c>
      <c r="I776" s="163" t="s">
        <v>960</v>
      </c>
      <c r="J776" s="157" t="s">
        <v>983</v>
      </c>
      <c r="K776" s="162">
        <f t="shared" si="8"/>
        <v>0</v>
      </c>
      <c r="L776" s="159"/>
      <c r="M776" s="154"/>
      <c r="N776" s="131"/>
    </row>
    <row r="777">
      <c r="A777" s="152" t="str">
        <f t="shared" si="1"/>
        <v>339116</v>
      </c>
      <c r="B777" s="107"/>
      <c r="C777" s="106">
        <v>339.0</v>
      </c>
      <c r="D777" s="153" t="s">
        <v>599</v>
      </c>
      <c r="E777" s="154" t="s">
        <v>947</v>
      </c>
      <c r="F777" s="155">
        <f>vlookup(G777,terminals!$C$4:$O$196,13,FALSE)</f>
        <v>116</v>
      </c>
      <c r="G777" s="153" t="s">
        <v>298</v>
      </c>
      <c r="H777" s="156"/>
      <c r="I777" s="163"/>
      <c r="J777" s="157"/>
      <c r="K777" s="162">
        <f t="shared" si="8"/>
        <v>-1</v>
      </c>
      <c r="L777" s="159"/>
      <c r="M777" s="154"/>
      <c r="N777" s="131"/>
    </row>
    <row r="778">
      <c r="A778" s="152" t="str">
        <f t="shared" si="1"/>
        <v>340102</v>
      </c>
      <c r="B778" s="107"/>
      <c r="C778" s="106">
        <v>340.0</v>
      </c>
      <c r="D778" s="153" t="s">
        <v>599</v>
      </c>
      <c r="E778" s="154" t="s">
        <v>945</v>
      </c>
      <c r="F778" s="155">
        <f>vlookup(G778,terminals!$C$4:$O$196,13,FALSE)</f>
        <v>102</v>
      </c>
      <c r="G778" s="153" t="s">
        <v>301</v>
      </c>
      <c r="H778" s="156" t="s">
        <v>1090</v>
      </c>
      <c r="I778" s="163" t="s">
        <v>956</v>
      </c>
      <c r="J778" s="157" t="s">
        <v>972</v>
      </c>
      <c r="K778" s="162">
        <f t="shared" si="8"/>
        <v>0</v>
      </c>
      <c r="L778" s="159"/>
      <c r="M778" s="154"/>
      <c r="N778" s="131"/>
    </row>
    <row r="779">
      <c r="A779" s="152" t="str">
        <f t="shared" si="1"/>
        <v>340116</v>
      </c>
      <c r="B779" s="107"/>
      <c r="C779" s="106">
        <v>340.0</v>
      </c>
      <c r="D779" s="153" t="s">
        <v>599</v>
      </c>
      <c r="E779" s="154" t="s">
        <v>947</v>
      </c>
      <c r="F779" s="155">
        <f>vlookup(G779,terminals!$C$4:$O$196,13,FALSE)</f>
        <v>116</v>
      </c>
      <c r="G779" s="153" t="s">
        <v>298</v>
      </c>
      <c r="H779" s="156"/>
      <c r="I779" s="163"/>
      <c r="J779" s="157"/>
      <c r="K779" s="162">
        <f t="shared" si="8"/>
        <v>-1</v>
      </c>
      <c r="L779" s="159"/>
      <c r="M779" s="154"/>
      <c r="N779" s="131"/>
    </row>
    <row r="780">
      <c r="A780" s="152" t="str">
        <f t="shared" si="1"/>
        <v>341102</v>
      </c>
      <c r="B780" s="107"/>
      <c r="C780" s="106">
        <v>341.0</v>
      </c>
      <c r="D780" s="153" t="s">
        <v>599</v>
      </c>
      <c r="E780" s="154" t="s">
        <v>945</v>
      </c>
      <c r="F780" s="155">
        <f>vlookup(G780,terminals!$C$4:$O$196,13,FALSE)</f>
        <v>102</v>
      </c>
      <c r="G780" s="153" t="s">
        <v>301</v>
      </c>
      <c r="H780" s="156" t="s">
        <v>1070</v>
      </c>
      <c r="I780" s="163" t="s">
        <v>956</v>
      </c>
      <c r="J780" s="157" t="s">
        <v>972</v>
      </c>
      <c r="K780" s="162">
        <f t="shared" si="8"/>
        <v>0</v>
      </c>
      <c r="L780" s="159"/>
      <c r="M780" s="154"/>
      <c r="N780" s="131"/>
    </row>
    <row r="781">
      <c r="A781" s="152" t="str">
        <f t="shared" si="1"/>
        <v>341116</v>
      </c>
      <c r="B781" s="107"/>
      <c r="C781" s="106">
        <v>341.0</v>
      </c>
      <c r="D781" s="153" t="s">
        <v>599</v>
      </c>
      <c r="E781" s="154" t="s">
        <v>947</v>
      </c>
      <c r="F781" s="155">
        <f>vlookup(G781,terminals!$C$4:$O$196,13,FALSE)</f>
        <v>116</v>
      </c>
      <c r="G781" s="153" t="s">
        <v>298</v>
      </c>
      <c r="H781" s="156"/>
      <c r="I781" s="163"/>
      <c r="J781" s="157"/>
      <c r="K781" s="162">
        <f t="shared" si="8"/>
        <v>-1</v>
      </c>
      <c r="L781" s="159"/>
      <c r="M781" s="154"/>
      <c r="N781" s="131"/>
    </row>
    <row r="782">
      <c r="A782" s="152" t="str">
        <f t="shared" si="1"/>
        <v>342102</v>
      </c>
      <c r="B782" s="107"/>
      <c r="C782" s="106">
        <v>342.0</v>
      </c>
      <c r="D782" s="153" t="s">
        <v>599</v>
      </c>
      <c r="E782" s="154" t="s">
        <v>945</v>
      </c>
      <c r="F782" s="155">
        <f>vlookup(G782,terminals!$C$4:$O$196,13,FALSE)</f>
        <v>102</v>
      </c>
      <c r="G782" s="153" t="s">
        <v>301</v>
      </c>
      <c r="H782" s="156" t="s">
        <v>980</v>
      </c>
      <c r="I782" s="163" t="s">
        <v>956</v>
      </c>
      <c r="J782" s="157" t="s">
        <v>972</v>
      </c>
      <c r="K782" s="162">
        <f t="shared" si="8"/>
        <v>0</v>
      </c>
      <c r="L782" s="159"/>
      <c r="M782" s="154"/>
      <c r="N782" s="131"/>
    </row>
    <row r="783">
      <c r="A783" s="152" t="str">
        <f t="shared" si="1"/>
        <v>342116</v>
      </c>
      <c r="B783" s="107"/>
      <c r="C783" s="106">
        <v>342.0</v>
      </c>
      <c r="D783" s="153" t="s">
        <v>599</v>
      </c>
      <c r="E783" s="154" t="s">
        <v>947</v>
      </c>
      <c r="F783" s="155">
        <f>vlookup(G783,terminals!$C$4:$O$196,13,FALSE)</f>
        <v>116</v>
      </c>
      <c r="G783" s="153" t="s">
        <v>298</v>
      </c>
      <c r="H783" s="156"/>
      <c r="I783" s="163"/>
      <c r="J783" s="157"/>
      <c r="K783" s="162">
        <f t="shared" si="8"/>
        <v>-1</v>
      </c>
      <c r="L783" s="159"/>
      <c r="M783" s="154"/>
      <c r="N783" s="131"/>
    </row>
    <row r="784">
      <c r="A784" s="152" t="str">
        <f t="shared" si="1"/>
        <v>343102</v>
      </c>
      <c r="B784" s="107"/>
      <c r="C784" s="106">
        <v>343.0</v>
      </c>
      <c r="D784" s="153" t="s">
        <v>600</v>
      </c>
      <c r="E784" s="154" t="s">
        <v>945</v>
      </c>
      <c r="F784" s="155">
        <f>vlookup(G784,terminals!$C$4:$O$196,13,FALSE)</f>
        <v>102</v>
      </c>
      <c r="G784" s="153" t="s">
        <v>301</v>
      </c>
      <c r="H784" s="156" t="s">
        <v>965</v>
      </c>
      <c r="I784" s="163" t="s">
        <v>956</v>
      </c>
      <c r="J784" s="157" t="s">
        <v>972</v>
      </c>
      <c r="K784" s="162">
        <f t="shared" si="8"/>
        <v>0</v>
      </c>
      <c r="L784" s="159"/>
      <c r="M784" s="154"/>
      <c r="N784" s="131"/>
    </row>
    <row r="785">
      <c r="A785" s="152" t="str">
        <f t="shared" si="1"/>
        <v>34388</v>
      </c>
      <c r="B785" s="107"/>
      <c r="C785" s="106">
        <v>343.0</v>
      </c>
      <c r="D785" s="153" t="s">
        <v>600</v>
      </c>
      <c r="E785" s="154" t="s">
        <v>947</v>
      </c>
      <c r="F785" s="155">
        <f>vlookup(G785,terminals!$C$4:$O$196,13,FALSE)</f>
        <v>88</v>
      </c>
      <c r="G785" s="153" t="s">
        <v>259</v>
      </c>
      <c r="H785" s="156"/>
      <c r="I785" s="163"/>
      <c r="J785" s="157"/>
      <c r="K785" s="162">
        <f t="shared" si="8"/>
        <v>-1</v>
      </c>
      <c r="L785" s="159"/>
      <c r="M785" s="154"/>
      <c r="N785" s="131"/>
    </row>
    <row r="786">
      <c r="A786" s="152" t="str">
        <f t="shared" si="1"/>
        <v>344102</v>
      </c>
      <c r="B786" s="107"/>
      <c r="C786" s="106">
        <v>344.0</v>
      </c>
      <c r="D786" s="153" t="s">
        <v>600</v>
      </c>
      <c r="E786" s="154" t="s">
        <v>945</v>
      </c>
      <c r="F786" s="155">
        <f>vlookup(G786,terminals!$C$4:$O$196,13,FALSE)</f>
        <v>102</v>
      </c>
      <c r="G786" s="153" t="s">
        <v>301</v>
      </c>
      <c r="H786" s="156" t="s">
        <v>946</v>
      </c>
      <c r="I786" s="163" t="s">
        <v>956</v>
      </c>
      <c r="J786" s="157" t="s">
        <v>961</v>
      </c>
      <c r="K786" s="162">
        <f t="shared" si="8"/>
        <v>0</v>
      </c>
      <c r="L786" s="159"/>
      <c r="M786" s="154"/>
      <c r="N786" s="131"/>
    </row>
    <row r="787">
      <c r="A787" s="152" t="str">
        <f t="shared" si="1"/>
        <v>34488</v>
      </c>
      <c r="B787" s="107"/>
      <c r="C787" s="106">
        <v>344.0</v>
      </c>
      <c r="D787" s="153" t="s">
        <v>600</v>
      </c>
      <c r="E787" s="154" t="s">
        <v>947</v>
      </c>
      <c r="F787" s="155">
        <f>vlookup(G787,terminals!$C$4:$O$196,13,FALSE)</f>
        <v>88</v>
      </c>
      <c r="G787" s="153" t="s">
        <v>259</v>
      </c>
      <c r="H787" s="156"/>
      <c r="I787" s="163"/>
      <c r="J787" s="157"/>
      <c r="K787" s="162">
        <f t="shared" si="8"/>
        <v>-1</v>
      </c>
      <c r="L787" s="159"/>
      <c r="M787" s="154"/>
      <c r="N787" s="131"/>
    </row>
    <row r="788">
      <c r="A788" s="152" t="str">
        <f t="shared" si="1"/>
        <v>345102</v>
      </c>
      <c r="B788" s="107"/>
      <c r="C788" s="106">
        <v>345.0</v>
      </c>
      <c r="D788" s="153" t="s">
        <v>601</v>
      </c>
      <c r="E788" s="154" t="s">
        <v>945</v>
      </c>
      <c r="F788" s="155">
        <f>vlookup(G788,terminals!$C$4:$O$196,13,FALSE)</f>
        <v>102</v>
      </c>
      <c r="G788" s="153" t="s">
        <v>301</v>
      </c>
      <c r="H788" s="156" t="s">
        <v>959</v>
      </c>
      <c r="I788" s="163" t="s">
        <v>956</v>
      </c>
      <c r="J788" s="157" t="s">
        <v>961</v>
      </c>
      <c r="K788" s="162">
        <f t="shared" si="8"/>
        <v>0</v>
      </c>
      <c r="L788" s="159"/>
      <c r="M788" s="154"/>
      <c r="N788" s="131"/>
    </row>
    <row r="789">
      <c r="A789" s="152" t="str">
        <f t="shared" si="1"/>
        <v>345118</v>
      </c>
      <c r="B789" s="107"/>
      <c r="C789" s="106">
        <v>345.0</v>
      </c>
      <c r="D789" s="153" t="s">
        <v>601</v>
      </c>
      <c r="E789" s="154" t="s">
        <v>947</v>
      </c>
      <c r="F789" s="155">
        <f>vlookup(G789,terminals!$C$4:$O$196,13,FALSE)</f>
        <v>118</v>
      </c>
      <c r="G789" s="153" t="s">
        <v>266</v>
      </c>
      <c r="H789" s="156"/>
      <c r="I789" s="163"/>
      <c r="J789" s="157"/>
      <c r="K789" s="162">
        <f t="shared" si="8"/>
        <v>-1</v>
      </c>
      <c r="L789" s="159"/>
      <c r="M789" s="154"/>
      <c r="N789" s="131"/>
    </row>
    <row r="790">
      <c r="A790" s="152" t="str">
        <f t="shared" si="1"/>
        <v>346102</v>
      </c>
      <c r="B790" s="107"/>
      <c r="C790" s="106">
        <v>346.0</v>
      </c>
      <c r="D790" s="153" t="s">
        <v>601</v>
      </c>
      <c r="E790" s="154" t="s">
        <v>945</v>
      </c>
      <c r="F790" s="155">
        <f>vlookup(G790,terminals!$C$4:$O$196,13,FALSE)</f>
        <v>102</v>
      </c>
      <c r="G790" s="153" t="s">
        <v>301</v>
      </c>
      <c r="H790" s="156" t="s">
        <v>1061</v>
      </c>
      <c r="I790" s="163" t="s">
        <v>962</v>
      </c>
      <c r="J790" s="157" t="s">
        <v>1017</v>
      </c>
      <c r="K790" s="162">
        <f t="shared" si="8"/>
        <v>0</v>
      </c>
      <c r="L790" s="159"/>
      <c r="M790" s="154"/>
      <c r="N790" s="131"/>
    </row>
    <row r="791">
      <c r="A791" s="152" t="str">
        <f t="shared" si="1"/>
        <v>346118</v>
      </c>
      <c r="B791" s="107"/>
      <c r="C791" s="106">
        <v>346.0</v>
      </c>
      <c r="D791" s="153" t="s">
        <v>601</v>
      </c>
      <c r="E791" s="154" t="s">
        <v>947</v>
      </c>
      <c r="F791" s="155">
        <f>vlookup(G791,terminals!$C$4:$O$196,13,FALSE)</f>
        <v>118</v>
      </c>
      <c r="G791" s="153" t="s">
        <v>266</v>
      </c>
      <c r="H791" s="156"/>
      <c r="I791" s="163"/>
      <c r="J791" s="157"/>
      <c r="K791" s="162">
        <f t="shared" si="8"/>
        <v>-1</v>
      </c>
      <c r="L791" s="159"/>
      <c r="M791" s="154"/>
      <c r="N791" s="131"/>
    </row>
    <row r="792">
      <c r="A792" s="152" t="str">
        <f t="shared" si="1"/>
        <v>347102</v>
      </c>
      <c r="B792" s="107"/>
      <c r="C792" s="106">
        <v>347.0</v>
      </c>
      <c r="D792" s="153" t="s">
        <v>602</v>
      </c>
      <c r="E792" s="154" t="s">
        <v>945</v>
      </c>
      <c r="F792" s="155">
        <f>vlookup(G792,terminals!$C$4:$O$196,13,FALSE)</f>
        <v>102</v>
      </c>
      <c r="G792" s="153" t="s">
        <v>301</v>
      </c>
      <c r="H792" s="156" t="s">
        <v>946</v>
      </c>
      <c r="I792" s="163" t="s">
        <v>962</v>
      </c>
      <c r="J792" s="157" t="s">
        <v>1017</v>
      </c>
      <c r="K792" s="162">
        <f t="shared" si="8"/>
        <v>0</v>
      </c>
      <c r="L792" s="159"/>
      <c r="M792" s="154"/>
      <c r="N792" s="131"/>
    </row>
    <row r="793">
      <c r="A793" s="152" t="str">
        <f t="shared" si="1"/>
        <v>34789</v>
      </c>
      <c r="B793" s="107"/>
      <c r="C793" s="106">
        <v>347.0</v>
      </c>
      <c r="D793" s="153" t="s">
        <v>602</v>
      </c>
      <c r="E793" s="154" t="s">
        <v>947</v>
      </c>
      <c r="F793" s="155">
        <f>vlookup(G793,terminals!$C$4:$O$196,13,FALSE)</f>
        <v>89</v>
      </c>
      <c r="G793" s="153" t="s">
        <v>283</v>
      </c>
      <c r="H793" s="156"/>
      <c r="I793" s="163"/>
      <c r="J793" s="157"/>
      <c r="K793" s="162">
        <f t="shared" si="8"/>
        <v>-1</v>
      </c>
      <c r="L793" s="159"/>
      <c r="M793" s="154"/>
      <c r="N793" s="131"/>
    </row>
    <row r="794">
      <c r="A794" s="152" t="str">
        <f t="shared" si="1"/>
        <v>348102</v>
      </c>
      <c r="B794" s="107"/>
      <c r="C794" s="106">
        <v>348.0</v>
      </c>
      <c r="D794" s="153" t="s">
        <v>603</v>
      </c>
      <c r="E794" s="154" t="s">
        <v>945</v>
      </c>
      <c r="F794" s="155">
        <f>vlookup(G794,terminals!$C$4:$O$196,13,FALSE)</f>
        <v>102</v>
      </c>
      <c r="G794" s="153" t="s">
        <v>301</v>
      </c>
      <c r="H794" s="156" t="s">
        <v>959</v>
      </c>
      <c r="I794" s="163" t="s">
        <v>962</v>
      </c>
      <c r="J794" s="157" t="s">
        <v>1003</v>
      </c>
      <c r="K794" s="162">
        <f t="shared" si="8"/>
        <v>0</v>
      </c>
      <c r="L794" s="159"/>
      <c r="M794" s="154"/>
      <c r="N794" s="131"/>
    </row>
    <row r="795">
      <c r="A795" s="152" t="str">
        <f t="shared" si="1"/>
        <v>34893</v>
      </c>
      <c r="B795" s="107"/>
      <c r="C795" s="106">
        <v>348.0</v>
      </c>
      <c r="D795" s="153" t="s">
        <v>603</v>
      </c>
      <c r="E795" s="154" t="s">
        <v>947</v>
      </c>
      <c r="F795" s="155">
        <f>vlookup(G795,terminals!$C$4:$O$196,13,FALSE)</f>
        <v>93</v>
      </c>
      <c r="G795" s="153" t="s">
        <v>273</v>
      </c>
      <c r="H795" s="156"/>
      <c r="I795" s="163"/>
      <c r="J795" s="157"/>
      <c r="K795" s="162">
        <f t="shared" si="8"/>
        <v>-1</v>
      </c>
      <c r="L795" s="159"/>
      <c r="M795" s="154"/>
      <c r="N795" s="131"/>
    </row>
    <row r="796">
      <c r="A796" s="152" t="str">
        <f t="shared" si="1"/>
        <v>349102</v>
      </c>
      <c r="B796" s="107"/>
      <c r="C796" s="106">
        <v>349.0</v>
      </c>
      <c r="D796" s="153" t="s">
        <v>603</v>
      </c>
      <c r="E796" s="154" t="s">
        <v>945</v>
      </c>
      <c r="F796" s="155">
        <f>vlookup(G796,terminals!$C$4:$O$196,13,FALSE)</f>
        <v>102</v>
      </c>
      <c r="G796" s="153" t="s">
        <v>301</v>
      </c>
      <c r="H796" s="156" t="s">
        <v>980</v>
      </c>
      <c r="I796" s="163" t="s">
        <v>982</v>
      </c>
      <c r="J796" s="157" t="s">
        <v>983</v>
      </c>
      <c r="K796" s="162">
        <f t="shared" si="8"/>
        <v>0</v>
      </c>
      <c r="L796" s="159"/>
      <c r="M796" s="154"/>
      <c r="N796" s="131"/>
    </row>
    <row r="797">
      <c r="A797" s="152" t="str">
        <f t="shared" si="1"/>
        <v>34993</v>
      </c>
      <c r="B797" s="107"/>
      <c r="C797" s="106">
        <v>349.0</v>
      </c>
      <c r="D797" s="153" t="s">
        <v>603</v>
      </c>
      <c r="E797" s="154" t="s">
        <v>947</v>
      </c>
      <c r="F797" s="155">
        <f>vlookup(G797,terminals!$C$4:$O$196,13,FALSE)</f>
        <v>93</v>
      </c>
      <c r="G797" s="153" t="s">
        <v>273</v>
      </c>
      <c r="H797" s="156"/>
      <c r="I797" s="163"/>
      <c r="J797" s="157"/>
      <c r="K797" s="162">
        <f t="shared" si="8"/>
        <v>-1</v>
      </c>
      <c r="L797" s="159"/>
      <c r="M797" s="154"/>
      <c r="N797" s="131"/>
    </row>
    <row r="798">
      <c r="A798" s="152" t="str">
        <f t="shared" si="1"/>
        <v>350102</v>
      </c>
      <c r="B798" s="107"/>
      <c r="C798" s="106">
        <v>350.0</v>
      </c>
      <c r="D798" s="153" t="s">
        <v>603</v>
      </c>
      <c r="E798" s="154" t="s">
        <v>945</v>
      </c>
      <c r="F798" s="155">
        <f>vlookup(G798,terminals!$C$4:$O$196,13,FALSE)</f>
        <v>102</v>
      </c>
      <c r="G798" s="153" t="s">
        <v>301</v>
      </c>
      <c r="H798" s="156" t="s">
        <v>980</v>
      </c>
      <c r="I798" s="163" t="s">
        <v>982</v>
      </c>
      <c r="J798" s="157" t="s">
        <v>983</v>
      </c>
      <c r="K798" s="162">
        <f t="shared" si="8"/>
        <v>0</v>
      </c>
      <c r="L798" s="163"/>
      <c r="M798" s="154"/>
      <c r="N798" s="131"/>
    </row>
    <row r="799">
      <c r="A799" s="152" t="str">
        <f t="shared" si="1"/>
        <v>35093</v>
      </c>
      <c r="B799" s="107"/>
      <c r="C799" s="106">
        <v>350.0</v>
      </c>
      <c r="D799" s="153" t="s">
        <v>603</v>
      </c>
      <c r="E799" s="154" t="s">
        <v>947</v>
      </c>
      <c r="F799" s="155">
        <f>vlookup(G799,terminals!$C$4:$O$196,13,FALSE)</f>
        <v>93</v>
      </c>
      <c r="G799" s="153" t="s">
        <v>273</v>
      </c>
      <c r="H799" s="156"/>
      <c r="I799" s="163"/>
      <c r="J799" s="157"/>
      <c r="K799" s="162">
        <f t="shared" si="8"/>
        <v>-1</v>
      </c>
      <c r="L799" s="163"/>
      <c r="M799" s="154"/>
      <c r="N799" s="131"/>
    </row>
    <row r="800">
      <c r="A800" s="152" t="str">
        <f t="shared" si="1"/>
        <v>351102</v>
      </c>
      <c r="B800" s="107"/>
      <c r="C800" s="106">
        <v>351.0</v>
      </c>
      <c r="D800" s="153" t="s">
        <v>604</v>
      </c>
      <c r="E800" s="154" t="s">
        <v>945</v>
      </c>
      <c r="F800" s="155">
        <f>vlookup(G800,terminals!$C$4:$O$196,13,FALSE)</f>
        <v>102</v>
      </c>
      <c r="G800" s="153" t="s">
        <v>301</v>
      </c>
      <c r="H800" s="156" t="s">
        <v>965</v>
      </c>
      <c r="I800" s="163" t="s">
        <v>982</v>
      </c>
      <c r="J800" s="157" t="s">
        <v>983</v>
      </c>
      <c r="K800" s="162">
        <f t="shared" si="8"/>
        <v>0</v>
      </c>
      <c r="L800" s="163"/>
      <c r="M800" s="154"/>
      <c r="N800" s="131"/>
    </row>
    <row r="801">
      <c r="A801" s="152" t="str">
        <f t="shared" si="1"/>
        <v>35191</v>
      </c>
      <c r="B801" s="107"/>
      <c r="C801" s="106">
        <v>351.0</v>
      </c>
      <c r="D801" s="153" t="s">
        <v>604</v>
      </c>
      <c r="E801" s="154" t="s">
        <v>947</v>
      </c>
      <c r="F801" s="155">
        <f>vlookup(G801,terminals!$C$4:$O$196,13,FALSE)</f>
        <v>91</v>
      </c>
      <c r="G801" s="153" t="s">
        <v>274</v>
      </c>
      <c r="H801" s="156"/>
      <c r="I801" s="163"/>
      <c r="J801" s="157"/>
      <c r="K801" s="162">
        <f t="shared" si="8"/>
        <v>-1</v>
      </c>
      <c r="L801" s="163"/>
      <c r="M801" s="154"/>
      <c r="N801" s="131"/>
    </row>
    <row r="802">
      <c r="A802" s="152" t="str">
        <f t="shared" si="1"/>
        <v>35295</v>
      </c>
      <c r="B802" s="107"/>
      <c r="C802" s="106">
        <v>352.0</v>
      </c>
      <c r="D802" s="153" t="s">
        <v>605</v>
      </c>
      <c r="E802" s="154" t="s">
        <v>945</v>
      </c>
      <c r="F802" s="155">
        <f>vlookup(G802,terminals!$C$4:$O$196,13,FALSE)</f>
        <v>95</v>
      </c>
      <c r="G802" s="153" t="s">
        <v>290</v>
      </c>
      <c r="H802" s="156" t="s">
        <v>996</v>
      </c>
      <c r="I802" s="163" t="s">
        <v>960</v>
      </c>
      <c r="J802" s="157" t="s">
        <v>1011</v>
      </c>
      <c r="K802" s="162">
        <f t="shared" si="8"/>
        <v>0</v>
      </c>
      <c r="L802" s="163"/>
      <c r="M802" s="154"/>
      <c r="N802" s="131"/>
    </row>
    <row r="803">
      <c r="A803" s="152" t="str">
        <f t="shared" si="1"/>
        <v>35288</v>
      </c>
      <c r="B803" s="107"/>
      <c r="C803" s="106">
        <v>352.0</v>
      </c>
      <c r="D803" s="153" t="s">
        <v>605</v>
      </c>
      <c r="E803" s="154" t="s">
        <v>947</v>
      </c>
      <c r="F803" s="155">
        <f>vlookup(G803,terminals!$C$4:$O$196,13,FALSE)</f>
        <v>88</v>
      </c>
      <c r="G803" s="153" t="s">
        <v>259</v>
      </c>
      <c r="H803" s="156"/>
      <c r="I803" s="163"/>
      <c r="J803" s="157"/>
      <c r="K803" s="162">
        <f t="shared" si="8"/>
        <v>-1</v>
      </c>
      <c r="L803" s="163"/>
      <c r="M803" s="154"/>
      <c r="N803" s="131"/>
    </row>
    <row r="804">
      <c r="A804" s="152" t="str">
        <f t="shared" si="1"/>
        <v>35395</v>
      </c>
      <c r="B804" s="107"/>
      <c r="C804" s="106">
        <v>353.0</v>
      </c>
      <c r="D804" s="153" t="s">
        <v>606</v>
      </c>
      <c r="E804" s="154" t="s">
        <v>945</v>
      </c>
      <c r="F804" s="155">
        <f>vlookup(G804,terminals!$C$4:$O$196,13,FALSE)</f>
        <v>95</v>
      </c>
      <c r="G804" s="153" t="s">
        <v>290</v>
      </c>
      <c r="H804" s="156" t="s">
        <v>996</v>
      </c>
      <c r="I804" s="163" t="s">
        <v>1063</v>
      </c>
      <c r="J804" s="157"/>
      <c r="K804" s="162">
        <f t="shared" si="8"/>
        <v>0</v>
      </c>
      <c r="L804" s="163"/>
      <c r="M804" s="154"/>
      <c r="N804" s="131"/>
    </row>
    <row r="805">
      <c r="A805" s="152" t="str">
        <f t="shared" si="1"/>
        <v>353102</v>
      </c>
      <c r="B805" s="107"/>
      <c r="C805" s="106">
        <v>353.0</v>
      </c>
      <c r="D805" s="153" t="s">
        <v>606</v>
      </c>
      <c r="E805" s="154" t="s">
        <v>947</v>
      </c>
      <c r="F805" s="155">
        <f>vlookup(G805,terminals!$C$4:$O$196,13,FALSE)</f>
        <v>102</v>
      </c>
      <c r="G805" s="153" t="s">
        <v>301</v>
      </c>
      <c r="H805" s="156"/>
      <c r="I805" s="163"/>
      <c r="J805" s="157"/>
      <c r="K805" s="162">
        <f t="shared" si="8"/>
        <v>-1</v>
      </c>
      <c r="L805" s="163"/>
      <c r="M805" s="154"/>
      <c r="N805" s="131"/>
    </row>
    <row r="806">
      <c r="A806" s="152" t="str">
        <f t="shared" si="1"/>
        <v>35495</v>
      </c>
      <c r="B806" s="107"/>
      <c r="C806" s="106">
        <v>354.0</v>
      </c>
      <c r="D806" s="153" t="s">
        <v>607</v>
      </c>
      <c r="E806" s="154" t="s">
        <v>945</v>
      </c>
      <c r="F806" s="155">
        <f>vlookup(G806,terminals!$C$4:$O$196,13,FALSE)</f>
        <v>95</v>
      </c>
      <c r="G806" s="153" t="s">
        <v>290</v>
      </c>
      <c r="H806" s="156" t="s">
        <v>996</v>
      </c>
      <c r="I806" s="163" t="s">
        <v>1063</v>
      </c>
      <c r="J806" s="157"/>
      <c r="K806" s="162">
        <f t="shared" si="8"/>
        <v>0</v>
      </c>
      <c r="L806" s="163"/>
      <c r="M806" s="154"/>
      <c r="N806" s="131"/>
    </row>
    <row r="807">
      <c r="A807" s="152" t="str">
        <f t="shared" si="1"/>
        <v>35498</v>
      </c>
      <c r="B807" s="107"/>
      <c r="C807" s="106">
        <v>354.0</v>
      </c>
      <c r="D807" s="153" t="s">
        <v>607</v>
      </c>
      <c r="E807" s="154" t="s">
        <v>947</v>
      </c>
      <c r="F807" s="155">
        <f>vlookup(G807,terminals!$C$4:$O$196,13,FALSE)</f>
        <v>98</v>
      </c>
      <c r="G807" s="153" t="s">
        <v>293</v>
      </c>
      <c r="H807" s="156"/>
      <c r="I807" s="163"/>
      <c r="J807" s="157"/>
      <c r="K807" s="162">
        <f t="shared" si="8"/>
        <v>-1</v>
      </c>
      <c r="L807" s="163"/>
      <c r="M807" s="154"/>
      <c r="N807" s="131"/>
    </row>
    <row r="808">
      <c r="A808" s="152" t="str">
        <f t="shared" si="1"/>
        <v>35595</v>
      </c>
      <c r="B808" s="107"/>
      <c r="C808" s="106">
        <v>355.0</v>
      </c>
      <c r="D808" s="153" t="s">
        <v>608</v>
      </c>
      <c r="E808" s="154" t="s">
        <v>945</v>
      </c>
      <c r="F808" s="155">
        <f>vlookup(G808,terminals!$C$4:$O$196,13,FALSE)</f>
        <v>95</v>
      </c>
      <c r="G808" s="153" t="s">
        <v>290</v>
      </c>
      <c r="H808" s="156" t="s">
        <v>996</v>
      </c>
      <c r="I808" s="163" t="s">
        <v>1063</v>
      </c>
      <c r="J808" s="157"/>
      <c r="K808" s="162">
        <f t="shared" si="8"/>
        <v>0</v>
      </c>
      <c r="L808" s="163"/>
      <c r="M808" s="154"/>
      <c r="N808" s="131"/>
    </row>
    <row r="809">
      <c r="A809" s="152" t="str">
        <f t="shared" si="1"/>
        <v>355105</v>
      </c>
      <c r="B809" s="107"/>
      <c r="C809" s="106">
        <v>355.0</v>
      </c>
      <c r="D809" s="153" t="s">
        <v>608</v>
      </c>
      <c r="E809" s="154" t="s">
        <v>947</v>
      </c>
      <c r="F809" s="155">
        <f>vlookup(G809,terminals!$C$4:$O$196,13,FALSE)</f>
        <v>105</v>
      </c>
      <c r="G809" s="153" t="s">
        <v>288</v>
      </c>
      <c r="H809" s="156"/>
      <c r="I809" s="163"/>
      <c r="J809" s="157"/>
      <c r="K809" s="162">
        <f t="shared" si="8"/>
        <v>-1</v>
      </c>
      <c r="L809" s="163"/>
      <c r="M809" s="154"/>
      <c r="N809" s="131"/>
    </row>
    <row r="810">
      <c r="A810" s="152" t="str">
        <f t="shared" si="1"/>
        <v>35695</v>
      </c>
      <c r="B810" s="107"/>
      <c r="C810" s="106">
        <v>356.0</v>
      </c>
      <c r="D810" s="153" t="s">
        <v>609</v>
      </c>
      <c r="E810" s="154" t="s">
        <v>945</v>
      </c>
      <c r="F810" s="155">
        <f>vlookup(G810,terminals!$C$4:$O$196,13,FALSE)</f>
        <v>95</v>
      </c>
      <c r="G810" s="153" t="s">
        <v>290</v>
      </c>
      <c r="H810" s="156" t="s">
        <v>996</v>
      </c>
      <c r="I810" s="163" t="s">
        <v>1063</v>
      </c>
      <c r="J810" s="157"/>
      <c r="K810" s="162">
        <f t="shared" si="8"/>
        <v>0</v>
      </c>
      <c r="L810" s="163"/>
      <c r="M810" s="154"/>
      <c r="N810" s="131"/>
    </row>
    <row r="811">
      <c r="A811" s="152" t="str">
        <f t="shared" si="1"/>
        <v>35698</v>
      </c>
      <c r="B811" s="107"/>
      <c r="C811" s="106">
        <v>356.0</v>
      </c>
      <c r="D811" s="153" t="s">
        <v>609</v>
      </c>
      <c r="E811" s="154" t="s">
        <v>947</v>
      </c>
      <c r="F811" s="155">
        <f>vlookup(G811,terminals!$C$4:$O$196,13,FALSE)</f>
        <v>98</v>
      </c>
      <c r="G811" s="153" t="s">
        <v>293</v>
      </c>
      <c r="H811" s="156"/>
      <c r="I811" s="163"/>
      <c r="J811" s="157"/>
      <c r="K811" s="162">
        <f t="shared" si="8"/>
        <v>-1</v>
      </c>
      <c r="L811" s="163"/>
      <c r="M811" s="154"/>
      <c r="N811" s="131"/>
    </row>
    <row r="812">
      <c r="A812" s="152" t="str">
        <f t="shared" si="1"/>
        <v>35795</v>
      </c>
      <c r="B812" s="107"/>
      <c r="C812" s="106">
        <v>357.0</v>
      </c>
      <c r="D812" s="153" t="s">
        <v>609</v>
      </c>
      <c r="E812" s="154" t="s">
        <v>945</v>
      </c>
      <c r="F812" s="155">
        <f>vlookup(G812,terminals!$C$4:$O$196,13,FALSE)</f>
        <v>95</v>
      </c>
      <c r="G812" s="153" t="s">
        <v>290</v>
      </c>
      <c r="H812" s="156" t="s">
        <v>952</v>
      </c>
      <c r="I812" s="163" t="s">
        <v>1063</v>
      </c>
      <c r="J812" s="157"/>
      <c r="K812" s="162">
        <f t="shared" si="8"/>
        <v>0</v>
      </c>
      <c r="L812" s="163"/>
      <c r="M812" s="154"/>
      <c r="N812" s="131"/>
    </row>
    <row r="813">
      <c r="A813" s="152" t="str">
        <f t="shared" si="1"/>
        <v>35798</v>
      </c>
      <c r="B813" s="107"/>
      <c r="C813" s="106">
        <v>357.0</v>
      </c>
      <c r="D813" s="153" t="s">
        <v>609</v>
      </c>
      <c r="E813" s="154" t="s">
        <v>947</v>
      </c>
      <c r="F813" s="155">
        <f>vlookup(G813,terminals!$C$4:$O$196,13,FALSE)</f>
        <v>98</v>
      </c>
      <c r="G813" s="153" t="s">
        <v>293</v>
      </c>
      <c r="H813" s="156"/>
      <c r="I813" s="163"/>
      <c r="J813" s="157"/>
      <c r="K813" s="162">
        <f t="shared" si="8"/>
        <v>-1</v>
      </c>
      <c r="L813" s="163"/>
      <c r="M813" s="154"/>
      <c r="N813" s="131"/>
    </row>
    <row r="814">
      <c r="A814" s="152" t="str">
        <f t="shared" si="1"/>
        <v>35895</v>
      </c>
      <c r="B814" s="107"/>
      <c r="C814" s="106">
        <v>358.0</v>
      </c>
      <c r="D814" s="153" t="s">
        <v>610</v>
      </c>
      <c r="E814" s="154" t="s">
        <v>945</v>
      </c>
      <c r="F814" s="155">
        <f>vlookup(G814,terminals!$C$4:$O$196,13,FALSE)</f>
        <v>95</v>
      </c>
      <c r="G814" s="153" t="s">
        <v>290</v>
      </c>
      <c r="H814" s="156" t="s">
        <v>996</v>
      </c>
      <c r="I814" s="163" t="s">
        <v>1063</v>
      </c>
      <c r="J814" s="157"/>
      <c r="K814" s="162">
        <f t="shared" si="8"/>
        <v>0</v>
      </c>
      <c r="L814" s="163"/>
      <c r="M814" s="154"/>
      <c r="N814" s="131"/>
    </row>
    <row r="815">
      <c r="A815" s="152" t="str">
        <f t="shared" si="1"/>
        <v>358116</v>
      </c>
      <c r="B815" s="107"/>
      <c r="C815" s="106">
        <v>358.0</v>
      </c>
      <c r="D815" s="153" t="s">
        <v>610</v>
      </c>
      <c r="E815" s="154" t="s">
        <v>947</v>
      </c>
      <c r="F815" s="155">
        <f>vlookup(G815,terminals!$C$4:$O$196,13,FALSE)</f>
        <v>116</v>
      </c>
      <c r="G815" s="153" t="s">
        <v>298</v>
      </c>
      <c r="H815" s="156"/>
      <c r="I815" s="163"/>
      <c r="J815" s="157"/>
      <c r="K815" s="162">
        <f t="shared" si="8"/>
        <v>-1</v>
      </c>
      <c r="L815" s="163"/>
      <c r="M815" s="154"/>
      <c r="N815" s="131"/>
    </row>
    <row r="816">
      <c r="A816" s="152" t="str">
        <f t="shared" si="1"/>
        <v>35995</v>
      </c>
      <c r="B816" s="107"/>
      <c r="C816" s="106">
        <v>359.0</v>
      </c>
      <c r="D816" s="153" t="s">
        <v>611</v>
      </c>
      <c r="E816" s="154" t="s">
        <v>945</v>
      </c>
      <c r="F816" s="155">
        <f>vlookup(G816,terminals!$C$4:$O$196,13,FALSE)</f>
        <v>95</v>
      </c>
      <c r="G816" s="153" t="s">
        <v>290</v>
      </c>
      <c r="H816" s="156" t="s">
        <v>980</v>
      </c>
      <c r="I816" s="163" t="s">
        <v>1063</v>
      </c>
      <c r="J816" s="157"/>
      <c r="K816" s="162">
        <f t="shared" si="8"/>
        <v>0</v>
      </c>
      <c r="L816" s="163"/>
      <c r="M816" s="154"/>
      <c r="N816" s="131"/>
    </row>
    <row r="817">
      <c r="A817" s="152" t="str">
        <f t="shared" si="1"/>
        <v>359118</v>
      </c>
      <c r="B817" s="107"/>
      <c r="C817" s="106">
        <v>359.0</v>
      </c>
      <c r="D817" s="153" t="s">
        <v>611</v>
      </c>
      <c r="E817" s="154" t="s">
        <v>947</v>
      </c>
      <c r="F817" s="155">
        <f>vlookup(G817,terminals!$C$4:$O$196,13,FALSE)</f>
        <v>118</v>
      </c>
      <c r="G817" s="153" t="s">
        <v>266</v>
      </c>
      <c r="H817" s="156"/>
      <c r="I817" s="163"/>
      <c r="J817" s="157"/>
      <c r="K817" s="162">
        <f t="shared" si="8"/>
        <v>-1</v>
      </c>
      <c r="L817" s="163"/>
      <c r="M817" s="154"/>
      <c r="N817" s="131"/>
    </row>
    <row r="818">
      <c r="A818" s="152" t="str">
        <f t="shared" si="1"/>
        <v>36095</v>
      </c>
      <c r="B818" s="107"/>
      <c r="C818" s="106">
        <v>360.0</v>
      </c>
      <c r="D818" s="153" t="s">
        <v>611</v>
      </c>
      <c r="E818" s="154" t="s">
        <v>945</v>
      </c>
      <c r="F818" s="155">
        <f>vlookup(G818,terminals!$C$4:$O$196,13,FALSE)</f>
        <v>95</v>
      </c>
      <c r="G818" s="153" t="s">
        <v>290</v>
      </c>
      <c r="H818" s="156" t="s">
        <v>1051</v>
      </c>
      <c r="I818" s="163" t="s">
        <v>1063</v>
      </c>
      <c r="J818" s="157"/>
      <c r="K818" s="162">
        <f t="shared" si="8"/>
        <v>0</v>
      </c>
      <c r="L818" s="163"/>
      <c r="M818" s="154"/>
      <c r="N818" s="131"/>
    </row>
    <row r="819">
      <c r="A819" s="152" t="str">
        <f t="shared" si="1"/>
        <v>360118</v>
      </c>
      <c r="B819" s="107"/>
      <c r="C819" s="106">
        <v>360.0</v>
      </c>
      <c r="D819" s="153" t="s">
        <v>611</v>
      </c>
      <c r="E819" s="154" t="s">
        <v>947</v>
      </c>
      <c r="F819" s="155">
        <f>vlookup(G819,terminals!$C$4:$O$196,13,FALSE)</f>
        <v>118</v>
      </c>
      <c r="G819" s="153" t="s">
        <v>266</v>
      </c>
      <c r="H819" s="156"/>
      <c r="I819" s="163"/>
      <c r="J819" s="157"/>
      <c r="K819" s="162">
        <f t="shared" si="8"/>
        <v>-1</v>
      </c>
      <c r="L819" s="163"/>
      <c r="M819" s="154"/>
      <c r="N819" s="131"/>
    </row>
    <row r="820">
      <c r="A820" s="152" t="str">
        <f t="shared" si="1"/>
        <v>36195</v>
      </c>
      <c r="B820" s="107"/>
      <c r="C820" s="106">
        <v>361.0</v>
      </c>
      <c r="D820" s="153" t="s">
        <v>612</v>
      </c>
      <c r="E820" s="154" t="s">
        <v>945</v>
      </c>
      <c r="F820" s="155">
        <f>vlookup(G820,terminals!$C$4:$O$196,13,FALSE)</f>
        <v>95</v>
      </c>
      <c r="G820" s="153" t="s">
        <v>290</v>
      </c>
      <c r="H820" s="156" t="s">
        <v>996</v>
      </c>
      <c r="I820" s="163" t="s">
        <v>1063</v>
      </c>
      <c r="J820" s="157"/>
      <c r="K820" s="162">
        <f t="shared" si="8"/>
        <v>0</v>
      </c>
      <c r="L820" s="163"/>
      <c r="M820" s="154"/>
      <c r="N820" s="131"/>
    </row>
    <row r="821">
      <c r="A821" s="152" t="str">
        <f t="shared" si="1"/>
        <v>36189</v>
      </c>
      <c r="B821" s="107"/>
      <c r="C821" s="106">
        <v>361.0</v>
      </c>
      <c r="D821" s="153" t="s">
        <v>612</v>
      </c>
      <c r="E821" s="154" t="s">
        <v>947</v>
      </c>
      <c r="F821" s="155">
        <f>vlookup(G821,terminals!$C$4:$O$196,13,FALSE)</f>
        <v>89</v>
      </c>
      <c r="G821" s="153" t="s">
        <v>283</v>
      </c>
      <c r="H821" s="156"/>
      <c r="I821" s="163"/>
      <c r="J821" s="157"/>
      <c r="K821" s="162">
        <f t="shared" si="8"/>
        <v>-1</v>
      </c>
      <c r="L821" s="163"/>
      <c r="M821" s="154"/>
      <c r="N821" s="131"/>
    </row>
    <row r="822">
      <c r="A822" s="152" t="str">
        <f t="shared" si="1"/>
        <v>36295</v>
      </c>
      <c r="B822" s="107"/>
      <c r="C822" s="106">
        <v>362.0</v>
      </c>
      <c r="D822" s="153" t="s">
        <v>613</v>
      </c>
      <c r="E822" s="154" t="s">
        <v>945</v>
      </c>
      <c r="F822" s="155">
        <f>vlookup(G822,terminals!$C$4:$O$196,13,FALSE)</f>
        <v>95</v>
      </c>
      <c r="G822" s="153" t="s">
        <v>290</v>
      </c>
      <c r="H822" s="156" t="s">
        <v>965</v>
      </c>
      <c r="I822" s="163" t="s">
        <v>1063</v>
      </c>
      <c r="J822" s="157"/>
      <c r="K822" s="162">
        <f t="shared" si="8"/>
        <v>0</v>
      </c>
      <c r="L822" s="163"/>
      <c r="M822" s="154"/>
      <c r="N822" s="131"/>
    </row>
    <row r="823">
      <c r="A823" s="152" t="str">
        <f t="shared" si="1"/>
        <v>362112</v>
      </c>
      <c r="B823" s="107"/>
      <c r="C823" s="106">
        <v>362.0</v>
      </c>
      <c r="D823" s="153" t="s">
        <v>613</v>
      </c>
      <c r="E823" s="154" t="s">
        <v>947</v>
      </c>
      <c r="F823" s="155">
        <f>vlookup(G823,terminals!$C$4:$O$196,13,FALSE)</f>
        <v>112</v>
      </c>
      <c r="G823" s="153" t="s">
        <v>268</v>
      </c>
      <c r="H823" s="156"/>
      <c r="I823" s="163"/>
      <c r="J823" s="157"/>
      <c r="K823" s="162">
        <f t="shared" si="8"/>
        <v>-1</v>
      </c>
      <c r="L823" s="163"/>
      <c r="M823" s="154"/>
      <c r="N823" s="131"/>
    </row>
    <row r="824">
      <c r="A824" s="152" t="str">
        <f t="shared" si="1"/>
        <v>36395</v>
      </c>
      <c r="B824" s="107"/>
      <c r="C824" s="106">
        <v>363.0</v>
      </c>
      <c r="D824" s="153" t="s">
        <v>613</v>
      </c>
      <c r="E824" s="154" t="s">
        <v>945</v>
      </c>
      <c r="F824" s="155">
        <f>vlookup(G824,terminals!$C$4:$O$196,13,FALSE)</f>
        <v>95</v>
      </c>
      <c r="G824" s="153" t="s">
        <v>290</v>
      </c>
      <c r="H824" s="156" t="s">
        <v>1035</v>
      </c>
      <c r="I824" s="163" t="s">
        <v>1063</v>
      </c>
      <c r="J824" s="157"/>
      <c r="K824" s="162">
        <f t="shared" si="8"/>
        <v>0</v>
      </c>
      <c r="L824" s="163"/>
      <c r="M824" s="154"/>
      <c r="N824" s="131"/>
    </row>
    <row r="825">
      <c r="A825" s="152" t="str">
        <f t="shared" si="1"/>
        <v>363112</v>
      </c>
      <c r="B825" s="107"/>
      <c r="C825" s="106">
        <v>363.0</v>
      </c>
      <c r="D825" s="153" t="s">
        <v>613</v>
      </c>
      <c r="E825" s="154" t="s">
        <v>947</v>
      </c>
      <c r="F825" s="155">
        <f>vlookup(G825,terminals!$C$4:$O$196,13,FALSE)</f>
        <v>112</v>
      </c>
      <c r="G825" s="153" t="s">
        <v>268</v>
      </c>
      <c r="H825" s="156"/>
      <c r="I825" s="163"/>
      <c r="J825" s="157"/>
      <c r="K825" s="162">
        <f t="shared" si="8"/>
        <v>-1</v>
      </c>
      <c r="L825" s="163"/>
      <c r="M825" s="154"/>
      <c r="N825" s="131"/>
    </row>
    <row r="826">
      <c r="A826" s="152" t="str">
        <f t="shared" si="1"/>
        <v>36495</v>
      </c>
      <c r="B826" s="107"/>
      <c r="C826" s="106">
        <v>364.0</v>
      </c>
      <c r="D826" s="153" t="s">
        <v>614</v>
      </c>
      <c r="E826" s="154" t="s">
        <v>945</v>
      </c>
      <c r="F826" s="155">
        <f>vlookup(G826,terminals!$C$4:$O$196,13,FALSE)</f>
        <v>95</v>
      </c>
      <c r="G826" s="153" t="s">
        <v>290</v>
      </c>
      <c r="H826" s="156" t="s">
        <v>996</v>
      </c>
      <c r="I826" s="163" t="s">
        <v>1063</v>
      </c>
      <c r="J826" s="157"/>
      <c r="K826" s="162">
        <f t="shared" si="8"/>
        <v>0</v>
      </c>
      <c r="L826" s="163"/>
      <c r="M826" s="154"/>
      <c r="N826" s="131"/>
    </row>
    <row r="827">
      <c r="A827" s="152" t="str">
        <f t="shared" si="1"/>
        <v>364114</v>
      </c>
      <c r="B827" s="107"/>
      <c r="C827" s="106">
        <v>364.0</v>
      </c>
      <c r="D827" s="153" t="s">
        <v>614</v>
      </c>
      <c r="E827" s="154" t="s">
        <v>947</v>
      </c>
      <c r="F827" s="155">
        <f>vlookup(G827,terminals!$C$4:$O$196,13,FALSE)</f>
        <v>114</v>
      </c>
      <c r="G827" s="153" t="s">
        <v>294</v>
      </c>
      <c r="H827" s="156"/>
      <c r="I827" s="163"/>
      <c r="J827" s="157"/>
      <c r="K827" s="162">
        <f t="shared" si="8"/>
        <v>-1</v>
      </c>
      <c r="L827" s="163"/>
      <c r="M827" s="154"/>
      <c r="N827" s="131"/>
    </row>
    <row r="828">
      <c r="A828" s="152" t="str">
        <f t="shared" si="1"/>
        <v>36595</v>
      </c>
      <c r="B828" s="107"/>
      <c r="C828" s="106">
        <v>365.0</v>
      </c>
      <c r="D828" s="153" t="s">
        <v>615</v>
      </c>
      <c r="E828" s="154" t="s">
        <v>945</v>
      </c>
      <c r="F828" s="155">
        <f>vlookup(G828,terminals!$C$4:$O$196,13,FALSE)</f>
        <v>95</v>
      </c>
      <c r="G828" s="153" t="s">
        <v>290</v>
      </c>
      <c r="H828" s="156" t="s">
        <v>986</v>
      </c>
      <c r="I828" s="163" t="s">
        <v>1063</v>
      </c>
      <c r="J828" s="157"/>
      <c r="K828" s="162">
        <f t="shared" si="8"/>
        <v>0</v>
      </c>
      <c r="L828" s="163"/>
      <c r="M828" s="154"/>
      <c r="N828" s="131"/>
    </row>
    <row r="829">
      <c r="A829" s="152" t="str">
        <f t="shared" si="1"/>
        <v>36598</v>
      </c>
      <c r="B829" s="107"/>
      <c r="C829" s="106">
        <v>365.0</v>
      </c>
      <c r="D829" s="153" t="s">
        <v>615</v>
      </c>
      <c r="E829" s="154" t="s">
        <v>947</v>
      </c>
      <c r="F829" s="155">
        <f>vlookup(G829,terminals!$C$4:$O$196,13,FALSE)</f>
        <v>98</v>
      </c>
      <c r="G829" s="153" t="s">
        <v>293</v>
      </c>
      <c r="H829" s="156"/>
      <c r="I829" s="163"/>
      <c r="J829" s="157"/>
      <c r="K829" s="162">
        <f t="shared" si="8"/>
        <v>-1</v>
      </c>
      <c r="L829" s="163"/>
      <c r="M829" s="154"/>
      <c r="N829" s="131"/>
    </row>
    <row r="830">
      <c r="A830" s="152" t="str">
        <f t="shared" si="1"/>
        <v>36692</v>
      </c>
      <c r="B830" s="107"/>
      <c r="C830" s="106">
        <v>366.0</v>
      </c>
      <c r="D830" s="153" t="s">
        <v>616</v>
      </c>
      <c r="E830" s="154" t="s">
        <v>945</v>
      </c>
      <c r="F830" s="155">
        <f>vlookup(G830,terminals!$C$4:$O$196,13,FALSE)</f>
        <v>92</v>
      </c>
      <c r="G830" s="153" t="s">
        <v>286</v>
      </c>
      <c r="H830" s="156" t="s">
        <v>946</v>
      </c>
      <c r="I830" s="163" t="s">
        <v>1063</v>
      </c>
      <c r="J830" s="157"/>
      <c r="K830" s="162">
        <f t="shared" si="8"/>
        <v>0</v>
      </c>
      <c r="L830" s="163"/>
      <c r="M830" s="154"/>
      <c r="N830" s="131"/>
    </row>
    <row r="831">
      <c r="A831" s="152" t="str">
        <f t="shared" si="1"/>
        <v>366102</v>
      </c>
      <c r="B831" s="107"/>
      <c r="C831" s="106">
        <v>366.0</v>
      </c>
      <c r="D831" s="153" t="s">
        <v>616</v>
      </c>
      <c r="E831" s="154" t="s">
        <v>947</v>
      </c>
      <c r="F831" s="155">
        <f>vlookup(G831,terminals!$C$4:$O$196,13,FALSE)</f>
        <v>102</v>
      </c>
      <c r="G831" s="153" t="s">
        <v>301</v>
      </c>
      <c r="H831" s="156"/>
      <c r="I831" s="163"/>
      <c r="J831" s="157"/>
      <c r="K831" s="162">
        <f t="shared" si="8"/>
        <v>-1</v>
      </c>
      <c r="L831" s="163"/>
      <c r="M831" s="154"/>
      <c r="N831" s="131"/>
    </row>
    <row r="832">
      <c r="A832" s="152" t="str">
        <f t="shared" si="1"/>
        <v>36792</v>
      </c>
      <c r="B832" s="107"/>
      <c r="C832" s="106">
        <v>367.0</v>
      </c>
      <c r="D832" s="153" t="s">
        <v>616</v>
      </c>
      <c r="E832" s="154" t="s">
        <v>945</v>
      </c>
      <c r="F832" s="155">
        <f>vlookup(G832,terminals!$C$4:$O$196,13,FALSE)</f>
        <v>92</v>
      </c>
      <c r="G832" s="153" t="s">
        <v>286</v>
      </c>
      <c r="H832" s="156" t="s">
        <v>996</v>
      </c>
      <c r="I832" s="163" t="s">
        <v>1063</v>
      </c>
      <c r="J832" s="157"/>
      <c r="K832" s="162">
        <f t="shared" si="8"/>
        <v>0</v>
      </c>
      <c r="L832" s="163"/>
      <c r="M832" s="154"/>
      <c r="N832" s="131"/>
    </row>
    <row r="833">
      <c r="A833" s="152" t="str">
        <f t="shared" si="1"/>
        <v>367102</v>
      </c>
      <c r="B833" s="107"/>
      <c r="C833" s="106">
        <v>367.0</v>
      </c>
      <c r="D833" s="153" t="s">
        <v>616</v>
      </c>
      <c r="E833" s="154" t="s">
        <v>947</v>
      </c>
      <c r="F833" s="155">
        <f>vlookup(G833,terminals!$C$4:$O$196,13,FALSE)</f>
        <v>102</v>
      </c>
      <c r="G833" s="153" t="s">
        <v>301</v>
      </c>
      <c r="H833" s="156"/>
      <c r="I833" s="163"/>
      <c r="J833" s="157"/>
      <c r="K833" s="162">
        <f t="shared" si="8"/>
        <v>-1</v>
      </c>
      <c r="L833" s="163"/>
      <c r="M833" s="154"/>
      <c r="N833" s="131"/>
    </row>
    <row r="834">
      <c r="A834" s="152" t="str">
        <f t="shared" si="1"/>
        <v>36892</v>
      </c>
      <c r="B834" s="107"/>
      <c r="C834" s="106">
        <v>368.0</v>
      </c>
      <c r="D834" s="153" t="s">
        <v>616</v>
      </c>
      <c r="E834" s="154" t="s">
        <v>945</v>
      </c>
      <c r="F834" s="155">
        <f>vlookup(G834,terminals!$C$4:$O$196,13,FALSE)</f>
        <v>92</v>
      </c>
      <c r="G834" s="153" t="s">
        <v>286</v>
      </c>
      <c r="H834" s="156" t="s">
        <v>965</v>
      </c>
      <c r="I834" s="163" t="s">
        <v>1063</v>
      </c>
      <c r="J834" s="157"/>
      <c r="K834" s="162">
        <f t="shared" si="8"/>
        <v>0</v>
      </c>
      <c r="L834" s="163"/>
      <c r="M834" s="154"/>
      <c r="N834" s="131"/>
    </row>
    <row r="835">
      <c r="A835" s="152" t="str">
        <f t="shared" si="1"/>
        <v>368102</v>
      </c>
      <c r="B835" s="107"/>
      <c r="C835" s="106">
        <v>368.0</v>
      </c>
      <c r="D835" s="153" t="s">
        <v>616</v>
      </c>
      <c r="E835" s="154" t="s">
        <v>947</v>
      </c>
      <c r="F835" s="155">
        <f>vlookup(G835,terminals!$C$4:$O$196,13,FALSE)</f>
        <v>102</v>
      </c>
      <c r="G835" s="153" t="s">
        <v>301</v>
      </c>
      <c r="H835" s="156"/>
      <c r="I835" s="163"/>
      <c r="J835" s="157"/>
      <c r="K835" s="162">
        <f t="shared" si="8"/>
        <v>-1</v>
      </c>
      <c r="L835" s="163"/>
      <c r="M835" s="154"/>
      <c r="N835" s="131"/>
    </row>
    <row r="836">
      <c r="A836" s="152" t="str">
        <f t="shared" si="1"/>
        <v>36992</v>
      </c>
      <c r="B836" s="107"/>
      <c r="C836" s="106">
        <v>369.0</v>
      </c>
      <c r="D836" s="153" t="s">
        <v>616</v>
      </c>
      <c r="E836" s="154" t="s">
        <v>945</v>
      </c>
      <c r="F836" s="155">
        <f>vlookup(G836,terminals!$C$4:$O$196,13,FALSE)</f>
        <v>92</v>
      </c>
      <c r="G836" s="153" t="s">
        <v>286</v>
      </c>
      <c r="H836" s="156" t="s">
        <v>948</v>
      </c>
      <c r="I836" s="163" t="s">
        <v>1063</v>
      </c>
      <c r="J836" s="157"/>
      <c r="K836" s="162">
        <f t="shared" si="8"/>
        <v>0</v>
      </c>
      <c r="L836" s="163"/>
      <c r="M836" s="154"/>
      <c r="N836" s="131"/>
    </row>
    <row r="837">
      <c r="A837" s="152" t="str">
        <f t="shared" si="1"/>
        <v>369102</v>
      </c>
      <c r="B837" s="107"/>
      <c r="C837" s="106">
        <v>369.0</v>
      </c>
      <c r="D837" s="153" t="s">
        <v>616</v>
      </c>
      <c r="E837" s="154" t="s">
        <v>947</v>
      </c>
      <c r="F837" s="155">
        <f>vlookup(G837,terminals!$C$4:$O$196,13,FALSE)</f>
        <v>102</v>
      </c>
      <c r="G837" s="153" t="s">
        <v>301</v>
      </c>
      <c r="H837" s="156"/>
      <c r="I837" s="163"/>
      <c r="J837" s="157"/>
      <c r="K837" s="162">
        <f t="shared" si="8"/>
        <v>-1</v>
      </c>
      <c r="L837" s="163"/>
      <c r="M837" s="154"/>
      <c r="N837" s="131"/>
    </row>
    <row r="838">
      <c r="A838" s="152" t="str">
        <f t="shared" si="1"/>
        <v>37092</v>
      </c>
      <c r="B838" s="107"/>
      <c r="C838" s="106">
        <v>370.0</v>
      </c>
      <c r="D838" s="153" t="s">
        <v>617</v>
      </c>
      <c r="E838" s="154" t="s">
        <v>945</v>
      </c>
      <c r="F838" s="155">
        <f>vlookup(G838,terminals!$C$4:$O$196,13,FALSE)</f>
        <v>92</v>
      </c>
      <c r="G838" s="153" t="s">
        <v>286</v>
      </c>
      <c r="H838" s="156" t="s">
        <v>948</v>
      </c>
      <c r="I838" s="163" t="s">
        <v>1063</v>
      </c>
      <c r="J838" s="157"/>
      <c r="K838" s="162">
        <f t="shared" si="8"/>
        <v>0</v>
      </c>
      <c r="L838" s="163"/>
      <c r="M838" s="154"/>
      <c r="N838" s="131"/>
    </row>
    <row r="839">
      <c r="A839" s="152" t="str">
        <f t="shared" si="1"/>
        <v>370106</v>
      </c>
      <c r="B839" s="107"/>
      <c r="C839" s="106">
        <v>370.0</v>
      </c>
      <c r="D839" s="153" t="s">
        <v>617</v>
      </c>
      <c r="E839" s="154" t="s">
        <v>947</v>
      </c>
      <c r="F839" s="155">
        <f>vlookup(G839,terminals!$C$4:$O$196,13,FALSE)</f>
        <v>106</v>
      </c>
      <c r="G839" s="153" t="s">
        <v>263</v>
      </c>
      <c r="H839" s="161"/>
      <c r="I839" s="157"/>
      <c r="J839" s="157"/>
      <c r="K839" s="157">
        <f t="shared" si="8"/>
        <v>-1</v>
      </c>
      <c r="L839" s="163"/>
      <c r="M839" s="154"/>
      <c r="N839" s="131"/>
    </row>
    <row r="840">
      <c r="A840" s="152" t="str">
        <f t="shared" si="1"/>
        <v>37192</v>
      </c>
      <c r="B840" s="107"/>
      <c r="C840" s="106">
        <v>371.0</v>
      </c>
      <c r="D840" s="153" t="s">
        <v>618</v>
      </c>
      <c r="E840" s="154" t="s">
        <v>945</v>
      </c>
      <c r="F840" s="155">
        <f>vlookup(G840,terminals!$C$4:$O$196,13,FALSE)</f>
        <v>92</v>
      </c>
      <c r="G840" s="153" t="s">
        <v>286</v>
      </c>
      <c r="H840" s="161" t="s">
        <v>965</v>
      </c>
      <c r="I840" s="157" t="s">
        <v>1063</v>
      </c>
      <c r="J840" s="157"/>
      <c r="K840" s="157">
        <f t="shared" si="8"/>
        <v>0</v>
      </c>
      <c r="L840" s="163"/>
      <c r="M840" s="154"/>
      <c r="N840" s="131"/>
    </row>
    <row r="841">
      <c r="A841" s="152" t="str">
        <f t="shared" si="1"/>
        <v>371104</v>
      </c>
      <c r="B841" s="107"/>
      <c r="C841" s="106">
        <v>371.0</v>
      </c>
      <c r="D841" s="153" t="s">
        <v>618</v>
      </c>
      <c r="E841" s="154" t="s">
        <v>947</v>
      </c>
      <c r="F841" s="155">
        <f>vlookup(G841,terminals!$C$4:$O$196,13,FALSE)</f>
        <v>104</v>
      </c>
      <c r="G841" s="153" t="s">
        <v>1091</v>
      </c>
      <c r="H841" s="161"/>
      <c r="I841" s="157"/>
      <c r="J841" s="157"/>
      <c r="K841" s="157">
        <f t="shared" si="8"/>
        <v>-1</v>
      </c>
      <c r="L841" s="163"/>
      <c r="M841" s="154"/>
      <c r="N841" s="131"/>
    </row>
    <row r="842">
      <c r="A842" s="152" t="str">
        <f t="shared" si="1"/>
        <v>37292</v>
      </c>
      <c r="B842" s="107"/>
      <c r="C842" s="106">
        <v>372.0</v>
      </c>
      <c r="D842" s="153" t="s">
        <v>619</v>
      </c>
      <c r="E842" s="154" t="s">
        <v>945</v>
      </c>
      <c r="F842" s="155">
        <f>vlookup(G842,terminals!$C$4:$O$196,13,FALSE)</f>
        <v>92</v>
      </c>
      <c r="G842" s="153" t="s">
        <v>286</v>
      </c>
      <c r="H842" s="161" t="s">
        <v>946</v>
      </c>
      <c r="I842" s="157" t="s">
        <v>1063</v>
      </c>
      <c r="J842" s="157"/>
      <c r="K842" s="157">
        <f t="shared" si="8"/>
        <v>0</v>
      </c>
      <c r="L842" s="163"/>
      <c r="M842" s="154"/>
      <c r="N842" s="131"/>
    </row>
    <row r="843">
      <c r="A843" s="152" t="str">
        <f t="shared" si="1"/>
        <v>372105</v>
      </c>
      <c r="B843" s="107"/>
      <c r="C843" s="106">
        <v>372.0</v>
      </c>
      <c r="D843" s="153" t="s">
        <v>619</v>
      </c>
      <c r="E843" s="154" t="s">
        <v>947</v>
      </c>
      <c r="F843" s="155">
        <f>vlookup(G843,terminals!$C$4:$O$196,13,FALSE)</f>
        <v>105</v>
      </c>
      <c r="G843" s="153" t="s">
        <v>288</v>
      </c>
      <c r="H843" s="161"/>
      <c r="I843" s="157"/>
      <c r="J843" s="157"/>
      <c r="K843" s="157">
        <f t="shared" si="8"/>
        <v>-1</v>
      </c>
      <c r="L843" s="163"/>
      <c r="M843" s="154"/>
      <c r="N843" s="131"/>
    </row>
    <row r="844">
      <c r="A844" s="152" t="str">
        <f t="shared" si="1"/>
        <v>37392</v>
      </c>
      <c r="B844" s="107"/>
      <c r="C844" s="106">
        <v>373.0</v>
      </c>
      <c r="D844" s="153" t="s">
        <v>619</v>
      </c>
      <c r="E844" s="154" t="s">
        <v>945</v>
      </c>
      <c r="F844" s="155">
        <f>vlookup(G844,terminals!$C$4:$O$196,13,FALSE)</f>
        <v>92</v>
      </c>
      <c r="G844" s="153" t="s">
        <v>286</v>
      </c>
      <c r="H844" s="161" t="s">
        <v>948</v>
      </c>
      <c r="I844" s="157" t="s">
        <v>1063</v>
      </c>
      <c r="J844" s="157"/>
      <c r="K844" s="157">
        <f t="shared" si="8"/>
        <v>0</v>
      </c>
      <c r="L844" s="163"/>
      <c r="M844" s="154"/>
      <c r="N844" s="131"/>
    </row>
    <row r="845">
      <c r="A845" s="152" t="str">
        <f t="shared" si="1"/>
        <v>373105</v>
      </c>
      <c r="B845" s="107"/>
      <c r="C845" s="106">
        <v>373.0</v>
      </c>
      <c r="D845" s="153" t="s">
        <v>619</v>
      </c>
      <c r="E845" s="154" t="s">
        <v>947</v>
      </c>
      <c r="F845" s="155">
        <f>vlookup(G845,terminals!$C$4:$O$196,13,FALSE)</f>
        <v>105</v>
      </c>
      <c r="G845" s="153" t="s">
        <v>288</v>
      </c>
      <c r="H845" s="161"/>
      <c r="I845" s="157"/>
      <c r="J845" s="157"/>
      <c r="K845" s="157">
        <f t="shared" si="8"/>
        <v>-1</v>
      </c>
      <c r="L845" s="163"/>
      <c r="M845" s="154"/>
      <c r="N845" s="131"/>
    </row>
    <row r="846">
      <c r="A846" s="152" t="str">
        <f t="shared" si="1"/>
        <v>37492</v>
      </c>
      <c r="B846" s="107"/>
      <c r="C846" s="106">
        <v>374.0</v>
      </c>
      <c r="D846" s="153" t="s">
        <v>619</v>
      </c>
      <c r="E846" s="154" t="s">
        <v>945</v>
      </c>
      <c r="F846" s="155">
        <f>vlookup(G846,terminals!$C$4:$O$196,13,FALSE)</f>
        <v>92</v>
      </c>
      <c r="G846" s="153" t="s">
        <v>286</v>
      </c>
      <c r="H846" s="161" t="s">
        <v>996</v>
      </c>
      <c r="I846" s="157" t="s">
        <v>1063</v>
      </c>
      <c r="J846" s="157"/>
      <c r="K846" s="157">
        <f t="shared" si="8"/>
        <v>0</v>
      </c>
      <c r="L846" s="163"/>
      <c r="M846" s="154"/>
      <c r="N846" s="131"/>
    </row>
    <row r="847">
      <c r="A847" s="152" t="str">
        <f t="shared" si="1"/>
        <v>374105</v>
      </c>
      <c r="B847" s="107"/>
      <c r="C847" s="106">
        <v>374.0</v>
      </c>
      <c r="D847" s="153" t="s">
        <v>619</v>
      </c>
      <c r="E847" s="154" t="s">
        <v>947</v>
      </c>
      <c r="F847" s="155">
        <f>vlookup(G847,terminals!$C$4:$O$196,13,FALSE)</f>
        <v>105</v>
      </c>
      <c r="G847" s="153" t="s">
        <v>288</v>
      </c>
      <c r="H847" s="161"/>
      <c r="I847" s="157"/>
      <c r="J847" s="157"/>
      <c r="K847" s="157">
        <f t="shared" si="8"/>
        <v>-1</v>
      </c>
      <c r="L847" s="163"/>
      <c r="M847" s="154"/>
      <c r="N847" s="131"/>
    </row>
    <row r="848">
      <c r="A848" s="152" t="str">
        <f t="shared" si="1"/>
        <v>37592</v>
      </c>
      <c r="B848" s="107"/>
      <c r="C848" s="106">
        <v>375.0</v>
      </c>
      <c r="D848" s="153" t="s">
        <v>619</v>
      </c>
      <c r="E848" s="154" t="s">
        <v>945</v>
      </c>
      <c r="F848" s="155">
        <f>vlookup(G848,terminals!$C$4:$O$196,13,FALSE)</f>
        <v>92</v>
      </c>
      <c r="G848" s="153" t="s">
        <v>286</v>
      </c>
      <c r="H848" s="161" t="s">
        <v>1035</v>
      </c>
      <c r="I848" s="157" t="s">
        <v>1063</v>
      </c>
      <c r="J848" s="157"/>
      <c r="K848" s="157">
        <f t="shared" si="8"/>
        <v>0</v>
      </c>
      <c r="L848" s="163"/>
      <c r="M848" s="154"/>
      <c r="N848" s="131"/>
    </row>
    <row r="849">
      <c r="A849" s="152" t="str">
        <f t="shared" si="1"/>
        <v>375105</v>
      </c>
      <c r="B849" s="107"/>
      <c r="C849" s="106">
        <v>375.0</v>
      </c>
      <c r="D849" s="153" t="s">
        <v>619</v>
      </c>
      <c r="E849" s="154" t="s">
        <v>947</v>
      </c>
      <c r="F849" s="155">
        <f>vlookup(G849,terminals!$C$4:$O$196,13,FALSE)</f>
        <v>105</v>
      </c>
      <c r="G849" s="153" t="s">
        <v>288</v>
      </c>
      <c r="H849" s="161"/>
      <c r="I849" s="157"/>
      <c r="J849" s="157"/>
      <c r="K849" s="157">
        <f t="shared" si="8"/>
        <v>-1</v>
      </c>
      <c r="L849" s="163"/>
      <c r="M849" s="154"/>
      <c r="N849" s="131"/>
    </row>
    <row r="850">
      <c r="A850" s="152" t="str">
        <f t="shared" si="1"/>
        <v>37692</v>
      </c>
      <c r="B850" s="107"/>
      <c r="C850" s="106">
        <v>376.0</v>
      </c>
      <c r="D850" s="153" t="s">
        <v>620</v>
      </c>
      <c r="E850" s="154" t="s">
        <v>945</v>
      </c>
      <c r="F850" s="155">
        <f>vlookup(G850,terminals!$C$4:$O$196,13,FALSE)</f>
        <v>92</v>
      </c>
      <c r="G850" s="153" t="s">
        <v>286</v>
      </c>
      <c r="H850" s="161" t="s">
        <v>965</v>
      </c>
      <c r="I850" s="157" t="s">
        <v>1063</v>
      </c>
      <c r="J850" s="157"/>
      <c r="K850" s="157">
        <f t="shared" si="8"/>
        <v>0</v>
      </c>
      <c r="L850" s="163"/>
      <c r="M850" s="154"/>
      <c r="N850" s="131"/>
    </row>
    <row r="851">
      <c r="A851" s="152" t="str">
        <f t="shared" si="1"/>
        <v>376107</v>
      </c>
      <c r="B851" s="107"/>
      <c r="C851" s="106">
        <v>376.0</v>
      </c>
      <c r="D851" s="153" t="s">
        <v>620</v>
      </c>
      <c r="E851" s="154" t="s">
        <v>947</v>
      </c>
      <c r="F851" s="155">
        <f>vlookup(G851,terminals!$C$4:$O$196,13,FALSE)</f>
        <v>107</v>
      </c>
      <c r="G851" s="153" t="s">
        <v>262</v>
      </c>
      <c r="H851" s="161"/>
      <c r="I851" s="157"/>
      <c r="J851" s="157"/>
      <c r="K851" s="157">
        <f t="shared" si="8"/>
        <v>-1</v>
      </c>
      <c r="L851" s="163"/>
      <c r="M851" s="154"/>
      <c r="N851" s="131"/>
    </row>
    <row r="852">
      <c r="A852" s="152" t="str">
        <f t="shared" si="1"/>
        <v>37792</v>
      </c>
      <c r="B852" s="107"/>
      <c r="C852" s="106">
        <v>377.0</v>
      </c>
      <c r="D852" s="153" t="s">
        <v>620</v>
      </c>
      <c r="E852" s="154" t="s">
        <v>945</v>
      </c>
      <c r="F852" s="155">
        <f>vlookup(G852,terminals!$C$4:$O$196,13,FALSE)</f>
        <v>92</v>
      </c>
      <c r="G852" s="153" t="s">
        <v>286</v>
      </c>
      <c r="H852" s="161" t="s">
        <v>996</v>
      </c>
      <c r="I852" s="157" t="s">
        <v>1063</v>
      </c>
      <c r="J852" s="157"/>
      <c r="K852" s="157">
        <f t="shared" si="8"/>
        <v>0</v>
      </c>
      <c r="L852" s="163"/>
      <c r="M852" s="154"/>
      <c r="N852" s="131"/>
    </row>
    <row r="853">
      <c r="A853" s="152" t="str">
        <f t="shared" si="1"/>
        <v>377107</v>
      </c>
      <c r="B853" s="107"/>
      <c r="C853" s="106">
        <v>377.0</v>
      </c>
      <c r="D853" s="153" t="s">
        <v>620</v>
      </c>
      <c r="E853" s="154" t="s">
        <v>947</v>
      </c>
      <c r="F853" s="155">
        <f>vlookup(G853,terminals!$C$4:$O$196,13,FALSE)</f>
        <v>107</v>
      </c>
      <c r="G853" s="153" t="s">
        <v>262</v>
      </c>
      <c r="H853" s="161"/>
      <c r="I853" s="157"/>
      <c r="J853" s="157"/>
      <c r="K853" s="157">
        <f t="shared" si="8"/>
        <v>-1</v>
      </c>
      <c r="L853" s="163"/>
      <c r="M853" s="154"/>
      <c r="N853" s="131"/>
    </row>
    <row r="854">
      <c r="A854" s="152" t="str">
        <f t="shared" si="1"/>
        <v>37892</v>
      </c>
      <c r="B854" s="107"/>
      <c r="C854" s="106">
        <v>378.0</v>
      </c>
      <c r="D854" s="153" t="s">
        <v>621</v>
      </c>
      <c r="E854" s="154" t="s">
        <v>945</v>
      </c>
      <c r="F854" s="155">
        <f>vlookup(G854,terminals!$C$4:$O$196,13,FALSE)</f>
        <v>92</v>
      </c>
      <c r="G854" s="153" t="s">
        <v>286</v>
      </c>
      <c r="H854" s="161" t="s">
        <v>948</v>
      </c>
      <c r="I854" s="157" t="s">
        <v>1063</v>
      </c>
      <c r="J854" s="157"/>
      <c r="K854" s="157">
        <f t="shared" si="8"/>
        <v>0</v>
      </c>
      <c r="L854" s="163"/>
      <c r="M854" s="154"/>
      <c r="N854" s="131"/>
    </row>
    <row r="855">
      <c r="A855" s="152" t="str">
        <f t="shared" si="1"/>
        <v>37898</v>
      </c>
      <c r="B855" s="107"/>
      <c r="C855" s="106">
        <v>378.0</v>
      </c>
      <c r="D855" s="153" t="s">
        <v>621</v>
      </c>
      <c r="E855" s="154" t="s">
        <v>947</v>
      </c>
      <c r="F855" s="155">
        <f>vlookup(G855,terminals!$C$4:$O$196,13,FALSE)</f>
        <v>98</v>
      </c>
      <c r="G855" s="153" t="s">
        <v>293</v>
      </c>
      <c r="H855" s="161"/>
      <c r="I855" s="157"/>
      <c r="J855" s="157"/>
      <c r="K855" s="157">
        <f t="shared" si="8"/>
        <v>-1</v>
      </c>
      <c r="L855" s="163"/>
      <c r="M855" s="154"/>
      <c r="N855" s="131"/>
    </row>
    <row r="856">
      <c r="A856" s="152" t="str">
        <f t="shared" si="1"/>
        <v>37992</v>
      </c>
      <c r="B856" s="107"/>
      <c r="C856" s="106">
        <v>379.0</v>
      </c>
      <c r="D856" s="153" t="s">
        <v>621</v>
      </c>
      <c r="E856" s="154" t="s">
        <v>945</v>
      </c>
      <c r="F856" s="155">
        <f>vlookup(G856,terminals!$C$4:$O$196,13,FALSE)</f>
        <v>92</v>
      </c>
      <c r="G856" s="153" t="s">
        <v>286</v>
      </c>
      <c r="H856" s="161" t="s">
        <v>990</v>
      </c>
      <c r="I856" s="157" t="s">
        <v>1063</v>
      </c>
      <c r="J856" s="157"/>
      <c r="K856" s="157">
        <f t="shared" si="8"/>
        <v>0</v>
      </c>
      <c r="L856" s="163"/>
      <c r="M856" s="154"/>
      <c r="N856" s="131"/>
    </row>
    <row r="857">
      <c r="A857" s="152" t="str">
        <f t="shared" si="1"/>
        <v>37998</v>
      </c>
      <c r="B857" s="107"/>
      <c r="C857" s="106">
        <v>379.0</v>
      </c>
      <c r="D857" s="153" t="s">
        <v>621</v>
      </c>
      <c r="E857" s="154" t="s">
        <v>947</v>
      </c>
      <c r="F857" s="155">
        <f>vlookup(G857,terminals!$C$4:$O$196,13,FALSE)</f>
        <v>98</v>
      </c>
      <c r="G857" s="153" t="s">
        <v>293</v>
      </c>
      <c r="H857" s="156"/>
      <c r="I857" s="163"/>
      <c r="J857" s="157"/>
      <c r="K857" s="162">
        <f t="shared" si="8"/>
        <v>-1</v>
      </c>
      <c r="L857" s="163"/>
      <c r="M857" s="154"/>
      <c r="N857" s="131"/>
    </row>
    <row r="858">
      <c r="A858" s="152" t="str">
        <f t="shared" si="1"/>
        <v>38092</v>
      </c>
      <c r="B858" s="107"/>
      <c r="C858" s="106">
        <v>380.0</v>
      </c>
      <c r="D858" s="153" t="s">
        <v>621</v>
      </c>
      <c r="E858" s="154" t="s">
        <v>945</v>
      </c>
      <c r="F858" s="155">
        <f>vlookup(G858,terminals!$C$4:$O$196,13,FALSE)</f>
        <v>92</v>
      </c>
      <c r="G858" s="153" t="s">
        <v>286</v>
      </c>
      <c r="H858" s="156" t="s">
        <v>952</v>
      </c>
      <c r="I858" s="163" t="s">
        <v>1063</v>
      </c>
      <c r="J858" s="157"/>
      <c r="K858" s="162">
        <f t="shared" si="8"/>
        <v>0</v>
      </c>
      <c r="L858" s="163"/>
      <c r="M858" s="154"/>
      <c r="N858" s="131"/>
    </row>
    <row r="859">
      <c r="A859" s="152" t="str">
        <f t="shared" si="1"/>
        <v>38098</v>
      </c>
      <c r="B859" s="107"/>
      <c r="C859" s="106">
        <v>380.0</v>
      </c>
      <c r="D859" s="153" t="s">
        <v>621</v>
      </c>
      <c r="E859" s="154" t="s">
        <v>947</v>
      </c>
      <c r="F859" s="155">
        <f>vlookup(G859,terminals!$C$4:$O$196,13,FALSE)</f>
        <v>98</v>
      </c>
      <c r="G859" s="153" t="s">
        <v>293</v>
      </c>
      <c r="H859" s="156"/>
      <c r="I859" s="163"/>
      <c r="J859" s="157"/>
      <c r="K859" s="162">
        <f t="shared" si="8"/>
        <v>-1</v>
      </c>
      <c r="L859" s="163"/>
      <c r="M859" s="154"/>
      <c r="N859" s="131"/>
    </row>
    <row r="860">
      <c r="A860" s="152" t="str">
        <f t="shared" si="1"/>
        <v>38192</v>
      </c>
      <c r="B860" s="107"/>
      <c r="C860" s="106">
        <v>381.0</v>
      </c>
      <c r="D860" s="153" t="s">
        <v>622</v>
      </c>
      <c r="E860" s="154" t="s">
        <v>945</v>
      </c>
      <c r="F860" s="155">
        <f>vlookup(G860,terminals!$C$4:$O$196,13,FALSE)</f>
        <v>92</v>
      </c>
      <c r="G860" s="153" t="s">
        <v>286</v>
      </c>
      <c r="H860" s="156" t="s">
        <v>996</v>
      </c>
      <c r="I860" s="163" t="s">
        <v>1063</v>
      </c>
      <c r="J860" s="157"/>
      <c r="K860" s="162">
        <f t="shared" si="8"/>
        <v>0</v>
      </c>
      <c r="L860" s="163"/>
      <c r="M860" s="154"/>
      <c r="N860" s="131"/>
    </row>
    <row r="861">
      <c r="A861" s="152" t="str">
        <f t="shared" si="1"/>
        <v>38199</v>
      </c>
      <c r="B861" s="107"/>
      <c r="C861" s="106">
        <v>381.0</v>
      </c>
      <c r="D861" s="153" t="s">
        <v>622</v>
      </c>
      <c r="E861" s="154" t="s">
        <v>947</v>
      </c>
      <c r="F861" s="155">
        <f>vlookup(G861,terminals!$C$4:$O$196,13,FALSE)</f>
        <v>99</v>
      </c>
      <c r="G861" s="153" t="s">
        <v>279</v>
      </c>
      <c r="H861" s="156"/>
      <c r="I861" s="163"/>
      <c r="J861" s="157"/>
      <c r="K861" s="162">
        <f t="shared" si="8"/>
        <v>-1</v>
      </c>
      <c r="L861" s="163"/>
      <c r="M861" s="154"/>
      <c r="N861" s="131"/>
    </row>
    <row r="862">
      <c r="A862" s="152" t="str">
        <f t="shared" si="1"/>
        <v>38292</v>
      </c>
      <c r="B862" s="107"/>
      <c r="C862" s="106">
        <v>382.0</v>
      </c>
      <c r="D862" s="153" t="s">
        <v>623</v>
      </c>
      <c r="E862" s="154" t="s">
        <v>945</v>
      </c>
      <c r="F862" s="155">
        <f>vlookup(G862,terminals!$C$4:$O$196,13,FALSE)</f>
        <v>92</v>
      </c>
      <c r="G862" s="153" t="s">
        <v>286</v>
      </c>
      <c r="H862" s="156" t="s">
        <v>973</v>
      </c>
      <c r="I862" s="163" t="s">
        <v>1063</v>
      </c>
      <c r="J862" s="157"/>
      <c r="K862" s="162">
        <f t="shared" si="8"/>
        <v>0</v>
      </c>
      <c r="L862" s="163"/>
      <c r="M862" s="154"/>
      <c r="N862" s="131"/>
    </row>
    <row r="863">
      <c r="A863" s="152" t="str">
        <f t="shared" si="1"/>
        <v>382118</v>
      </c>
      <c r="B863" s="107"/>
      <c r="C863" s="106">
        <v>382.0</v>
      </c>
      <c r="D863" s="153" t="s">
        <v>623</v>
      </c>
      <c r="E863" s="154" t="s">
        <v>947</v>
      </c>
      <c r="F863" s="155">
        <f>vlookup(G863,terminals!$C$4:$O$196,13,FALSE)</f>
        <v>118</v>
      </c>
      <c r="G863" s="153" t="s">
        <v>266</v>
      </c>
      <c r="H863" s="156"/>
      <c r="I863" s="163"/>
      <c r="J863" s="157"/>
      <c r="K863" s="162">
        <f t="shared" si="8"/>
        <v>-1</v>
      </c>
      <c r="L863" s="163"/>
      <c r="M863" s="154"/>
      <c r="N863" s="131"/>
    </row>
    <row r="864">
      <c r="A864" s="152" t="str">
        <f t="shared" si="1"/>
        <v>38392</v>
      </c>
      <c r="B864" s="107"/>
      <c r="C864" s="106">
        <v>383.0</v>
      </c>
      <c r="D864" s="153" t="s">
        <v>623</v>
      </c>
      <c r="E864" s="154" t="s">
        <v>945</v>
      </c>
      <c r="F864" s="155">
        <f>vlookup(G864,terminals!$C$4:$O$196,13,FALSE)</f>
        <v>92</v>
      </c>
      <c r="G864" s="153" t="s">
        <v>286</v>
      </c>
      <c r="H864" s="156" t="s">
        <v>996</v>
      </c>
      <c r="I864" s="163" t="s">
        <v>1063</v>
      </c>
      <c r="J864" s="157"/>
      <c r="K864" s="162">
        <f t="shared" si="8"/>
        <v>0</v>
      </c>
      <c r="L864" s="163"/>
      <c r="M864" s="154"/>
      <c r="N864" s="131"/>
    </row>
    <row r="865">
      <c r="A865" s="152" t="str">
        <f t="shared" si="1"/>
        <v>383118</v>
      </c>
      <c r="B865" s="107"/>
      <c r="C865" s="106">
        <v>383.0</v>
      </c>
      <c r="D865" s="153" t="s">
        <v>623</v>
      </c>
      <c r="E865" s="154" t="s">
        <v>947</v>
      </c>
      <c r="F865" s="155">
        <f>vlookup(G865,terminals!$C$4:$O$196,13,FALSE)</f>
        <v>118</v>
      </c>
      <c r="G865" s="153" t="s">
        <v>266</v>
      </c>
      <c r="H865" s="156"/>
      <c r="I865" s="163"/>
      <c r="J865" s="157"/>
      <c r="K865" s="162">
        <f t="shared" si="8"/>
        <v>-1</v>
      </c>
      <c r="L865" s="163"/>
      <c r="M865" s="154"/>
      <c r="N865" s="131"/>
    </row>
    <row r="866">
      <c r="A866" s="152" t="str">
        <f t="shared" si="1"/>
        <v>38492</v>
      </c>
      <c r="B866" s="107"/>
      <c r="C866" s="106">
        <v>384.0</v>
      </c>
      <c r="D866" s="153" t="s">
        <v>623</v>
      </c>
      <c r="E866" s="154" t="s">
        <v>945</v>
      </c>
      <c r="F866" s="155">
        <f>vlookup(G866,terminals!$C$4:$O$196,13,FALSE)</f>
        <v>92</v>
      </c>
      <c r="G866" s="153" t="s">
        <v>286</v>
      </c>
      <c r="H866" s="156" t="s">
        <v>948</v>
      </c>
      <c r="I866" s="163" t="s">
        <v>1063</v>
      </c>
      <c r="J866" s="157"/>
      <c r="K866" s="162">
        <f t="shared" si="8"/>
        <v>0</v>
      </c>
      <c r="L866" s="163"/>
      <c r="M866" s="154"/>
      <c r="N866" s="131"/>
    </row>
    <row r="867">
      <c r="A867" s="152" t="str">
        <f t="shared" si="1"/>
        <v>384118</v>
      </c>
      <c r="B867" s="107"/>
      <c r="C867" s="106">
        <v>384.0</v>
      </c>
      <c r="D867" s="153" t="s">
        <v>623</v>
      </c>
      <c r="E867" s="154" t="s">
        <v>947</v>
      </c>
      <c r="F867" s="155">
        <f>vlookup(G867,terminals!$C$4:$O$196,13,FALSE)</f>
        <v>118</v>
      </c>
      <c r="G867" s="153" t="s">
        <v>266</v>
      </c>
      <c r="H867" s="156"/>
      <c r="I867" s="163"/>
      <c r="J867" s="157"/>
      <c r="K867" s="162">
        <f t="shared" si="8"/>
        <v>-1</v>
      </c>
      <c r="L867" s="163"/>
      <c r="M867" s="154"/>
      <c r="N867" s="131"/>
    </row>
    <row r="868">
      <c r="A868" s="152" t="str">
        <f t="shared" si="1"/>
        <v>38592</v>
      </c>
      <c r="B868" s="107"/>
      <c r="C868" s="106">
        <v>385.0</v>
      </c>
      <c r="D868" s="153" t="s">
        <v>623</v>
      </c>
      <c r="E868" s="154" t="s">
        <v>945</v>
      </c>
      <c r="F868" s="155">
        <f>vlookup(G868,terminals!$C$4:$O$196,13,FALSE)</f>
        <v>92</v>
      </c>
      <c r="G868" s="153" t="s">
        <v>286</v>
      </c>
      <c r="H868" s="156" t="s">
        <v>1035</v>
      </c>
      <c r="I868" s="163" t="s">
        <v>1063</v>
      </c>
      <c r="J868" s="157"/>
      <c r="K868" s="162">
        <f t="shared" si="8"/>
        <v>0</v>
      </c>
      <c r="L868" s="163"/>
      <c r="M868" s="154"/>
      <c r="N868" s="131"/>
    </row>
    <row r="869">
      <c r="A869" s="152" t="str">
        <f t="shared" si="1"/>
        <v>385118</v>
      </c>
      <c r="B869" s="107"/>
      <c r="C869" s="106">
        <v>385.0</v>
      </c>
      <c r="D869" s="153" t="s">
        <v>623</v>
      </c>
      <c r="E869" s="154" t="s">
        <v>947</v>
      </c>
      <c r="F869" s="155">
        <f>vlookup(G869,terminals!$C$4:$O$196,13,FALSE)</f>
        <v>118</v>
      </c>
      <c r="G869" s="153" t="s">
        <v>266</v>
      </c>
      <c r="H869" s="156"/>
      <c r="I869" s="163"/>
      <c r="J869" s="157"/>
      <c r="K869" s="162">
        <f t="shared" si="8"/>
        <v>-1</v>
      </c>
      <c r="L869" s="163"/>
      <c r="M869" s="154"/>
      <c r="N869" s="131"/>
    </row>
    <row r="870">
      <c r="A870" s="152" t="str">
        <f t="shared" si="1"/>
        <v>38692</v>
      </c>
      <c r="B870" s="107"/>
      <c r="C870" s="106">
        <v>386.0</v>
      </c>
      <c r="D870" s="153" t="s">
        <v>624</v>
      </c>
      <c r="E870" s="154" t="s">
        <v>945</v>
      </c>
      <c r="F870" s="155">
        <f>vlookup(G870,terminals!$C$4:$O$196,13,FALSE)</f>
        <v>92</v>
      </c>
      <c r="G870" s="153" t="s">
        <v>286</v>
      </c>
      <c r="H870" s="156" t="s">
        <v>973</v>
      </c>
      <c r="I870" s="163" t="s">
        <v>1063</v>
      </c>
      <c r="J870" s="157"/>
      <c r="K870" s="162">
        <f t="shared" si="8"/>
        <v>0</v>
      </c>
      <c r="L870" s="163"/>
      <c r="M870" s="154"/>
      <c r="N870" s="131"/>
    </row>
    <row r="871">
      <c r="A871" s="152" t="str">
        <f t="shared" si="1"/>
        <v>386112</v>
      </c>
      <c r="B871" s="107"/>
      <c r="C871" s="106">
        <v>386.0</v>
      </c>
      <c r="D871" s="153" t="s">
        <v>624</v>
      </c>
      <c r="E871" s="154" t="s">
        <v>947</v>
      </c>
      <c r="F871" s="155">
        <f>vlookup(G871,terminals!$C$4:$O$196,13,FALSE)</f>
        <v>112</v>
      </c>
      <c r="G871" s="153" t="s">
        <v>268</v>
      </c>
      <c r="H871" s="156"/>
      <c r="I871" s="163"/>
      <c r="J871" s="157"/>
      <c r="K871" s="162">
        <f t="shared" si="8"/>
        <v>-1</v>
      </c>
      <c r="L871" s="163"/>
      <c r="M871" s="154"/>
      <c r="N871" s="131"/>
    </row>
    <row r="872">
      <c r="A872" s="152" t="str">
        <f t="shared" si="1"/>
        <v>38792</v>
      </c>
      <c r="B872" s="107"/>
      <c r="C872" s="106">
        <v>387.0</v>
      </c>
      <c r="D872" s="153" t="s">
        <v>624</v>
      </c>
      <c r="E872" s="154" t="s">
        <v>945</v>
      </c>
      <c r="F872" s="155">
        <f>vlookup(G872,terminals!$C$4:$O$196,13,FALSE)</f>
        <v>92</v>
      </c>
      <c r="G872" s="153" t="s">
        <v>286</v>
      </c>
      <c r="H872" s="156" t="s">
        <v>948</v>
      </c>
      <c r="I872" s="163" t="s">
        <v>1063</v>
      </c>
      <c r="J872" s="157"/>
      <c r="K872" s="162">
        <f t="shared" si="8"/>
        <v>0</v>
      </c>
      <c r="L872" s="163"/>
      <c r="M872" s="154"/>
      <c r="N872" s="131"/>
    </row>
    <row r="873">
      <c r="A873" s="152" t="str">
        <f t="shared" si="1"/>
        <v>387112</v>
      </c>
      <c r="B873" s="107"/>
      <c r="C873" s="106">
        <v>387.0</v>
      </c>
      <c r="D873" s="153" t="s">
        <v>624</v>
      </c>
      <c r="E873" s="154" t="s">
        <v>947</v>
      </c>
      <c r="F873" s="155">
        <f>vlookup(G873,terminals!$C$4:$O$196,13,FALSE)</f>
        <v>112</v>
      </c>
      <c r="G873" s="153" t="s">
        <v>268</v>
      </c>
      <c r="H873" s="156"/>
      <c r="I873" s="163"/>
      <c r="J873" s="157"/>
      <c r="K873" s="162">
        <f t="shared" si="8"/>
        <v>-1</v>
      </c>
      <c r="L873" s="163"/>
      <c r="M873" s="154"/>
      <c r="N873" s="131"/>
    </row>
    <row r="874">
      <c r="A874" s="152" t="str">
        <f t="shared" si="1"/>
        <v>38892</v>
      </c>
      <c r="B874" s="107"/>
      <c r="C874" s="106">
        <v>388.0</v>
      </c>
      <c r="D874" s="153" t="s">
        <v>624</v>
      </c>
      <c r="E874" s="154" t="s">
        <v>945</v>
      </c>
      <c r="F874" s="155">
        <f>vlookup(G874,terminals!$C$4:$O$196,13,FALSE)</f>
        <v>92</v>
      </c>
      <c r="G874" s="153" t="s">
        <v>286</v>
      </c>
      <c r="H874" s="156" t="s">
        <v>949</v>
      </c>
      <c r="I874" s="163" t="s">
        <v>1063</v>
      </c>
      <c r="J874" s="157"/>
      <c r="K874" s="162">
        <f t="shared" si="8"/>
        <v>0</v>
      </c>
      <c r="L874" s="163"/>
      <c r="M874" s="154"/>
      <c r="N874" s="131"/>
    </row>
    <row r="875">
      <c r="A875" s="152" t="str">
        <f t="shared" si="1"/>
        <v>388112</v>
      </c>
      <c r="B875" s="107"/>
      <c r="C875" s="106">
        <v>388.0</v>
      </c>
      <c r="D875" s="153" t="s">
        <v>624</v>
      </c>
      <c r="E875" s="154" t="s">
        <v>947</v>
      </c>
      <c r="F875" s="155">
        <f>vlookup(G875,terminals!$C$4:$O$196,13,FALSE)</f>
        <v>112</v>
      </c>
      <c r="G875" s="153" t="s">
        <v>268</v>
      </c>
      <c r="H875" s="156"/>
      <c r="I875" s="163"/>
      <c r="J875" s="157"/>
      <c r="K875" s="162">
        <f t="shared" si="8"/>
        <v>-1</v>
      </c>
      <c r="L875" s="163"/>
      <c r="M875" s="154"/>
      <c r="N875" s="131"/>
    </row>
    <row r="876">
      <c r="A876" s="152" t="str">
        <f t="shared" si="1"/>
        <v>38992</v>
      </c>
      <c r="B876" s="107"/>
      <c r="C876" s="106">
        <v>389.0</v>
      </c>
      <c r="D876" s="153" t="s">
        <v>624</v>
      </c>
      <c r="E876" s="154" t="s">
        <v>945</v>
      </c>
      <c r="F876" s="155">
        <f>vlookup(G876,terminals!$C$4:$O$196,13,FALSE)</f>
        <v>92</v>
      </c>
      <c r="G876" s="153" t="s">
        <v>286</v>
      </c>
      <c r="H876" s="156" t="s">
        <v>996</v>
      </c>
      <c r="I876" s="163" t="s">
        <v>1063</v>
      </c>
      <c r="J876" s="157"/>
      <c r="K876" s="162">
        <f t="shared" si="8"/>
        <v>0</v>
      </c>
      <c r="L876" s="163"/>
      <c r="M876" s="154"/>
      <c r="N876" s="131"/>
    </row>
    <row r="877">
      <c r="A877" s="152" t="str">
        <f t="shared" si="1"/>
        <v>389112</v>
      </c>
      <c r="B877" s="107"/>
      <c r="C877" s="106">
        <v>389.0</v>
      </c>
      <c r="D877" s="153" t="s">
        <v>624</v>
      </c>
      <c r="E877" s="154" t="s">
        <v>947</v>
      </c>
      <c r="F877" s="155">
        <f>vlookup(G877,terminals!$C$4:$O$196,13,FALSE)</f>
        <v>112</v>
      </c>
      <c r="G877" s="153" t="s">
        <v>268</v>
      </c>
      <c r="H877" s="156"/>
      <c r="I877" s="163"/>
      <c r="J877" s="157"/>
      <c r="K877" s="162">
        <f t="shared" si="8"/>
        <v>-1</v>
      </c>
      <c r="L877" s="163"/>
      <c r="M877" s="154"/>
      <c r="N877" s="131"/>
    </row>
    <row r="878">
      <c r="A878" s="152" t="str">
        <f t="shared" si="1"/>
        <v>39092</v>
      </c>
      <c r="B878" s="107"/>
      <c r="C878" s="106">
        <v>390.0</v>
      </c>
      <c r="D878" s="153" t="s">
        <v>624</v>
      </c>
      <c r="E878" s="154" t="s">
        <v>945</v>
      </c>
      <c r="F878" s="155">
        <f>vlookup(G878,terminals!$C$4:$O$196,13,FALSE)</f>
        <v>92</v>
      </c>
      <c r="G878" s="153" t="s">
        <v>286</v>
      </c>
      <c r="H878" s="156" t="s">
        <v>1006</v>
      </c>
      <c r="I878" s="163" t="s">
        <v>1063</v>
      </c>
      <c r="J878" s="157"/>
      <c r="K878" s="162">
        <f t="shared" si="8"/>
        <v>0</v>
      </c>
      <c r="L878" s="163"/>
      <c r="M878" s="154"/>
      <c r="N878" s="131"/>
    </row>
    <row r="879">
      <c r="A879" s="152" t="str">
        <f t="shared" si="1"/>
        <v>390112</v>
      </c>
      <c r="B879" s="107"/>
      <c r="C879" s="106">
        <v>390.0</v>
      </c>
      <c r="D879" s="153" t="s">
        <v>624</v>
      </c>
      <c r="E879" s="154" t="s">
        <v>947</v>
      </c>
      <c r="F879" s="155">
        <f>vlookup(G879,terminals!$C$4:$O$196,13,FALSE)</f>
        <v>112</v>
      </c>
      <c r="G879" s="153" t="s">
        <v>268</v>
      </c>
      <c r="H879" s="156"/>
      <c r="I879" s="163"/>
      <c r="J879" s="157"/>
      <c r="K879" s="162">
        <f t="shared" si="8"/>
        <v>-1</v>
      </c>
      <c r="L879" s="163"/>
      <c r="M879" s="154"/>
      <c r="N879" s="131"/>
    </row>
    <row r="880">
      <c r="A880" s="152" t="str">
        <f t="shared" si="1"/>
        <v>39192</v>
      </c>
      <c r="B880" s="107"/>
      <c r="C880" s="106">
        <v>391.0</v>
      </c>
      <c r="D880" s="153" t="s">
        <v>624</v>
      </c>
      <c r="E880" s="154" t="s">
        <v>945</v>
      </c>
      <c r="F880" s="155">
        <f>vlookup(G880,terminals!$C$4:$O$196,13,FALSE)</f>
        <v>92</v>
      </c>
      <c r="G880" s="153" t="s">
        <v>286</v>
      </c>
      <c r="H880" s="156" t="s">
        <v>987</v>
      </c>
      <c r="I880" s="163" t="s">
        <v>1063</v>
      </c>
      <c r="J880" s="157"/>
      <c r="K880" s="162">
        <f t="shared" si="8"/>
        <v>0</v>
      </c>
      <c r="L880" s="163"/>
      <c r="M880" s="154"/>
      <c r="N880" s="131"/>
    </row>
    <row r="881">
      <c r="A881" s="152" t="str">
        <f t="shared" si="1"/>
        <v>391112</v>
      </c>
      <c r="B881" s="107"/>
      <c r="C881" s="106">
        <v>391.0</v>
      </c>
      <c r="D881" s="153" t="s">
        <v>624</v>
      </c>
      <c r="E881" s="154" t="s">
        <v>947</v>
      </c>
      <c r="F881" s="155">
        <f>vlookup(G881,terminals!$C$4:$O$196,13,FALSE)</f>
        <v>112</v>
      </c>
      <c r="G881" s="153" t="s">
        <v>268</v>
      </c>
      <c r="H881" s="156"/>
      <c r="I881" s="163"/>
      <c r="J881" s="157"/>
      <c r="K881" s="162">
        <f t="shared" si="8"/>
        <v>-1</v>
      </c>
      <c r="L881" s="163"/>
      <c r="M881" s="154"/>
      <c r="N881" s="131"/>
    </row>
    <row r="882">
      <c r="A882" s="152" t="str">
        <f t="shared" si="1"/>
        <v>39292</v>
      </c>
      <c r="B882" s="107"/>
      <c r="C882" s="106">
        <v>392.0</v>
      </c>
      <c r="D882" s="153" t="s">
        <v>624</v>
      </c>
      <c r="E882" s="154" t="s">
        <v>945</v>
      </c>
      <c r="F882" s="155">
        <f>vlookup(G882,terminals!$C$4:$O$196,13,FALSE)</f>
        <v>92</v>
      </c>
      <c r="G882" s="153" t="s">
        <v>286</v>
      </c>
      <c r="H882" s="156" t="s">
        <v>1092</v>
      </c>
      <c r="I882" s="163" t="s">
        <v>1063</v>
      </c>
      <c r="J882" s="157"/>
      <c r="K882" s="162">
        <f t="shared" si="8"/>
        <v>0</v>
      </c>
      <c r="L882" s="163"/>
      <c r="M882" s="154"/>
      <c r="N882" s="131"/>
    </row>
    <row r="883">
      <c r="A883" s="152" t="str">
        <f t="shared" si="1"/>
        <v>392112</v>
      </c>
      <c r="B883" s="107"/>
      <c r="C883" s="106">
        <v>392.0</v>
      </c>
      <c r="D883" s="153" t="s">
        <v>624</v>
      </c>
      <c r="E883" s="154" t="s">
        <v>947</v>
      </c>
      <c r="F883" s="155">
        <f>vlookup(G883,terminals!$C$4:$O$196,13,FALSE)</f>
        <v>112</v>
      </c>
      <c r="G883" s="153" t="s">
        <v>268</v>
      </c>
      <c r="H883" s="156"/>
      <c r="I883" s="163"/>
      <c r="J883" s="157"/>
      <c r="K883" s="162">
        <f t="shared" si="8"/>
        <v>-1</v>
      </c>
      <c r="L883" s="163"/>
      <c r="M883" s="154"/>
      <c r="N883" s="131"/>
    </row>
    <row r="884">
      <c r="A884" s="152" t="str">
        <f t="shared" si="1"/>
        <v>39392</v>
      </c>
      <c r="B884" s="107"/>
      <c r="C884" s="106">
        <v>393.0</v>
      </c>
      <c r="D884" s="153" t="s">
        <v>625</v>
      </c>
      <c r="E884" s="154" t="s">
        <v>945</v>
      </c>
      <c r="F884" s="155">
        <f>vlookup(G884,terminals!$C$4:$O$196,13,FALSE)</f>
        <v>92</v>
      </c>
      <c r="G884" s="153" t="s">
        <v>286</v>
      </c>
      <c r="H884" s="156" t="s">
        <v>965</v>
      </c>
      <c r="I884" s="163" t="s">
        <v>1063</v>
      </c>
      <c r="J884" s="157"/>
      <c r="K884" s="162">
        <f t="shared" si="8"/>
        <v>0</v>
      </c>
      <c r="L884" s="163"/>
      <c r="M884" s="154"/>
      <c r="N884" s="131"/>
    </row>
    <row r="885">
      <c r="A885" s="152" t="str">
        <f t="shared" si="1"/>
        <v>393111</v>
      </c>
      <c r="B885" s="107"/>
      <c r="C885" s="106">
        <v>393.0</v>
      </c>
      <c r="D885" s="153" t="s">
        <v>625</v>
      </c>
      <c r="E885" s="154" t="s">
        <v>947</v>
      </c>
      <c r="F885" s="155">
        <f>vlookup(G885,terminals!$C$4:$O$196,13,FALSE)</f>
        <v>111</v>
      </c>
      <c r="G885" s="153" t="s">
        <v>295</v>
      </c>
      <c r="H885" s="156"/>
      <c r="I885" s="163"/>
      <c r="J885" s="157"/>
      <c r="K885" s="162">
        <f t="shared" si="8"/>
        <v>-1</v>
      </c>
      <c r="L885" s="163"/>
      <c r="M885" s="154"/>
      <c r="N885" s="131"/>
    </row>
    <row r="886">
      <c r="A886" s="152" t="str">
        <f t="shared" si="1"/>
        <v>39494</v>
      </c>
      <c r="B886" s="107"/>
      <c r="C886" s="106">
        <v>394.0</v>
      </c>
      <c r="D886" s="153" t="s">
        <v>626</v>
      </c>
      <c r="E886" s="154" t="s">
        <v>945</v>
      </c>
      <c r="F886" s="155">
        <f>vlookup(G886,terminals!$C$4:$O$196,13,FALSE)</f>
        <v>94</v>
      </c>
      <c r="G886" s="153" t="s">
        <v>285</v>
      </c>
      <c r="H886" s="156" t="s">
        <v>1051</v>
      </c>
      <c r="I886" s="163" t="s">
        <v>1063</v>
      </c>
      <c r="J886" s="157"/>
      <c r="K886" s="162">
        <f t="shared" si="8"/>
        <v>0</v>
      </c>
      <c r="L886" s="163"/>
      <c r="M886" s="154"/>
      <c r="N886" s="131"/>
    </row>
    <row r="887">
      <c r="A887" s="152" t="str">
        <f t="shared" si="1"/>
        <v>394102</v>
      </c>
      <c r="B887" s="107"/>
      <c r="C887" s="106">
        <v>394.0</v>
      </c>
      <c r="D887" s="153" t="s">
        <v>626</v>
      </c>
      <c r="E887" s="154" t="s">
        <v>947</v>
      </c>
      <c r="F887" s="155">
        <f>vlookup(G887,terminals!$C$4:$O$196,13,FALSE)</f>
        <v>102</v>
      </c>
      <c r="G887" s="153" t="s">
        <v>301</v>
      </c>
      <c r="H887" s="156"/>
      <c r="I887" s="163"/>
      <c r="J887" s="157"/>
      <c r="K887" s="162">
        <f t="shared" si="8"/>
        <v>-1</v>
      </c>
      <c r="L887" s="163"/>
      <c r="M887" s="154"/>
      <c r="N887" s="131"/>
    </row>
    <row r="888">
      <c r="A888" s="152" t="str">
        <f t="shared" si="1"/>
        <v>39594</v>
      </c>
      <c r="B888" s="107"/>
      <c r="C888" s="106">
        <v>395.0</v>
      </c>
      <c r="D888" s="153" t="s">
        <v>627</v>
      </c>
      <c r="E888" s="154" t="s">
        <v>945</v>
      </c>
      <c r="F888" s="155">
        <f>vlookup(G888,terminals!$C$4:$O$196,13,FALSE)</f>
        <v>94</v>
      </c>
      <c r="G888" s="153" t="s">
        <v>285</v>
      </c>
      <c r="H888" s="156" t="s">
        <v>1047</v>
      </c>
      <c r="I888" s="163" t="s">
        <v>1063</v>
      </c>
      <c r="J888" s="157"/>
      <c r="K888" s="162">
        <f t="shared" si="8"/>
        <v>0</v>
      </c>
      <c r="L888" s="163"/>
      <c r="M888" s="154"/>
      <c r="N888" s="131"/>
    </row>
    <row r="889">
      <c r="A889" s="152" t="str">
        <f t="shared" si="1"/>
        <v>395105</v>
      </c>
      <c r="B889" s="107"/>
      <c r="C889" s="106">
        <v>395.0</v>
      </c>
      <c r="D889" s="153" t="s">
        <v>627</v>
      </c>
      <c r="E889" s="154" t="s">
        <v>947</v>
      </c>
      <c r="F889" s="155">
        <f>vlookup(G889,terminals!$C$4:$O$196,13,FALSE)</f>
        <v>105</v>
      </c>
      <c r="G889" s="153" t="s">
        <v>288</v>
      </c>
      <c r="H889" s="156"/>
      <c r="I889" s="157"/>
      <c r="J889" s="157"/>
      <c r="K889" s="162">
        <f t="shared" si="8"/>
        <v>-1</v>
      </c>
      <c r="L889" s="163"/>
      <c r="M889" s="154"/>
      <c r="N889" s="131"/>
    </row>
    <row r="890">
      <c r="A890" s="152" t="str">
        <f t="shared" si="1"/>
        <v>39694</v>
      </c>
      <c r="B890" s="107"/>
      <c r="C890" s="106">
        <v>396.0</v>
      </c>
      <c r="D890" s="153" t="s">
        <v>628</v>
      </c>
      <c r="E890" s="154" t="s">
        <v>945</v>
      </c>
      <c r="F890" s="155">
        <f>vlookup(G890,terminals!$C$4:$O$196,13,FALSE)</f>
        <v>94</v>
      </c>
      <c r="G890" s="153" t="s">
        <v>285</v>
      </c>
      <c r="H890" s="156" t="s">
        <v>996</v>
      </c>
      <c r="I890" s="163" t="s">
        <v>1063</v>
      </c>
      <c r="J890" s="157"/>
      <c r="K890" s="162">
        <f t="shared" si="8"/>
        <v>0</v>
      </c>
      <c r="L890" s="163"/>
      <c r="M890" s="154"/>
      <c r="N890" s="131"/>
    </row>
    <row r="891">
      <c r="A891" s="152" t="str">
        <f t="shared" si="1"/>
        <v>396118</v>
      </c>
      <c r="B891" s="107"/>
      <c r="C891" s="106">
        <v>396.0</v>
      </c>
      <c r="D891" s="153" t="s">
        <v>628</v>
      </c>
      <c r="E891" s="154" t="s">
        <v>947</v>
      </c>
      <c r="F891" s="155">
        <f>vlookup(G891,terminals!$C$4:$O$196,13,FALSE)</f>
        <v>118</v>
      </c>
      <c r="G891" s="153" t="s">
        <v>266</v>
      </c>
      <c r="H891" s="156"/>
      <c r="I891" s="163"/>
      <c r="J891" s="157"/>
      <c r="K891" s="162">
        <f t="shared" si="8"/>
        <v>-1</v>
      </c>
      <c r="L891" s="163"/>
      <c r="M891" s="154"/>
      <c r="N891" s="131"/>
    </row>
    <row r="892">
      <c r="A892" s="152" t="str">
        <f t="shared" si="1"/>
        <v>39790</v>
      </c>
      <c r="B892" s="107"/>
      <c r="C892" s="106">
        <v>397.0</v>
      </c>
      <c r="D892" s="153" t="s">
        <v>629</v>
      </c>
      <c r="E892" s="154" t="s">
        <v>945</v>
      </c>
      <c r="F892" s="155">
        <f>vlookup(G892,terminals!$C$4:$O$196,13,FALSE)</f>
        <v>90</v>
      </c>
      <c r="G892" s="153" t="s">
        <v>284</v>
      </c>
      <c r="H892" s="156" t="s">
        <v>948</v>
      </c>
      <c r="I892" s="163" t="s">
        <v>1063</v>
      </c>
      <c r="J892" s="157"/>
      <c r="K892" s="162">
        <f t="shared" si="8"/>
        <v>0</v>
      </c>
      <c r="L892" s="163"/>
      <c r="M892" s="154"/>
      <c r="N892" s="131"/>
    </row>
    <row r="893">
      <c r="A893" s="152" t="str">
        <f t="shared" si="1"/>
        <v>397102</v>
      </c>
      <c r="B893" s="107"/>
      <c r="C893" s="106">
        <v>397.0</v>
      </c>
      <c r="D893" s="153" t="s">
        <v>629</v>
      </c>
      <c r="E893" s="154" t="s">
        <v>947</v>
      </c>
      <c r="F893" s="155">
        <f>vlookup(G893,terminals!$C$4:$O$196,13,FALSE)</f>
        <v>102</v>
      </c>
      <c r="G893" s="153" t="s">
        <v>301</v>
      </c>
      <c r="H893" s="156"/>
      <c r="I893" s="163"/>
      <c r="J893" s="157"/>
      <c r="K893" s="162">
        <f t="shared" si="8"/>
        <v>-1</v>
      </c>
      <c r="L893" s="163"/>
      <c r="M893" s="154"/>
      <c r="N893" s="131"/>
    </row>
    <row r="894">
      <c r="A894" s="152" t="str">
        <f t="shared" si="1"/>
        <v>39890</v>
      </c>
      <c r="B894" s="107"/>
      <c r="C894" s="106">
        <v>398.0</v>
      </c>
      <c r="D894" s="153" t="s">
        <v>630</v>
      </c>
      <c r="E894" s="154" t="s">
        <v>945</v>
      </c>
      <c r="F894" s="155">
        <f>vlookup(G894,terminals!$C$4:$O$196,13,FALSE)</f>
        <v>90</v>
      </c>
      <c r="G894" s="153" t="s">
        <v>284</v>
      </c>
      <c r="H894" s="156" t="s">
        <v>1047</v>
      </c>
      <c r="I894" s="163" t="s">
        <v>1063</v>
      </c>
      <c r="J894" s="157"/>
      <c r="K894" s="162">
        <f t="shared" si="8"/>
        <v>0</v>
      </c>
      <c r="L894" s="163"/>
      <c r="M894" s="154"/>
      <c r="N894" s="131"/>
    </row>
    <row r="895">
      <c r="A895" s="152" t="str">
        <f t="shared" si="1"/>
        <v>398105</v>
      </c>
      <c r="B895" s="107"/>
      <c r="C895" s="106">
        <v>398.0</v>
      </c>
      <c r="D895" s="153" t="s">
        <v>630</v>
      </c>
      <c r="E895" s="154" t="s">
        <v>947</v>
      </c>
      <c r="F895" s="155">
        <f>vlookup(G895,terminals!$C$4:$O$196,13,FALSE)</f>
        <v>105</v>
      </c>
      <c r="G895" s="153" t="s">
        <v>288</v>
      </c>
      <c r="H895" s="156"/>
      <c r="I895" s="163"/>
      <c r="J895" s="157"/>
      <c r="K895" s="162">
        <f t="shared" si="8"/>
        <v>-1</v>
      </c>
      <c r="L895" s="163"/>
      <c r="M895" s="154"/>
      <c r="N895" s="131"/>
    </row>
    <row r="896">
      <c r="A896" s="152" t="str">
        <f t="shared" si="1"/>
        <v>39990</v>
      </c>
      <c r="B896" s="107"/>
      <c r="C896" s="106">
        <v>399.0</v>
      </c>
      <c r="D896" s="153" t="s">
        <v>630</v>
      </c>
      <c r="E896" s="154" t="s">
        <v>945</v>
      </c>
      <c r="F896" s="155">
        <f>vlookup(G896,terminals!$C$4:$O$196,13,FALSE)</f>
        <v>90</v>
      </c>
      <c r="G896" s="153" t="s">
        <v>284</v>
      </c>
      <c r="H896" s="156" t="s">
        <v>1051</v>
      </c>
      <c r="I896" s="163" t="s">
        <v>1063</v>
      </c>
      <c r="J896" s="157"/>
      <c r="K896" s="162">
        <f t="shared" si="8"/>
        <v>0</v>
      </c>
      <c r="L896" s="163"/>
      <c r="M896" s="154"/>
      <c r="N896" s="131"/>
    </row>
    <row r="897">
      <c r="A897" s="152" t="str">
        <f t="shared" si="1"/>
        <v>399105</v>
      </c>
      <c r="B897" s="107"/>
      <c r="C897" s="106">
        <v>399.0</v>
      </c>
      <c r="D897" s="153" t="s">
        <v>630</v>
      </c>
      <c r="E897" s="154" t="s">
        <v>947</v>
      </c>
      <c r="F897" s="155">
        <f>vlookup(G897,terminals!$C$4:$O$196,13,FALSE)</f>
        <v>105</v>
      </c>
      <c r="G897" s="153" t="s">
        <v>288</v>
      </c>
      <c r="H897" s="156"/>
      <c r="I897" s="163"/>
      <c r="J897" s="157"/>
      <c r="K897" s="162">
        <f t="shared" si="8"/>
        <v>-1</v>
      </c>
      <c r="L897" s="163"/>
      <c r="M897" s="154"/>
      <c r="N897" s="131"/>
    </row>
    <row r="898">
      <c r="A898" s="152" t="str">
        <f t="shared" si="1"/>
        <v>40090</v>
      </c>
      <c r="B898" s="107"/>
      <c r="C898" s="106">
        <v>400.0</v>
      </c>
      <c r="D898" s="153" t="s">
        <v>402</v>
      </c>
      <c r="E898" s="154" t="s">
        <v>945</v>
      </c>
      <c r="F898" s="155">
        <f>vlookup(G898,terminals!$C$4:$O$196,13,FALSE)</f>
        <v>90</v>
      </c>
      <c r="G898" s="153" t="s">
        <v>284</v>
      </c>
      <c r="H898" s="156" t="s">
        <v>948</v>
      </c>
      <c r="I898" s="163" t="s">
        <v>1063</v>
      </c>
      <c r="J898" s="157"/>
      <c r="K898" s="162">
        <f t="shared" si="8"/>
        <v>0</v>
      </c>
      <c r="L898" s="163"/>
      <c r="M898" s="154"/>
      <c r="N898" s="131"/>
    </row>
    <row r="899">
      <c r="A899" s="152" t="str">
        <f t="shared" si="1"/>
        <v>400107</v>
      </c>
      <c r="B899" s="107"/>
      <c r="C899" s="106">
        <v>400.0</v>
      </c>
      <c r="D899" s="153" t="s">
        <v>402</v>
      </c>
      <c r="E899" s="154" t="s">
        <v>947</v>
      </c>
      <c r="F899" s="155">
        <f>vlookup(G899,terminals!$C$4:$O$196,13,FALSE)</f>
        <v>107</v>
      </c>
      <c r="G899" s="153" t="s">
        <v>262</v>
      </c>
      <c r="H899" s="156"/>
      <c r="I899" s="163"/>
      <c r="J899" s="157"/>
      <c r="K899" s="162">
        <f t="shared" si="8"/>
        <v>-1</v>
      </c>
      <c r="L899" s="163"/>
      <c r="M899" s="154"/>
      <c r="N899" s="131"/>
    </row>
    <row r="900">
      <c r="A900" s="152" t="str">
        <f t="shared" si="1"/>
        <v>40190</v>
      </c>
      <c r="B900" s="107"/>
      <c r="C900" s="106">
        <v>401.0</v>
      </c>
      <c r="D900" s="153" t="s">
        <v>631</v>
      </c>
      <c r="E900" s="154" t="s">
        <v>945</v>
      </c>
      <c r="F900" s="155">
        <f>vlookup(G900,terminals!$C$4:$O$196,13,FALSE)</f>
        <v>90</v>
      </c>
      <c r="G900" s="153" t="s">
        <v>284</v>
      </c>
      <c r="H900" s="156" t="s">
        <v>1093</v>
      </c>
      <c r="I900" s="163" t="s">
        <v>1063</v>
      </c>
      <c r="J900" s="157"/>
      <c r="K900" s="162">
        <f t="shared" si="8"/>
        <v>0</v>
      </c>
      <c r="L900" s="163"/>
      <c r="M900" s="154"/>
      <c r="N900" s="131"/>
    </row>
    <row r="901">
      <c r="A901" s="152" t="str">
        <f t="shared" si="1"/>
        <v>401117</v>
      </c>
      <c r="B901" s="107"/>
      <c r="C901" s="106">
        <v>401.0</v>
      </c>
      <c r="D901" s="153" t="s">
        <v>631</v>
      </c>
      <c r="E901" s="154" t="s">
        <v>947</v>
      </c>
      <c r="F901" s="155">
        <f>vlookup(G901,terminals!$C$4:$O$196,13,FALSE)</f>
        <v>117</v>
      </c>
      <c r="G901" s="153" t="s">
        <v>281</v>
      </c>
      <c r="H901" s="156"/>
      <c r="I901" s="163"/>
      <c r="J901" s="157"/>
      <c r="K901" s="162">
        <f t="shared" si="8"/>
        <v>-1</v>
      </c>
      <c r="L901" s="163"/>
      <c r="M901" s="154"/>
      <c r="N901" s="131"/>
    </row>
    <row r="902">
      <c r="A902" s="152" t="str">
        <f t="shared" si="1"/>
        <v>40290</v>
      </c>
      <c r="B902" s="107"/>
      <c r="C902" s="106">
        <v>402.0</v>
      </c>
      <c r="D902" s="153" t="s">
        <v>631</v>
      </c>
      <c r="E902" s="154" t="s">
        <v>945</v>
      </c>
      <c r="F902" s="155">
        <f>vlookup(G902,terminals!$C$4:$O$196,13,FALSE)</f>
        <v>90</v>
      </c>
      <c r="G902" s="153" t="s">
        <v>284</v>
      </c>
      <c r="H902" s="156" t="s">
        <v>986</v>
      </c>
      <c r="I902" s="163" t="s">
        <v>1063</v>
      </c>
      <c r="J902" s="157"/>
      <c r="K902" s="162">
        <f t="shared" si="8"/>
        <v>0</v>
      </c>
      <c r="L902" s="163"/>
      <c r="M902" s="154"/>
      <c r="N902" s="131"/>
    </row>
    <row r="903">
      <c r="A903" s="152" t="str">
        <f t="shared" si="1"/>
        <v>402117</v>
      </c>
      <c r="B903" s="107"/>
      <c r="C903" s="106">
        <v>402.0</v>
      </c>
      <c r="D903" s="153" t="s">
        <v>631</v>
      </c>
      <c r="E903" s="154" t="s">
        <v>947</v>
      </c>
      <c r="F903" s="155">
        <f>vlookup(G903,terminals!$C$4:$O$196,13,FALSE)</f>
        <v>117</v>
      </c>
      <c r="G903" s="153" t="s">
        <v>281</v>
      </c>
      <c r="H903" s="156"/>
      <c r="I903" s="163"/>
      <c r="J903" s="157"/>
      <c r="K903" s="162">
        <f t="shared" si="8"/>
        <v>-1</v>
      </c>
      <c r="L903" s="163"/>
      <c r="M903" s="154"/>
      <c r="N903" s="131"/>
    </row>
    <row r="904">
      <c r="A904" s="152" t="str">
        <f t="shared" si="1"/>
        <v>40390</v>
      </c>
      <c r="B904" s="107"/>
      <c r="C904" s="106">
        <v>403.0</v>
      </c>
      <c r="D904" s="153" t="s">
        <v>631</v>
      </c>
      <c r="E904" s="154" t="s">
        <v>945</v>
      </c>
      <c r="F904" s="155">
        <f>vlookup(G904,terminals!$C$4:$O$196,13,FALSE)</f>
        <v>90</v>
      </c>
      <c r="G904" s="153" t="s">
        <v>284</v>
      </c>
      <c r="H904" s="156" t="s">
        <v>1094</v>
      </c>
      <c r="I904" s="163" t="s">
        <v>1063</v>
      </c>
      <c r="J904" s="157"/>
      <c r="K904" s="162">
        <f t="shared" si="8"/>
        <v>0</v>
      </c>
      <c r="L904" s="163"/>
      <c r="M904" s="154"/>
      <c r="N904" s="131"/>
    </row>
    <row r="905">
      <c r="A905" s="152" t="str">
        <f t="shared" si="1"/>
        <v>403117</v>
      </c>
      <c r="B905" s="107"/>
      <c r="C905" s="106">
        <v>403.0</v>
      </c>
      <c r="D905" s="153" t="s">
        <v>631</v>
      </c>
      <c r="E905" s="154" t="s">
        <v>947</v>
      </c>
      <c r="F905" s="155">
        <f>vlookup(G905,terminals!$C$4:$O$196,13,FALSE)</f>
        <v>117</v>
      </c>
      <c r="G905" s="153" t="s">
        <v>281</v>
      </c>
      <c r="H905" s="156"/>
      <c r="I905" s="163"/>
      <c r="J905" s="157"/>
      <c r="K905" s="162">
        <f t="shared" si="8"/>
        <v>-1</v>
      </c>
      <c r="L905" s="163"/>
      <c r="M905" s="154"/>
      <c r="N905" s="131"/>
    </row>
    <row r="906">
      <c r="A906" s="152" t="str">
        <f t="shared" si="1"/>
        <v>40490</v>
      </c>
      <c r="B906" s="107"/>
      <c r="C906" s="106">
        <v>404.0</v>
      </c>
      <c r="D906" s="153" t="s">
        <v>632</v>
      </c>
      <c r="E906" s="154" t="s">
        <v>945</v>
      </c>
      <c r="F906" s="155">
        <f>vlookup(G906,terminals!$C$4:$O$196,13,FALSE)</f>
        <v>90</v>
      </c>
      <c r="G906" s="153" t="s">
        <v>284</v>
      </c>
      <c r="H906" s="156" t="s">
        <v>965</v>
      </c>
      <c r="I906" s="163" t="s">
        <v>1063</v>
      </c>
      <c r="J906" s="157"/>
      <c r="K906" s="162">
        <f t="shared" si="8"/>
        <v>0</v>
      </c>
      <c r="L906" s="163"/>
      <c r="M906" s="154"/>
      <c r="N906" s="131"/>
    </row>
    <row r="907">
      <c r="A907" s="152" t="str">
        <f t="shared" si="1"/>
        <v>404118</v>
      </c>
      <c r="B907" s="107"/>
      <c r="C907" s="106">
        <v>404.0</v>
      </c>
      <c r="D907" s="153" t="s">
        <v>632</v>
      </c>
      <c r="E907" s="154" t="s">
        <v>947</v>
      </c>
      <c r="F907" s="155">
        <f>vlookup(G907,terminals!$C$4:$O$196,13,FALSE)</f>
        <v>118</v>
      </c>
      <c r="G907" s="153" t="s">
        <v>266</v>
      </c>
      <c r="H907" s="156"/>
      <c r="I907" s="163"/>
      <c r="J907" s="157"/>
      <c r="K907" s="162">
        <f t="shared" si="8"/>
        <v>-1</v>
      </c>
      <c r="L907" s="163"/>
      <c r="M907" s="154"/>
      <c r="N907" s="131"/>
    </row>
    <row r="908">
      <c r="A908" s="152" t="str">
        <f t="shared" si="1"/>
        <v>40590</v>
      </c>
      <c r="B908" s="107"/>
      <c r="C908" s="106">
        <v>405.0</v>
      </c>
      <c r="D908" s="153" t="s">
        <v>632</v>
      </c>
      <c r="E908" s="154" t="s">
        <v>945</v>
      </c>
      <c r="F908" s="155">
        <f>vlookup(G908,terminals!$C$4:$O$196,13,FALSE)</f>
        <v>90</v>
      </c>
      <c r="G908" s="153" t="s">
        <v>284</v>
      </c>
      <c r="H908" s="156" t="s">
        <v>1094</v>
      </c>
      <c r="I908" s="163" t="s">
        <v>1063</v>
      </c>
      <c r="J908" s="157"/>
      <c r="K908" s="162">
        <f t="shared" si="8"/>
        <v>0</v>
      </c>
      <c r="L908" s="163"/>
      <c r="M908" s="154"/>
      <c r="N908" s="131"/>
    </row>
    <row r="909">
      <c r="A909" s="152" t="str">
        <f t="shared" si="1"/>
        <v>405118</v>
      </c>
      <c r="B909" s="107"/>
      <c r="C909" s="106">
        <v>405.0</v>
      </c>
      <c r="D909" s="153" t="s">
        <v>632</v>
      </c>
      <c r="E909" s="154" t="s">
        <v>947</v>
      </c>
      <c r="F909" s="155">
        <f>vlookup(G909,terminals!$C$4:$O$196,13,FALSE)</f>
        <v>118</v>
      </c>
      <c r="G909" s="153" t="s">
        <v>266</v>
      </c>
      <c r="H909" s="156"/>
      <c r="I909" s="163"/>
      <c r="J909" s="157"/>
      <c r="K909" s="162">
        <f t="shared" si="8"/>
        <v>-1</v>
      </c>
      <c r="L909" s="163"/>
      <c r="M909" s="154"/>
      <c r="N909" s="131"/>
    </row>
    <row r="910">
      <c r="A910" s="152" t="str">
        <f t="shared" si="1"/>
        <v>40690</v>
      </c>
      <c r="B910" s="107"/>
      <c r="C910" s="106">
        <v>406.0</v>
      </c>
      <c r="D910" s="153" t="s">
        <v>633</v>
      </c>
      <c r="E910" s="154" t="s">
        <v>945</v>
      </c>
      <c r="F910" s="155">
        <f>vlookup(G910,terminals!$C$4:$O$196,13,FALSE)</f>
        <v>90</v>
      </c>
      <c r="G910" s="153" t="s">
        <v>284</v>
      </c>
      <c r="H910" s="156" t="s">
        <v>946</v>
      </c>
      <c r="I910" s="163" t="s">
        <v>1063</v>
      </c>
      <c r="J910" s="157"/>
      <c r="K910" s="162">
        <f t="shared" si="8"/>
        <v>0</v>
      </c>
      <c r="L910" s="163"/>
      <c r="M910" s="154"/>
      <c r="N910" s="131"/>
    </row>
    <row r="911">
      <c r="A911" s="152" t="str">
        <f t="shared" si="1"/>
        <v>406112</v>
      </c>
      <c r="B911" s="107"/>
      <c r="C911" s="106">
        <v>406.0</v>
      </c>
      <c r="D911" s="153" t="s">
        <v>633</v>
      </c>
      <c r="E911" s="154" t="s">
        <v>947</v>
      </c>
      <c r="F911" s="155">
        <f>vlookup(G911,terminals!$C$4:$O$196,13,FALSE)</f>
        <v>112</v>
      </c>
      <c r="G911" s="153" t="s">
        <v>268</v>
      </c>
      <c r="H911" s="156"/>
      <c r="I911" s="163"/>
      <c r="J911" s="157"/>
      <c r="K911" s="162">
        <f t="shared" si="8"/>
        <v>-1</v>
      </c>
      <c r="L911" s="163"/>
      <c r="M911" s="154"/>
      <c r="N911" s="131"/>
    </row>
    <row r="912">
      <c r="A912" s="152" t="str">
        <f t="shared" si="1"/>
        <v>40790</v>
      </c>
      <c r="B912" s="107"/>
      <c r="C912" s="106">
        <v>407.0</v>
      </c>
      <c r="D912" s="153" t="s">
        <v>633</v>
      </c>
      <c r="E912" s="154" t="s">
        <v>945</v>
      </c>
      <c r="F912" s="155">
        <f>vlookup(G912,terminals!$C$4:$O$196,13,FALSE)</f>
        <v>90</v>
      </c>
      <c r="G912" s="153" t="s">
        <v>284</v>
      </c>
      <c r="H912" s="156" t="s">
        <v>948</v>
      </c>
      <c r="I912" s="163" t="s">
        <v>1063</v>
      </c>
      <c r="J912" s="157"/>
      <c r="K912" s="162">
        <f t="shared" si="8"/>
        <v>0</v>
      </c>
      <c r="L912" s="163"/>
      <c r="M912" s="154"/>
      <c r="N912" s="131"/>
    </row>
    <row r="913">
      <c r="A913" s="152" t="str">
        <f t="shared" si="1"/>
        <v>407112</v>
      </c>
      <c r="B913" s="107"/>
      <c r="C913" s="106">
        <v>407.0</v>
      </c>
      <c r="D913" s="153" t="s">
        <v>633</v>
      </c>
      <c r="E913" s="154" t="s">
        <v>947</v>
      </c>
      <c r="F913" s="155">
        <f>vlookup(G913,terminals!$C$4:$O$196,13,FALSE)</f>
        <v>112</v>
      </c>
      <c r="G913" s="153" t="s">
        <v>268</v>
      </c>
      <c r="H913" s="156"/>
      <c r="I913" s="163"/>
      <c r="J913" s="157"/>
      <c r="K913" s="162">
        <f t="shared" si="8"/>
        <v>-1</v>
      </c>
      <c r="L913" s="163"/>
      <c r="M913" s="154"/>
      <c r="N913" s="131"/>
    </row>
    <row r="914">
      <c r="A914" s="152" t="str">
        <f t="shared" si="1"/>
        <v>40890</v>
      </c>
      <c r="B914" s="107"/>
      <c r="C914" s="106">
        <v>408.0</v>
      </c>
      <c r="D914" s="153" t="s">
        <v>633</v>
      </c>
      <c r="E914" s="154" t="s">
        <v>945</v>
      </c>
      <c r="F914" s="155">
        <f>vlookup(G914,terminals!$C$4:$O$196,13,FALSE)</f>
        <v>90</v>
      </c>
      <c r="G914" s="153" t="s">
        <v>284</v>
      </c>
      <c r="H914" s="156" t="s">
        <v>996</v>
      </c>
      <c r="I914" s="163" t="s">
        <v>1063</v>
      </c>
      <c r="J914" s="157"/>
      <c r="K914" s="162">
        <f t="shared" si="8"/>
        <v>0</v>
      </c>
      <c r="L914" s="163"/>
      <c r="M914" s="154"/>
      <c r="N914" s="131"/>
    </row>
    <row r="915">
      <c r="A915" s="152" t="str">
        <f t="shared" si="1"/>
        <v>408112</v>
      </c>
      <c r="B915" s="107"/>
      <c r="C915" s="106">
        <v>408.0</v>
      </c>
      <c r="D915" s="153" t="s">
        <v>633</v>
      </c>
      <c r="E915" s="154" t="s">
        <v>947</v>
      </c>
      <c r="F915" s="155">
        <f>vlookup(G915,terminals!$C$4:$O$196,13,FALSE)</f>
        <v>112</v>
      </c>
      <c r="G915" s="153" t="s">
        <v>268</v>
      </c>
      <c r="H915" s="156"/>
      <c r="I915" s="163"/>
      <c r="J915" s="157"/>
      <c r="K915" s="162">
        <f t="shared" si="8"/>
        <v>-1</v>
      </c>
      <c r="L915" s="163"/>
      <c r="M915" s="154"/>
      <c r="N915" s="131"/>
    </row>
    <row r="916">
      <c r="A916" s="152" t="str">
        <f t="shared" si="1"/>
        <v>40996</v>
      </c>
      <c r="B916" s="107"/>
      <c r="C916" s="106">
        <v>409.0</v>
      </c>
      <c r="D916" s="153" t="s">
        <v>634</v>
      </c>
      <c r="E916" s="154" t="s">
        <v>945</v>
      </c>
      <c r="F916" s="155">
        <f>vlookup(G916,terminals!$C$4:$O$196,13,FALSE)</f>
        <v>96</v>
      </c>
      <c r="G916" s="153" t="s">
        <v>260</v>
      </c>
      <c r="H916" s="156" t="s">
        <v>996</v>
      </c>
      <c r="I916" s="163" t="s">
        <v>1063</v>
      </c>
      <c r="J916" s="157"/>
      <c r="K916" s="162">
        <f t="shared" si="8"/>
        <v>0</v>
      </c>
      <c r="L916" s="163"/>
      <c r="M916" s="154"/>
      <c r="N916" s="131"/>
    </row>
    <row r="917">
      <c r="A917" s="152" t="str">
        <f t="shared" si="1"/>
        <v>409104</v>
      </c>
      <c r="B917" s="107"/>
      <c r="C917" s="106">
        <v>409.0</v>
      </c>
      <c r="D917" s="153" t="s">
        <v>634</v>
      </c>
      <c r="E917" s="154" t="s">
        <v>947</v>
      </c>
      <c r="F917" s="155">
        <f>vlookup(G917,terminals!$C$4:$O$196,13,FALSE)</f>
        <v>104</v>
      </c>
      <c r="G917" s="153" t="s">
        <v>1091</v>
      </c>
      <c r="H917" s="156"/>
      <c r="I917" s="163"/>
      <c r="J917" s="157"/>
      <c r="K917" s="162">
        <f t="shared" si="8"/>
        <v>-1</v>
      </c>
      <c r="L917" s="163"/>
      <c r="M917" s="154"/>
      <c r="N917" s="131"/>
    </row>
    <row r="918">
      <c r="A918" s="152" t="str">
        <f t="shared" si="1"/>
        <v>41096</v>
      </c>
      <c r="B918" s="107"/>
      <c r="C918" s="106">
        <v>410.0</v>
      </c>
      <c r="D918" s="153" t="s">
        <v>634</v>
      </c>
      <c r="E918" s="154" t="s">
        <v>945</v>
      </c>
      <c r="F918" s="155">
        <f>vlookup(G918,terminals!$C$4:$O$196,13,FALSE)</f>
        <v>96</v>
      </c>
      <c r="G918" s="153" t="s">
        <v>260</v>
      </c>
      <c r="H918" s="156" t="s">
        <v>1035</v>
      </c>
      <c r="I918" s="163" t="s">
        <v>1063</v>
      </c>
      <c r="J918" s="157"/>
      <c r="K918" s="162">
        <f t="shared" si="8"/>
        <v>0</v>
      </c>
      <c r="L918" s="163"/>
      <c r="M918" s="154"/>
      <c r="N918" s="131"/>
    </row>
    <row r="919">
      <c r="A919" s="152" t="str">
        <f t="shared" si="1"/>
        <v>410104</v>
      </c>
      <c r="B919" s="107"/>
      <c r="C919" s="106">
        <v>410.0</v>
      </c>
      <c r="D919" s="153" t="s">
        <v>634</v>
      </c>
      <c r="E919" s="154" t="s">
        <v>947</v>
      </c>
      <c r="F919" s="155">
        <f>vlookup(G919,terminals!$C$4:$O$196,13,FALSE)</f>
        <v>104</v>
      </c>
      <c r="G919" s="153" t="s">
        <v>1091</v>
      </c>
      <c r="H919" s="156"/>
      <c r="I919" s="163"/>
      <c r="J919" s="157"/>
      <c r="K919" s="162">
        <f t="shared" si="8"/>
        <v>-1</v>
      </c>
      <c r="L919" s="163"/>
      <c r="M919" s="154"/>
      <c r="N919" s="131"/>
    </row>
    <row r="920">
      <c r="A920" s="152" t="str">
        <f t="shared" si="1"/>
        <v>41196</v>
      </c>
      <c r="B920" s="107"/>
      <c r="C920" s="106">
        <v>411.0</v>
      </c>
      <c r="D920" s="153" t="s">
        <v>635</v>
      </c>
      <c r="E920" s="154" t="s">
        <v>945</v>
      </c>
      <c r="F920" s="155">
        <f>vlookup(G920,terminals!$C$4:$O$196,13,FALSE)</f>
        <v>96</v>
      </c>
      <c r="G920" s="153" t="s">
        <v>260</v>
      </c>
      <c r="H920" s="156" t="s">
        <v>986</v>
      </c>
      <c r="I920" s="163" t="s">
        <v>1063</v>
      </c>
      <c r="J920" s="157"/>
      <c r="K920" s="162">
        <f t="shared" si="8"/>
        <v>0</v>
      </c>
      <c r="L920" s="163"/>
      <c r="M920" s="154"/>
      <c r="N920" s="131"/>
    </row>
    <row r="921">
      <c r="A921" s="152" t="str">
        <f t="shared" si="1"/>
        <v>411105</v>
      </c>
      <c r="B921" s="107"/>
      <c r="C921" s="106">
        <v>411.0</v>
      </c>
      <c r="D921" s="153" t="s">
        <v>635</v>
      </c>
      <c r="E921" s="154" t="s">
        <v>947</v>
      </c>
      <c r="F921" s="155">
        <f>vlookup(G921,terminals!$C$4:$O$196,13,FALSE)</f>
        <v>105</v>
      </c>
      <c r="G921" s="153" t="s">
        <v>288</v>
      </c>
      <c r="H921" s="156"/>
      <c r="I921" s="163"/>
      <c r="J921" s="157"/>
      <c r="K921" s="162">
        <f t="shared" si="8"/>
        <v>-1</v>
      </c>
      <c r="L921" s="163"/>
      <c r="M921" s="154"/>
      <c r="N921" s="131"/>
    </row>
    <row r="922">
      <c r="A922" s="152" t="str">
        <f t="shared" si="1"/>
        <v>41296</v>
      </c>
      <c r="B922" s="107"/>
      <c r="C922" s="106">
        <v>412.0</v>
      </c>
      <c r="D922" s="153" t="s">
        <v>635</v>
      </c>
      <c r="E922" s="154" t="s">
        <v>945</v>
      </c>
      <c r="F922" s="155">
        <f>vlookup(G922,terminals!$C$4:$O$196,13,FALSE)</f>
        <v>96</v>
      </c>
      <c r="G922" s="153" t="s">
        <v>260</v>
      </c>
      <c r="H922" s="156" t="s">
        <v>1035</v>
      </c>
      <c r="I922" s="163" t="s">
        <v>1063</v>
      </c>
      <c r="J922" s="157"/>
      <c r="K922" s="162">
        <f t="shared" si="8"/>
        <v>0</v>
      </c>
      <c r="L922" s="163"/>
      <c r="M922" s="154"/>
      <c r="N922" s="131"/>
    </row>
    <row r="923">
      <c r="A923" s="152" t="str">
        <f t="shared" si="1"/>
        <v>412105</v>
      </c>
      <c r="B923" s="107"/>
      <c r="C923" s="106">
        <v>412.0</v>
      </c>
      <c r="D923" s="153" t="s">
        <v>635</v>
      </c>
      <c r="E923" s="154" t="s">
        <v>947</v>
      </c>
      <c r="F923" s="155">
        <f>vlookup(G923,terminals!$C$4:$O$196,13,FALSE)</f>
        <v>105</v>
      </c>
      <c r="G923" s="153" t="s">
        <v>288</v>
      </c>
      <c r="H923" s="156"/>
      <c r="I923" s="163"/>
      <c r="J923" s="157"/>
      <c r="K923" s="162">
        <f t="shared" si="8"/>
        <v>-1</v>
      </c>
      <c r="L923" s="163"/>
      <c r="M923" s="154"/>
      <c r="N923" s="131"/>
    </row>
    <row r="924">
      <c r="A924" s="152" t="str">
        <f t="shared" si="1"/>
        <v>41396</v>
      </c>
      <c r="B924" s="107"/>
      <c r="C924" s="106">
        <v>413.0</v>
      </c>
      <c r="D924" s="153" t="s">
        <v>636</v>
      </c>
      <c r="E924" s="154" t="s">
        <v>945</v>
      </c>
      <c r="F924" s="155">
        <f>vlookup(G924,terminals!$C$4:$O$196,13,FALSE)</f>
        <v>96</v>
      </c>
      <c r="G924" s="153" t="s">
        <v>260</v>
      </c>
      <c r="H924" s="156" t="s">
        <v>1051</v>
      </c>
      <c r="I924" s="163" t="s">
        <v>1063</v>
      </c>
      <c r="J924" s="157"/>
      <c r="K924" s="162">
        <f t="shared" si="8"/>
        <v>0</v>
      </c>
      <c r="L924" s="163"/>
      <c r="M924" s="154"/>
      <c r="N924" s="131"/>
    </row>
    <row r="925">
      <c r="A925" s="152" t="str">
        <f t="shared" si="1"/>
        <v>413118</v>
      </c>
      <c r="B925" s="107"/>
      <c r="C925" s="106">
        <v>413.0</v>
      </c>
      <c r="D925" s="153" t="s">
        <v>636</v>
      </c>
      <c r="E925" s="154" t="s">
        <v>947</v>
      </c>
      <c r="F925" s="155">
        <f>vlookup(G925,terminals!$C$4:$O$196,13,FALSE)</f>
        <v>118</v>
      </c>
      <c r="G925" s="153" t="s">
        <v>266</v>
      </c>
      <c r="H925" s="156"/>
      <c r="I925" s="163"/>
      <c r="J925" s="157"/>
      <c r="K925" s="162">
        <f t="shared" si="8"/>
        <v>-1</v>
      </c>
      <c r="L925" s="163"/>
      <c r="M925" s="154"/>
      <c r="N925" s="131"/>
    </row>
    <row r="926">
      <c r="A926" s="152" t="str">
        <f t="shared" si="1"/>
        <v>41496</v>
      </c>
      <c r="B926" s="107"/>
      <c r="C926" s="106">
        <v>414.0</v>
      </c>
      <c r="D926" s="153" t="s">
        <v>637</v>
      </c>
      <c r="E926" s="154" t="s">
        <v>945</v>
      </c>
      <c r="F926" s="155">
        <f>vlookup(G926,terminals!$C$4:$O$196,13,FALSE)</f>
        <v>96</v>
      </c>
      <c r="G926" s="153" t="s">
        <v>260</v>
      </c>
      <c r="H926" s="156" t="s">
        <v>996</v>
      </c>
      <c r="I926" s="163" t="s">
        <v>1063</v>
      </c>
      <c r="J926" s="157"/>
      <c r="K926" s="162">
        <f t="shared" si="8"/>
        <v>0</v>
      </c>
      <c r="L926" s="163"/>
      <c r="M926" s="154"/>
      <c r="N926" s="131"/>
    </row>
    <row r="927">
      <c r="A927" s="152" t="str">
        <f t="shared" si="1"/>
        <v>414112</v>
      </c>
      <c r="B927" s="107"/>
      <c r="C927" s="106">
        <v>414.0</v>
      </c>
      <c r="D927" s="153" t="s">
        <v>637</v>
      </c>
      <c r="E927" s="154" t="s">
        <v>947</v>
      </c>
      <c r="F927" s="155">
        <f>vlookup(G927,terminals!$C$4:$O$196,13,FALSE)</f>
        <v>112</v>
      </c>
      <c r="G927" s="153" t="s">
        <v>268</v>
      </c>
      <c r="H927" s="156"/>
      <c r="I927" s="163"/>
      <c r="J927" s="157"/>
      <c r="K927" s="162">
        <f t="shared" si="8"/>
        <v>-1</v>
      </c>
      <c r="L927" s="163"/>
      <c r="M927" s="154"/>
      <c r="N927" s="131"/>
    </row>
    <row r="928">
      <c r="A928" s="152" t="str">
        <f t="shared" si="1"/>
        <v>41597</v>
      </c>
      <c r="B928" s="107"/>
      <c r="C928" s="106">
        <v>415.0</v>
      </c>
      <c r="D928" s="153" t="s">
        <v>638</v>
      </c>
      <c r="E928" s="154" t="s">
        <v>945</v>
      </c>
      <c r="F928" s="155">
        <f>vlookup(G928,terminals!$C$4:$O$196,13,FALSE)</f>
        <v>97</v>
      </c>
      <c r="G928" s="153" t="s">
        <v>278</v>
      </c>
      <c r="H928" s="156" t="s">
        <v>986</v>
      </c>
      <c r="I928" s="163" t="s">
        <v>1063</v>
      </c>
      <c r="J928" s="157"/>
      <c r="K928" s="162">
        <f t="shared" si="8"/>
        <v>0</v>
      </c>
      <c r="L928" s="163"/>
      <c r="M928" s="154"/>
      <c r="N928" s="131"/>
    </row>
    <row r="929">
      <c r="A929" s="152" t="str">
        <f t="shared" si="1"/>
        <v>415102</v>
      </c>
      <c r="B929" s="107"/>
      <c r="C929" s="106">
        <v>415.0</v>
      </c>
      <c r="D929" s="153" t="s">
        <v>638</v>
      </c>
      <c r="E929" s="154" t="s">
        <v>947</v>
      </c>
      <c r="F929" s="155">
        <f>vlookup(G929,terminals!$C$4:$O$196,13,FALSE)</f>
        <v>102</v>
      </c>
      <c r="G929" s="153" t="s">
        <v>301</v>
      </c>
      <c r="H929" s="156"/>
      <c r="I929" s="163"/>
      <c r="J929" s="157"/>
      <c r="K929" s="162">
        <f t="shared" si="8"/>
        <v>-1</v>
      </c>
      <c r="L929" s="163"/>
      <c r="M929" s="154"/>
      <c r="N929" s="131"/>
    </row>
    <row r="930">
      <c r="A930" s="152" t="str">
        <f t="shared" si="1"/>
        <v>41697</v>
      </c>
      <c r="B930" s="107"/>
      <c r="C930" s="106">
        <v>416.0</v>
      </c>
      <c r="D930" s="153" t="s">
        <v>638</v>
      </c>
      <c r="E930" s="154" t="s">
        <v>945</v>
      </c>
      <c r="F930" s="155">
        <f>vlookup(G930,terminals!$C$4:$O$196,13,FALSE)</f>
        <v>97</v>
      </c>
      <c r="G930" s="153" t="s">
        <v>278</v>
      </c>
      <c r="H930" s="156" t="s">
        <v>1013</v>
      </c>
      <c r="I930" s="163" t="s">
        <v>1063</v>
      </c>
      <c r="J930" s="157"/>
      <c r="K930" s="162">
        <f t="shared" si="8"/>
        <v>0</v>
      </c>
      <c r="L930" s="163"/>
      <c r="M930" s="154"/>
      <c r="N930" s="131"/>
    </row>
    <row r="931">
      <c r="A931" s="152" t="str">
        <f t="shared" si="1"/>
        <v>416102</v>
      </c>
      <c r="B931" s="107"/>
      <c r="C931" s="106">
        <v>416.0</v>
      </c>
      <c r="D931" s="153" t="s">
        <v>638</v>
      </c>
      <c r="E931" s="154" t="s">
        <v>947</v>
      </c>
      <c r="F931" s="155">
        <f>vlookup(G931,terminals!$C$4:$O$196,13,FALSE)</f>
        <v>102</v>
      </c>
      <c r="G931" s="153" t="s">
        <v>301</v>
      </c>
      <c r="H931" s="156"/>
      <c r="I931" s="163"/>
      <c r="J931" s="157"/>
      <c r="K931" s="162">
        <f t="shared" si="8"/>
        <v>-1</v>
      </c>
      <c r="L931" s="163"/>
      <c r="M931" s="154"/>
      <c r="N931" s="131"/>
    </row>
    <row r="932">
      <c r="A932" s="152" t="str">
        <f t="shared" si="1"/>
        <v>41797</v>
      </c>
      <c r="B932" s="107"/>
      <c r="C932" s="106">
        <v>417.0</v>
      </c>
      <c r="D932" s="153" t="s">
        <v>639</v>
      </c>
      <c r="E932" s="154" t="s">
        <v>945</v>
      </c>
      <c r="F932" s="155">
        <f>vlookup(G932,terminals!$C$4:$O$196,13,FALSE)</f>
        <v>97</v>
      </c>
      <c r="G932" s="153" t="s">
        <v>278</v>
      </c>
      <c r="H932" s="156" t="s">
        <v>1013</v>
      </c>
      <c r="I932" s="163" t="s">
        <v>1063</v>
      </c>
      <c r="J932" s="157"/>
      <c r="K932" s="162">
        <f t="shared" si="8"/>
        <v>0</v>
      </c>
      <c r="L932" s="163"/>
      <c r="M932" s="154"/>
      <c r="N932" s="131"/>
    </row>
    <row r="933">
      <c r="A933" s="152" t="str">
        <f t="shared" si="1"/>
        <v>417113</v>
      </c>
      <c r="B933" s="107"/>
      <c r="C933" s="106">
        <v>417.0</v>
      </c>
      <c r="D933" s="153" t="s">
        <v>639</v>
      </c>
      <c r="E933" s="154" t="s">
        <v>947</v>
      </c>
      <c r="F933" s="155">
        <f>vlookup(G933,terminals!$C$4:$O$196,13,FALSE)</f>
        <v>113</v>
      </c>
      <c r="G933" s="153" t="s">
        <v>270</v>
      </c>
      <c r="H933" s="156"/>
      <c r="I933" s="163"/>
      <c r="J933" s="157"/>
      <c r="K933" s="162">
        <f t="shared" si="8"/>
        <v>-1</v>
      </c>
      <c r="L933" s="163"/>
      <c r="M933" s="154"/>
      <c r="N933" s="131"/>
    </row>
    <row r="934">
      <c r="A934" s="152" t="str">
        <f t="shared" si="1"/>
        <v>41897</v>
      </c>
      <c r="B934" s="107"/>
      <c r="C934" s="106">
        <v>418.0</v>
      </c>
      <c r="D934" s="153" t="s">
        <v>640</v>
      </c>
      <c r="E934" s="154" t="s">
        <v>945</v>
      </c>
      <c r="F934" s="155">
        <f>vlookup(G934,terminals!$C$4:$O$196,13,FALSE)</f>
        <v>97</v>
      </c>
      <c r="G934" s="153" t="s">
        <v>278</v>
      </c>
      <c r="H934" s="156" t="s">
        <v>1047</v>
      </c>
      <c r="I934" s="163" t="s">
        <v>1063</v>
      </c>
      <c r="J934" s="157"/>
      <c r="K934" s="162">
        <f t="shared" si="8"/>
        <v>0</v>
      </c>
      <c r="L934" s="163"/>
      <c r="M934" s="154"/>
      <c r="N934" s="131"/>
    </row>
    <row r="935">
      <c r="A935" s="152" t="str">
        <f t="shared" si="1"/>
        <v>418110</v>
      </c>
      <c r="B935" s="107"/>
      <c r="C935" s="106">
        <v>418.0</v>
      </c>
      <c r="D935" s="153" t="s">
        <v>640</v>
      </c>
      <c r="E935" s="154" t="s">
        <v>947</v>
      </c>
      <c r="F935" s="155">
        <f>vlookup(G935,terminals!$C$4:$O$196,13,FALSE)</f>
        <v>110</v>
      </c>
      <c r="G935" s="153" t="s">
        <v>300</v>
      </c>
      <c r="H935" s="156"/>
      <c r="I935" s="163"/>
      <c r="J935" s="157"/>
      <c r="K935" s="162">
        <f t="shared" si="8"/>
        <v>-1</v>
      </c>
      <c r="L935" s="163"/>
      <c r="M935" s="154"/>
      <c r="N935" s="131"/>
    </row>
    <row r="936">
      <c r="A936" s="152" t="str">
        <f t="shared" si="1"/>
        <v>41997</v>
      </c>
      <c r="B936" s="107"/>
      <c r="C936" s="106">
        <v>419.0</v>
      </c>
      <c r="D936" s="153" t="s">
        <v>641</v>
      </c>
      <c r="E936" s="154" t="s">
        <v>945</v>
      </c>
      <c r="F936" s="155">
        <f>vlookup(G936,terminals!$C$4:$O$196,13,FALSE)</f>
        <v>97</v>
      </c>
      <c r="G936" s="153" t="s">
        <v>278</v>
      </c>
      <c r="H936" s="156" t="s">
        <v>959</v>
      </c>
      <c r="I936" s="163" t="s">
        <v>1063</v>
      </c>
      <c r="J936" s="157"/>
      <c r="K936" s="162">
        <f t="shared" si="8"/>
        <v>0</v>
      </c>
      <c r="L936" s="163"/>
      <c r="M936" s="154"/>
      <c r="N936" s="131"/>
    </row>
    <row r="937">
      <c r="A937" s="152" t="str">
        <f t="shared" si="1"/>
        <v>419106</v>
      </c>
      <c r="B937" s="107"/>
      <c r="C937" s="106">
        <v>419.0</v>
      </c>
      <c r="D937" s="153" t="s">
        <v>641</v>
      </c>
      <c r="E937" s="154" t="s">
        <v>947</v>
      </c>
      <c r="F937" s="155">
        <f>vlookup(G937,terminals!$C$4:$O$196,13,FALSE)</f>
        <v>106</v>
      </c>
      <c r="G937" s="153" t="s">
        <v>263</v>
      </c>
      <c r="H937" s="156"/>
      <c r="I937" s="163"/>
      <c r="J937" s="157"/>
      <c r="K937" s="162">
        <f t="shared" si="8"/>
        <v>-1</v>
      </c>
      <c r="L937" s="163"/>
      <c r="M937" s="154"/>
      <c r="N937" s="131"/>
    </row>
    <row r="938">
      <c r="A938" s="152" t="str">
        <f t="shared" si="1"/>
        <v>42097</v>
      </c>
      <c r="B938" s="107"/>
      <c r="C938" s="106">
        <v>420.0</v>
      </c>
      <c r="D938" s="153" t="s">
        <v>641</v>
      </c>
      <c r="E938" s="154" t="s">
        <v>945</v>
      </c>
      <c r="F938" s="155">
        <f>vlookup(G938,terminals!$C$4:$O$196,13,FALSE)</f>
        <v>97</v>
      </c>
      <c r="G938" s="153" t="s">
        <v>278</v>
      </c>
      <c r="H938" s="156" t="s">
        <v>1047</v>
      </c>
      <c r="I938" s="163" t="s">
        <v>1063</v>
      </c>
      <c r="J938" s="157"/>
      <c r="K938" s="162">
        <f t="shared" si="8"/>
        <v>0</v>
      </c>
      <c r="L938" s="163"/>
      <c r="M938" s="154"/>
      <c r="N938" s="131"/>
    </row>
    <row r="939">
      <c r="A939" s="152" t="str">
        <f t="shared" si="1"/>
        <v>420106</v>
      </c>
      <c r="B939" s="107"/>
      <c r="C939" s="106">
        <v>420.0</v>
      </c>
      <c r="D939" s="153" t="s">
        <v>641</v>
      </c>
      <c r="E939" s="154" t="s">
        <v>947</v>
      </c>
      <c r="F939" s="155">
        <f>vlookup(G939,terminals!$C$4:$O$196,13,FALSE)</f>
        <v>106</v>
      </c>
      <c r="G939" s="153" t="s">
        <v>263</v>
      </c>
      <c r="H939" s="156"/>
      <c r="I939" s="163"/>
      <c r="J939" s="157"/>
      <c r="K939" s="162">
        <f t="shared" si="8"/>
        <v>-1</v>
      </c>
      <c r="L939" s="163"/>
      <c r="M939" s="154"/>
      <c r="N939" s="131"/>
    </row>
    <row r="940">
      <c r="A940" s="152" t="str">
        <f t="shared" si="1"/>
        <v>42197</v>
      </c>
      <c r="B940" s="107"/>
      <c r="C940" s="106">
        <v>421.0</v>
      </c>
      <c r="D940" s="153" t="s">
        <v>641</v>
      </c>
      <c r="E940" s="154" t="s">
        <v>945</v>
      </c>
      <c r="F940" s="155">
        <f>vlookup(G940,terminals!$C$4:$O$196,13,FALSE)</f>
        <v>97</v>
      </c>
      <c r="G940" s="153" t="s">
        <v>278</v>
      </c>
      <c r="H940" s="156" t="s">
        <v>948</v>
      </c>
      <c r="I940" s="163" t="s">
        <v>1063</v>
      </c>
      <c r="J940" s="157"/>
      <c r="K940" s="162">
        <f t="shared" si="8"/>
        <v>0</v>
      </c>
      <c r="L940" s="163"/>
      <c r="M940" s="154"/>
      <c r="N940" s="131"/>
    </row>
    <row r="941">
      <c r="A941" s="152" t="str">
        <f t="shared" si="1"/>
        <v>421106</v>
      </c>
      <c r="B941" s="107"/>
      <c r="C941" s="106">
        <v>421.0</v>
      </c>
      <c r="D941" s="153" t="s">
        <v>641</v>
      </c>
      <c r="E941" s="154" t="s">
        <v>947</v>
      </c>
      <c r="F941" s="155">
        <f>vlookup(G941,terminals!$C$4:$O$196,13,FALSE)</f>
        <v>106</v>
      </c>
      <c r="G941" s="153" t="s">
        <v>263</v>
      </c>
      <c r="H941" s="156"/>
      <c r="I941" s="163"/>
      <c r="J941" s="157"/>
      <c r="K941" s="162">
        <f t="shared" si="8"/>
        <v>-1</v>
      </c>
      <c r="L941" s="163"/>
      <c r="M941" s="154"/>
      <c r="N941" s="131"/>
    </row>
    <row r="942">
      <c r="A942" s="152" t="str">
        <f t="shared" si="1"/>
        <v>42297</v>
      </c>
      <c r="B942" s="107"/>
      <c r="C942" s="106">
        <v>422.0</v>
      </c>
      <c r="D942" s="153" t="s">
        <v>642</v>
      </c>
      <c r="E942" s="154" t="s">
        <v>945</v>
      </c>
      <c r="F942" s="155">
        <f>vlookup(G942,terminals!$C$4:$O$196,13,FALSE)</f>
        <v>97</v>
      </c>
      <c r="G942" s="153" t="s">
        <v>278</v>
      </c>
      <c r="H942" s="156" t="s">
        <v>986</v>
      </c>
      <c r="I942" s="163" t="s">
        <v>1063</v>
      </c>
      <c r="J942" s="157"/>
      <c r="K942" s="162">
        <f t="shared" si="8"/>
        <v>0</v>
      </c>
      <c r="L942" s="163"/>
      <c r="M942" s="154"/>
      <c r="N942" s="131"/>
    </row>
    <row r="943">
      <c r="A943" s="152" t="str">
        <f t="shared" si="1"/>
        <v>422104</v>
      </c>
      <c r="B943" s="107"/>
      <c r="C943" s="106">
        <v>422.0</v>
      </c>
      <c r="D943" s="153" t="s">
        <v>642</v>
      </c>
      <c r="E943" s="154" t="s">
        <v>947</v>
      </c>
      <c r="F943" s="155">
        <f>vlookup(G943,terminals!$C$4:$O$196,13,FALSE)</f>
        <v>104</v>
      </c>
      <c r="G943" s="153" t="s">
        <v>1091</v>
      </c>
      <c r="H943" s="156"/>
      <c r="I943" s="163"/>
      <c r="J943" s="157"/>
      <c r="K943" s="162">
        <f t="shared" si="8"/>
        <v>-1</v>
      </c>
      <c r="L943" s="163"/>
      <c r="M943" s="154"/>
      <c r="N943" s="131"/>
    </row>
    <row r="944">
      <c r="A944" s="152" t="str">
        <f t="shared" si="1"/>
        <v>42397</v>
      </c>
      <c r="B944" s="107"/>
      <c r="C944" s="106">
        <v>423.0</v>
      </c>
      <c r="D944" s="153" t="s">
        <v>642</v>
      </c>
      <c r="E944" s="154" t="s">
        <v>945</v>
      </c>
      <c r="F944" s="155">
        <f>vlookup(G944,terminals!$C$4:$O$196,13,FALSE)</f>
        <v>97</v>
      </c>
      <c r="G944" s="153" t="s">
        <v>278</v>
      </c>
      <c r="H944" s="156" t="s">
        <v>1013</v>
      </c>
      <c r="I944" s="163" t="s">
        <v>1063</v>
      </c>
      <c r="J944" s="157"/>
      <c r="K944" s="162">
        <f t="shared" si="8"/>
        <v>0</v>
      </c>
      <c r="L944" s="163"/>
      <c r="M944" s="154"/>
      <c r="N944" s="131"/>
    </row>
    <row r="945">
      <c r="A945" s="152" t="str">
        <f t="shared" si="1"/>
        <v>423104</v>
      </c>
      <c r="B945" s="107"/>
      <c r="C945" s="106">
        <v>423.0</v>
      </c>
      <c r="D945" s="153" t="s">
        <v>642</v>
      </c>
      <c r="E945" s="154" t="s">
        <v>947</v>
      </c>
      <c r="F945" s="155">
        <f>vlookup(G945,terminals!$C$4:$O$196,13,FALSE)</f>
        <v>104</v>
      </c>
      <c r="G945" s="153" t="s">
        <v>1091</v>
      </c>
      <c r="H945" s="156"/>
      <c r="I945" s="163"/>
      <c r="J945" s="157"/>
      <c r="K945" s="162">
        <f t="shared" si="8"/>
        <v>-1</v>
      </c>
      <c r="L945" s="163"/>
      <c r="M945" s="154"/>
      <c r="N945" s="131"/>
    </row>
    <row r="946">
      <c r="A946" s="152" t="str">
        <f t="shared" si="1"/>
        <v>42497</v>
      </c>
      <c r="B946" s="107"/>
      <c r="C946" s="106">
        <v>424.0</v>
      </c>
      <c r="D946" s="153" t="s">
        <v>643</v>
      </c>
      <c r="E946" s="154" t="s">
        <v>945</v>
      </c>
      <c r="F946" s="155">
        <f>vlookup(G946,terminals!$C$4:$O$196,13,FALSE)</f>
        <v>97</v>
      </c>
      <c r="G946" s="153" t="s">
        <v>278</v>
      </c>
      <c r="H946" s="156" t="s">
        <v>946</v>
      </c>
      <c r="I946" s="163" t="s">
        <v>1063</v>
      </c>
      <c r="J946" s="157"/>
      <c r="K946" s="162">
        <f t="shared" si="8"/>
        <v>0</v>
      </c>
      <c r="L946" s="163"/>
      <c r="M946" s="154"/>
      <c r="N946" s="131"/>
    </row>
    <row r="947">
      <c r="A947" s="152" t="str">
        <f t="shared" si="1"/>
        <v>424105</v>
      </c>
      <c r="B947" s="107"/>
      <c r="C947" s="106">
        <v>424.0</v>
      </c>
      <c r="D947" s="153" t="s">
        <v>643</v>
      </c>
      <c r="E947" s="154" t="s">
        <v>947</v>
      </c>
      <c r="F947" s="155">
        <f>vlookup(G947,terminals!$C$4:$O$196,13,FALSE)</f>
        <v>105</v>
      </c>
      <c r="G947" s="153" t="s">
        <v>288</v>
      </c>
      <c r="H947" s="156"/>
      <c r="I947" s="163"/>
      <c r="J947" s="157"/>
      <c r="K947" s="162">
        <f t="shared" si="8"/>
        <v>-1</v>
      </c>
      <c r="L947" s="163"/>
      <c r="M947" s="154"/>
      <c r="N947" s="131"/>
    </row>
    <row r="948">
      <c r="A948" s="152" t="str">
        <f t="shared" si="1"/>
        <v>42597</v>
      </c>
      <c r="B948" s="107"/>
      <c r="C948" s="106">
        <v>425.0</v>
      </c>
      <c r="D948" s="153" t="s">
        <v>643</v>
      </c>
      <c r="E948" s="154" t="s">
        <v>945</v>
      </c>
      <c r="F948" s="155">
        <f>vlookup(G948,terminals!$C$4:$O$196,13,FALSE)</f>
        <v>97</v>
      </c>
      <c r="G948" s="153" t="s">
        <v>278</v>
      </c>
      <c r="H948" s="156" t="s">
        <v>1013</v>
      </c>
      <c r="I948" s="163" t="s">
        <v>1063</v>
      </c>
      <c r="J948" s="157"/>
      <c r="K948" s="162">
        <f t="shared" si="8"/>
        <v>0</v>
      </c>
      <c r="L948" s="163"/>
      <c r="M948" s="154"/>
      <c r="N948" s="131"/>
    </row>
    <row r="949">
      <c r="A949" s="152" t="str">
        <f t="shared" si="1"/>
        <v>425105</v>
      </c>
      <c r="B949" s="107"/>
      <c r="C949" s="106">
        <v>425.0</v>
      </c>
      <c r="D949" s="153" t="s">
        <v>643</v>
      </c>
      <c r="E949" s="154" t="s">
        <v>947</v>
      </c>
      <c r="F949" s="155">
        <f>vlookup(G949,terminals!$C$4:$O$196,13,FALSE)</f>
        <v>105</v>
      </c>
      <c r="G949" s="153" t="s">
        <v>288</v>
      </c>
      <c r="H949" s="156"/>
      <c r="I949" s="163"/>
      <c r="J949" s="157"/>
      <c r="K949" s="162">
        <f t="shared" si="8"/>
        <v>-1</v>
      </c>
      <c r="L949" s="163"/>
      <c r="M949" s="154"/>
      <c r="N949" s="131"/>
    </row>
    <row r="950">
      <c r="A950" s="152" t="str">
        <f t="shared" si="1"/>
        <v>42697</v>
      </c>
      <c r="B950" s="107"/>
      <c r="C950" s="106">
        <v>426.0</v>
      </c>
      <c r="D950" s="153" t="s">
        <v>423</v>
      </c>
      <c r="E950" s="154" t="s">
        <v>945</v>
      </c>
      <c r="F950" s="155">
        <f>vlookup(G950,terminals!$C$4:$O$196,13,FALSE)</f>
        <v>97</v>
      </c>
      <c r="G950" s="153" t="s">
        <v>278</v>
      </c>
      <c r="H950" s="156" t="s">
        <v>986</v>
      </c>
      <c r="I950" s="163" t="s">
        <v>1063</v>
      </c>
      <c r="J950" s="157"/>
      <c r="K950" s="162">
        <f t="shared" si="8"/>
        <v>0</v>
      </c>
      <c r="L950" s="163"/>
      <c r="M950" s="154"/>
      <c r="N950" s="131"/>
    </row>
    <row r="951">
      <c r="A951" s="152" t="str">
        <f t="shared" si="1"/>
        <v>426107</v>
      </c>
      <c r="B951" s="107"/>
      <c r="C951" s="106">
        <v>426.0</v>
      </c>
      <c r="D951" s="153" t="s">
        <v>423</v>
      </c>
      <c r="E951" s="154" t="s">
        <v>947</v>
      </c>
      <c r="F951" s="155">
        <f>vlookup(G951,terminals!$C$4:$O$196,13,FALSE)</f>
        <v>107</v>
      </c>
      <c r="G951" s="153" t="s">
        <v>262</v>
      </c>
      <c r="H951" s="156"/>
      <c r="I951" s="163"/>
      <c r="J951" s="157"/>
      <c r="K951" s="162">
        <f t="shared" si="8"/>
        <v>-1</v>
      </c>
      <c r="L951" s="163"/>
      <c r="M951" s="154"/>
      <c r="N951" s="131"/>
    </row>
    <row r="952">
      <c r="A952" s="152" t="str">
        <f t="shared" si="1"/>
        <v>42797</v>
      </c>
      <c r="B952" s="107"/>
      <c r="C952" s="106">
        <v>427.0</v>
      </c>
      <c r="D952" s="153" t="s">
        <v>426</v>
      </c>
      <c r="E952" s="154" t="s">
        <v>945</v>
      </c>
      <c r="F952" s="155">
        <f>vlookup(G952,terminals!$C$4:$O$196,13,FALSE)</f>
        <v>97</v>
      </c>
      <c r="G952" s="153" t="s">
        <v>278</v>
      </c>
      <c r="H952" s="156" t="s">
        <v>1051</v>
      </c>
      <c r="I952" s="163" t="s">
        <v>1063</v>
      </c>
      <c r="J952" s="157"/>
      <c r="K952" s="162">
        <f t="shared" si="8"/>
        <v>0</v>
      </c>
      <c r="L952" s="163"/>
      <c r="M952" s="154"/>
      <c r="N952" s="131"/>
    </row>
    <row r="953">
      <c r="A953" s="152" t="str">
        <f t="shared" si="1"/>
        <v>427116</v>
      </c>
      <c r="B953" s="107"/>
      <c r="C953" s="106">
        <v>427.0</v>
      </c>
      <c r="D953" s="153" t="s">
        <v>426</v>
      </c>
      <c r="E953" s="154" t="s">
        <v>947</v>
      </c>
      <c r="F953" s="155">
        <f>vlookup(G953,terminals!$C$4:$O$196,13,FALSE)</f>
        <v>116</v>
      </c>
      <c r="G953" s="153" t="s">
        <v>298</v>
      </c>
      <c r="H953" s="156"/>
      <c r="I953" s="163"/>
      <c r="J953" s="157"/>
      <c r="K953" s="162">
        <f t="shared" si="8"/>
        <v>-1</v>
      </c>
      <c r="L953" s="163"/>
      <c r="M953" s="154"/>
      <c r="N953" s="131"/>
    </row>
    <row r="954">
      <c r="A954" s="152" t="str">
        <f t="shared" si="1"/>
        <v>42897</v>
      </c>
      <c r="B954" s="107"/>
      <c r="C954" s="106">
        <v>428.0</v>
      </c>
      <c r="D954" s="153" t="s">
        <v>644</v>
      </c>
      <c r="E954" s="154" t="s">
        <v>945</v>
      </c>
      <c r="F954" s="155">
        <f>vlookup(G954,terminals!$C$4:$O$196,13,FALSE)</f>
        <v>97</v>
      </c>
      <c r="G954" s="153" t="s">
        <v>278</v>
      </c>
      <c r="H954" s="156" t="s">
        <v>959</v>
      </c>
      <c r="I954" s="163" t="s">
        <v>1063</v>
      </c>
      <c r="J954" s="157"/>
      <c r="K954" s="162">
        <f t="shared" si="8"/>
        <v>0</v>
      </c>
      <c r="L954" s="163"/>
      <c r="M954" s="154"/>
      <c r="N954" s="131"/>
    </row>
    <row r="955">
      <c r="A955" s="152" t="str">
        <f t="shared" si="1"/>
        <v>428118</v>
      </c>
      <c r="B955" s="107"/>
      <c r="C955" s="106">
        <v>428.0</v>
      </c>
      <c r="D955" s="153" t="s">
        <v>644</v>
      </c>
      <c r="E955" s="154" t="s">
        <v>947</v>
      </c>
      <c r="F955" s="155">
        <f>vlookup(G955,terminals!$C$4:$O$196,13,FALSE)</f>
        <v>118</v>
      </c>
      <c r="G955" s="153" t="s">
        <v>266</v>
      </c>
      <c r="H955" s="156"/>
      <c r="I955" s="163"/>
      <c r="J955" s="157"/>
      <c r="K955" s="162">
        <f t="shared" si="8"/>
        <v>-1</v>
      </c>
      <c r="L955" s="163"/>
      <c r="M955" s="154"/>
      <c r="N955" s="131"/>
    </row>
    <row r="956">
      <c r="A956" s="152" t="str">
        <f t="shared" si="1"/>
        <v>42997</v>
      </c>
      <c r="B956" s="107"/>
      <c r="C956" s="106">
        <v>429.0</v>
      </c>
      <c r="D956" s="153" t="s">
        <v>644</v>
      </c>
      <c r="E956" s="154" t="s">
        <v>945</v>
      </c>
      <c r="F956" s="155">
        <f>vlookup(G956,terminals!$C$4:$O$196,13,FALSE)</f>
        <v>97</v>
      </c>
      <c r="G956" s="153" t="s">
        <v>278</v>
      </c>
      <c r="H956" s="156" t="s">
        <v>1047</v>
      </c>
      <c r="I956" s="163" t="s">
        <v>1063</v>
      </c>
      <c r="J956" s="157"/>
      <c r="K956" s="162">
        <f t="shared" si="8"/>
        <v>0</v>
      </c>
      <c r="L956" s="163"/>
      <c r="M956" s="154"/>
      <c r="N956" s="131"/>
    </row>
    <row r="957">
      <c r="A957" s="152" t="str">
        <f t="shared" si="1"/>
        <v>429118</v>
      </c>
      <c r="B957" s="107"/>
      <c r="C957" s="106">
        <v>429.0</v>
      </c>
      <c r="D957" s="153" t="s">
        <v>644</v>
      </c>
      <c r="E957" s="154" t="s">
        <v>947</v>
      </c>
      <c r="F957" s="155">
        <f>vlookup(G957,terminals!$C$4:$O$196,13,FALSE)</f>
        <v>118</v>
      </c>
      <c r="G957" s="153" t="s">
        <v>266</v>
      </c>
      <c r="H957" s="156"/>
      <c r="I957" s="163"/>
      <c r="J957" s="157"/>
      <c r="K957" s="162">
        <f t="shared" si="8"/>
        <v>-1</v>
      </c>
      <c r="L957" s="163"/>
      <c r="M957" s="154"/>
      <c r="N957" s="131"/>
    </row>
    <row r="958">
      <c r="A958" s="152" t="str">
        <f t="shared" si="1"/>
        <v>43097</v>
      </c>
      <c r="B958" s="107"/>
      <c r="C958" s="106">
        <v>430.0</v>
      </c>
      <c r="D958" s="153" t="s">
        <v>644</v>
      </c>
      <c r="E958" s="154" t="s">
        <v>945</v>
      </c>
      <c r="F958" s="155">
        <f>vlookup(G958,terminals!$C$4:$O$196,13,FALSE)</f>
        <v>97</v>
      </c>
      <c r="G958" s="153" t="s">
        <v>278</v>
      </c>
      <c r="H958" s="156" t="s">
        <v>1095</v>
      </c>
      <c r="I958" s="163" t="s">
        <v>1063</v>
      </c>
      <c r="J958" s="157"/>
      <c r="K958" s="162">
        <f t="shared" si="8"/>
        <v>0</v>
      </c>
      <c r="L958" s="163"/>
      <c r="M958" s="154"/>
      <c r="N958" s="131"/>
    </row>
    <row r="959">
      <c r="A959" s="152" t="str">
        <f t="shared" si="1"/>
        <v>430118</v>
      </c>
      <c r="B959" s="107"/>
      <c r="C959" s="106">
        <v>430.0</v>
      </c>
      <c r="D959" s="153" t="s">
        <v>644</v>
      </c>
      <c r="E959" s="154" t="s">
        <v>947</v>
      </c>
      <c r="F959" s="155">
        <f>vlookup(G959,terminals!$C$4:$O$196,13,FALSE)</f>
        <v>118</v>
      </c>
      <c r="G959" s="153" t="s">
        <v>266</v>
      </c>
      <c r="H959" s="156"/>
      <c r="I959" s="163"/>
      <c r="J959" s="157"/>
      <c r="K959" s="162">
        <f t="shared" si="8"/>
        <v>-1</v>
      </c>
      <c r="L959" s="163"/>
      <c r="M959" s="154"/>
      <c r="N959" s="131"/>
    </row>
    <row r="960">
      <c r="A960" s="152" t="str">
        <f t="shared" si="1"/>
        <v>43197</v>
      </c>
      <c r="B960" s="107"/>
      <c r="C960" s="106">
        <v>431.0</v>
      </c>
      <c r="D960" s="153" t="s">
        <v>645</v>
      </c>
      <c r="E960" s="154" t="s">
        <v>945</v>
      </c>
      <c r="F960" s="155">
        <f>vlookup(G960,terminals!$C$4:$O$196,13,FALSE)</f>
        <v>97</v>
      </c>
      <c r="G960" s="153" t="s">
        <v>278</v>
      </c>
      <c r="H960" s="161" t="s">
        <v>948</v>
      </c>
      <c r="I960" s="157" t="s">
        <v>1063</v>
      </c>
      <c r="J960" s="157"/>
      <c r="K960" s="157">
        <f t="shared" si="8"/>
        <v>0</v>
      </c>
      <c r="L960" s="163"/>
      <c r="M960" s="154"/>
      <c r="N960" s="131"/>
    </row>
    <row r="961">
      <c r="A961" s="152" t="str">
        <f t="shared" si="1"/>
        <v>431112</v>
      </c>
      <c r="B961" s="107"/>
      <c r="C961" s="106">
        <v>431.0</v>
      </c>
      <c r="D961" s="153" t="s">
        <v>645</v>
      </c>
      <c r="E961" s="154" t="s">
        <v>947</v>
      </c>
      <c r="F961" s="155">
        <f>vlookup(G961,terminals!$C$4:$O$196,13,FALSE)</f>
        <v>112</v>
      </c>
      <c r="G961" s="153" t="s">
        <v>268</v>
      </c>
      <c r="H961" s="161"/>
      <c r="I961" s="157"/>
      <c r="J961" s="157"/>
      <c r="K961" s="157">
        <f t="shared" si="8"/>
        <v>-1</v>
      </c>
      <c r="L961" s="163"/>
      <c r="M961" s="154"/>
      <c r="N961" s="131"/>
    </row>
    <row r="962">
      <c r="A962" s="152" t="str">
        <f t="shared" si="1"/>
        <v>43297</v>
      </c>
      <c r="B962" s="107"/>
      <c r="C962" s="106">
        <v>432.0</v>
      </c>
      <c r="D962" s="153" t="s">
        <v>646</v>
      </c>
      <c r="E962" s="154" t="s">
        <v>945</v>
      </c>
      <c r="F962" s="155">
        <f>vlookup(G962,terminals!$C$4:$O$196,13,FALSE)</f>
        <v>97</v>
      </c>
      <c r="G962" s="153" t="s">
        <v>278</v>
      </c>
      <c r="H962" s="161" t="s">
        <v>986</v>
      </c>
      <c r="I962" s="157" t="s">
        <v>1063</v>
      </c>
      <c r="J962" s="157"/>
      <c r="K962" s="157">
        <f t="shared" si="8"/>
        <v>0</v>
      </c>
      <c r="L962" s="163"/>
      <c r="M962" s="154"/>
      <c r="N962" s="131"/>
    </row>
    <row r="963">
      <c r="A963" s="152" t="str">
        <f t="shared" si="1"/>
        <v>432114</v>
      </c>
      <c r="B963" s="107"/>
      <c r="C963" s="106">
        <v>432.0</v>
      </c>
      <c r="D963" s="153" t="s">
        <v>646</v>
      </c>
      <c r="E963" s="154" t="s">
        <v>947</v>
      </c>
      <c r="F963" s="155">
        <f>vlookup(G963,terminals!$C$4:$O$196,13,FALSE)</f>
        <v>114</v>
      </c>
      <c r="G963" s="153" t="s">
        <v>294</v>
      </c>
      <c r="H963" s="161"/>
      <c r="I963" s="157"/>
      <c r="J963" s="157"/>
      <c r="K963" s="157">
        <f t="shared" si="8"/>
        <v>-1</v>
      </c>
      <c r="L963" s="163"/>
      <c r="M963" s="154"/>
      <c r="N963" s="131"/>
    </row>
    <row r="964">
      <c r="A964" s="152" t="str">
        <f t="shared" si="1"/>
        <v>433106</v>
      </c>
      <c r="B964" s="107"/>
      <c r="C964" s="106">
        <v>433.0</v>
      </c>
      <c r="D964" s="153" t="s">
        <v>647</v>
      </c>
      <c r="E964" s="154" t="s">
        <v>945</v>
      </c>
      <c r="F964" s="155">
        <f>vlookup(G964,terminals!$C$4:$O$196,13,FALSE)</f>
        <v>106</v>
      </c>
      <c r="G964" s="153" t="s">
        <v>263</v>
      </c>
      <c r="H964" s="161" t="s">
        <v>946</v>
      </c>
      <c r="I964" s="157" t="s">
        <v>1063</v>
      </c>
      <c r="J964" s="157"/>
      <c r="K964" s="157">
        <f t="shared" si="8"/>
        <v>0</v>
      </c>
      <c r="L964" s="163"/>
      <c r="M964" s="154"/>
      <c r="N964" s="131"/>
    </row>
    <row r="965">
      <c r="A965" s="152" t="str">
        <f t="shared" si="1"/>
        <v>43398</v>
      </c>
      <c r="B965" s="107"/>
      <c r="C965" s="106">
        <v>433.0</v>
      </c>
      <c r="D965" s="153" t="s">
        <v>647</v>
      </c>
      <c r="E965" s="154" t="s">
        <v>947</v>
      </c>
      <c r="F965" s="155">
        <f>vlookup(G965,terminals!$C$4:$O$196,13,FALSE)</f>
        <v>98</v>
      </c>
      <c r="G965" s="153" t="s">
        <v>293</v>
      </c>
      <c r="H965" s="161"/>
      <c r="I965" s="157"/>
      <c r="J965" s="157"/>
      <c r="K965" s="157">
        <f t="shared" si="8"/>
        <v>-1</v>
      </c>
      <c r="L965" s="163"/>
      <c r="M965" s="154"/>
      <c r="N965" s="131"/>
    </row>
    <row r="966">
      <c r="A966" s="152" t="str">
        <f t="shared" si="1"/>
        <v>434106</v>
      </c>
      <c r="B966" s="107"/>
      <c r="C966" s="106">
        <v>434.0</v>
      </c>
      <c r="D966" s="153" t="s">
        <v>648</v>
      </c>
      <c r="E966" s="154" t="s">
        <v>945</v>
      </c>
      <c r="F966" s="155">
        <f>vlookup(G966,terminals!$C$4:$O$196,13,FALSE)</f>
        <v>106</v>
      </c>
      <c r="G966" s="153" t="s">
        <v>263</v>
      </c>
      <c r="H966" s="161" t="s">
        <v>1047</v>
      </c>
      <c r="I966" s="157" t="s">
        <v>962</v>
      </c>
      <c r="J966" s="157" t="s">
        <v>1096</v>
      </c>
      <c r="K966" s="157">
        <f t="shared" si="8"/>
        <v>0</v>
      </c>
      <c r="L966" s="163"/>
      <c r="M966" s="154"/>
      <c r="N966" s="131"/>
    </row>
    <row r="967">
      <c r="A967" s="152" t="str">
        <f t="shared" si="1"/>
        <v>43487</v>
      </c>
      <c r="B967" s="107"/>
      <c r="C967" s="106">
        <v>434.0</v>
      </c>
      <c r="D967" s="153" t="s">
        <v>648</v>
      </c>
      <c r="E967" s="154" t="s">
        <v>947</v>
      </c>
      <c r="F967" s="155">
        <f>vlookup(G967,terminals!$C$4:$O$196,13,FALSE)</f>
        <v>87</v>
      </c>
      <c r="G967" s="153" t="s">
        <v>240</v>
      </c>
      <c r="H967" s="161"/>
      <c r="I967" s="157"/>
      <c r="J967" s="157"/>
      <c r="K967" s="157">
        <f t="shared" si="8"/>
        <v>-1</v>
      </c>
      <c r="L967" s="163"/>
      <c r="M967" s="154"/>
      <c r="N967" s="131"/>
    </row>
    <row r="968">
      <c r="A968" s="152" t="str">
        <f t="shared" si="1"/>
        <v>435106</v>
      </c>
      <c r="B968" s="107"/>
      <c r="C968" s="106">
        <v>435.0</v>
      </c>
      <c r="D968" s="153" t="s">
        <v>649</v>
      </c>
      <c r="E968" s="154" t="s">
        <v>945</v>
      </c>
      <c r="F968" s="155">
        <f>vlookup(G968,terminals!$C$4:$O$196,13,FALSE)</f>
        <v>106</v>
      </c>
      <c r="G968" s="153" t="s">
        <v>263</v>
      </c>
      <c r="H968" s="161" t="s">
        <v>958</v>
      </c>
      <c r="I968" s="157" t="s">
        <v>962</v>
      </c>
      <c r="J968" s="157" t="s">
        <v>1029</v>
      </c>
      <c r="K968" s="157">
        <f t="shared" si="8"/>
        <v>0</v>
      </c>
      <c r="L968" s="163"/>
      <c r="M968" s="154"/>
      <c r="N968" s="131"/>
    </row>
    <row r="969">
      <c r="A969" s="152" t="str">
        <f t="shared" si="1"/>
        <v>43592</v>
      </c>
      <c r="B969" s="107"/>
      <c r="C969" s="106">
        <v>435.0</v>
      </c>
      <c r="D969" s="153" t="s">
        <v>649</v>
      </c>
      <c r="E969" s="154" t="s">
        <v>947</v>
      </c>
      <c r="F969" s="155">
        <f>vlookup(G969,terminals!$C$4:$O$196,13,FALSE)</f>
        <v>92</v>
      </c>
      <c r="G969" s="153" t="s">
        <v>286</v>
      </c>
      <c r="H969" s="161"/>
      <c r="I969" s="157"/>
      <c r="J969" s="157"/>
      <c r="K969" s="157">
        <f t="shared" si="8"/>
        <v>-1</v>
      </c>
      <c r="L969" s="163"/>
      <c r="M969" s="154"/>
      <c r="N969" s="131"/>
    </row>
    <row r="970">
      <c r="A970" s="152" t="str">
        <f t="shared" si="1"/>
        <v>436106</v>
      </c>
      <c r="B970" s="107"/>
      <c r="C970" s="106">
        <v>436.0</v>
      </c>
      <c r="D970" s="153" t="s">
        <v>649</v>
      </c>
      <c r="E970" s="154" t="s">
        <v>945</v>
      </c>
      <c r="F970" s="155">
        <f>vlookup(G970,terminals!$C$4:$O$196,13,FALSE)</f>
        <v>106</v>
      </c>
      <c r="G970" s="153" t="s">
        <v>263</v>
      </c>
      <c r="H970" s="161" t="s">
        <v>1047</v>
      </c>
      <c r="I970" s="157" t="s">
        <v>960</v>
      </c>
      <c r="J970" s="157" t="s">
        <v>1017</v>
      </c>
      <c r="K970" s="157">
        <f t="shared" si="8"/>
        <v>0</v>
      </c>
      <c r="L970" s="163"/>
      <c r="M970" s="154"/>
      <c r="N970" s="131"/>
    </row>
    <row r="971">
      <c r="A971" s="152" t="str">
        <f t="shared" si="1"/>
        <v>43692</v>
      </c>
      <c r="B971" s="107"/>
      <c r="C971" s="106">
        <v>436.0</v>
      </c>
      <c r="D971" s="153" t="s">
        <v>649</v>
      </c>
      <c r="E971" s="154" t="s">
        <v>947</v>
      </c>
      <c r="F971" s="155">
        <f>vlookup(G971,terminals!$C$4:$O$196,13,FALSE)</f>
        <v>92</v>
      </c>
      <c r="G971" s="153" t="s">
        <v>286</v>
      </c>
      <c r="H971" s="161"/>
      <c r="I971" s="157"/>
      <c r="J971" s="157"/>
      <c r="K971" s="157">
        <f t="shared" si="8"/>
        <v>-1</v>
      </c>
      <c r="L971" s="163"/>
      <c r="M971" s="154"/>
      <c r="N971" s="131"/>
    </row>
    <row r="972">
      <c r="A972" s="152" t="str">
        <f t="shared" si="1"/>
        <v>437106</v>
      </c>
      <c r="B972" s="107"/>
      <c r="C972" s="106">
        <v>437.0</v>
      </c>
      <c r="D972" s="153" t="s">
        <v>650</v>
      </c>
      <c r="E972" s="154" t="s">
        <v>945</v>
      </c>
      <c r="F972" s="155">
        <f>vlookup(G972,terminals!$C$4:$O$196,13,FALSE)</f>
        <v>106</v>
      </c>
      <c r="G972" s="153" t="s">
        <v>263</v>
      </c>
      <c r="H972" s="161" t="s">
        <v>965</v>
      </c>
      <c r="I972" s="157" t="s">
        <v>960</v>
      </c>
      <c r="J972" s="157" t="s">
        <v>1017</v>
      </c>
      <c r="K972" s="157">
        <f t="shared" si="8"/>
        <v>0</v>
      </c>
      <c r="L972" s="163"/>
      <c r="M972" s="154"/>
      <c r="N972" s="131"/>
    </row>
    <row r="973">
      <c r="A973" s="152" t="str">
        <f t="shared" si="1"/>
        <v>43794</v>
      </c>
      <c r="B973" s="107"/>
      <c r="C973" s="106">
        <v>437.0</v>
      </c>
      <c r="D973" s="153" t="s">
        <v>650</v>
      </c>
      <c r="E973" s="154" t="s">
        <v>947</v>
      </c>
      <c r="F973" s="155">
        <f>vlookup(G973,terminals!$C$4:$O$196,13,FALSE)</f>
        <v>94</v>
      </c>
      <c r="G973" s="153" t="s">
        <v>285</v>
      </c>
      <c r="H973" s="161"/>
      <c r="I973" s="157"/>
      <c r="J973" s="157"/>
      <c r="K973" s="157">
        <f t="shared" si="8"/>
        <v>-1</v>
      </c>
      <c r="L973" s="163"/>
      <c r="M973" s="154"/>
      <c r="N973" s="131"/>
    </row>
    <row r="974">
      <c r="A974" s="152" t="str">
        <f t="shared" si="1"/>
        <v>438106</v>
      </c>
      <c r="B974" s="107"/>
      <c r="C974" s="106">
        <v>438.0</v>
      </c>
      <c r="D974" s="153" t="s">
        <v>651</v>
      </c>
      <c r="E974" s="154" t="s">
        <v>945</v>
      </c>
      <c r="F974" s="155">
        <f>vlookup(G974,terminals!$C$4:$O$196,13,FALSE)</f>
        <v>106</v>
      </c>
      <c r="G974" s="153" t="s">
        <v>263</v>
      </c>
      <c r="H974" s="161" t="s">
        <v>946</v>
      </c>
      <c r="I974" s="157" t="s">
        <v>982</v>
      </c>
      <c r="J974" s="157" t="s">
        <v>1097</v>
      </c>
      <c r="K974" s="157">
        <f t="shared" si="8"/>
        <v>0</v>
      </c>
      <c r="L974" s="163"/>
      <c r="M974" s="154"/>
      <c r="N974" s="131"/>
    </row>
    <row r="975">
      <c r="A975" s="152" t="str">
        <f t="shared" si="1"/>
        <v>43890</v>
      </c>
      <c r="B975" s="107"/>
      <c r="C975" s="106">
        <v>438.0</v>
      </c>
      <c r="D975" s="153" t="s">
        <v>651</v>
      </c>
      <c r="E975" s="154" t="s">
        <v>947</v>
      </c>
      <c r="F975" s="155">
        <f>vlookup(G975,terminals!$C$4:$O$196,13,FALSE)</f>
        <v>90</v>
      </c>
      <c r="G975" s="153" t="s">
        <v>284</v>
      </c>
      <c r="H975" s="161"/>
      <c r="I975" s="157"/>
      <c r="J975" s="157"/>
      <c r="K975" s="157">
        <f t="shared" si="8"/>
        <v>-1</v>
      </c>
      <c r="L975" s="163"/>
      <c r="M975" s="154"/>
      <c r="N975" s="131"/>
    </row>
    <row r="976">
      <c r="A976" s="152" t="str">
        <f t="shared" si="1"/>
        <v>439106</v>
      </c>
      <c r="B976" s="107"/>
      <c r="C976" s="106">
        <v>439.0</v>
      </c>
      <c r="D976" s="153" t="s">
        <v>651</v>
      </c>
      <c r="E976" s="154" t="s">
        <v>945</v>
      </c>
      <c r="F976" s="155">
        <f>vlookup(G976,terminals!$C$4:$O$196,13,FALSE)</f>
        <v>106</v>
      </c>
      <c r="G976" s="153" t="s">
        <v>263</v>
      </c>
      <c r="H976" s="161" t="s">
        <v>948</v>
      </c>
      <c r="I976" s="157" t="s">
        <v>956</v>
      </c>
      <c r="J976" s="157" t="s">
        <v>971</v>
      </c>
      <c r="K976" s="157">
        <f t="shared" si="8"/>
        <v>0</v>
      </c>
      <c r="L976" s="163"/>
      <c r="M976" s="154"/>
      <c r="N976" s="131"/>
    </row>
    <row r="977">
      <c r="A977" s="152" t="str">
        <f t="shared" si="1"/>
        <v>43990</v>
      </c>
      <c r="B977" s="107"/>
      <c r="C977" s="106">
        <v>439.0</v>
      </c>
      <c r="D977" s="153" t="s">
        <v>651</v>
      </c>
      <c r="E977" s="154" t="s">
        <v>947</v>
      </c>
      <c r="F977" s="155">
        <f>vlookup(G977,terminals!$C$4:$O$196,13,FALSE)</f>
        <v>90</v>
      </c>
      <c r="G977" s="153" t="s">
        <v>284</v>
      </c>
      <c r="H977" s="161"/>
      <c r="I977" s="157"/>
      <c r="J977" s="157"/>
      <c r="K977" s="157">
        <f t="shared" si="8"/>
        <v>-1</v>
      </c>
      <c r="L977" s="163"/>
      <c r="M977" s="154"/>
      <c r="N977" s="131"/>
    </row>
    <row r="978">
      <c r="A978" s="152" t="str">
        <f t="shared" si="1"/>
        <v>440106</v>
      </c>
      <c r="B978" s="107"/>
      <c r="C978" s="106">
        <v>440.0</v>
      </c>
      <c r="D978" s="153" t="s">
        <v>652</v>
      </c>
      <c r="E978" s="154" t="s">
        <v>945</v>
      </c>
      <c r="F978" s="155">
        <f>vlookup(G978,terminals!$C$4:$O$196,13,FALSE)</f>
        <v>106</v>
      </c>
      <c r="G978" s="153" t="s">
        <v>263</v>
      </c>
      <c r="H978" s="156" t="s">
        <v>965</v>
      </c>
      <c r="I978" s="163" t="s">
        <v>956</v>
      </c>
      <c r="J978" s="157" t="s">
        <v>971</v>
      </c>
      <c r="K978" s="162">
        <f t="shared" si="8"/>
        <v>0</v>
      </c>
      <c r="L978" s="163"/>
      <c r="M978" s="154"/>
      <c r="N978" s="131"/>
    </row>
    <row r="979">
      <c r="A979" s="152" t="str">
        <f t="shared" si="1"/>
        <v>44096</v>
      </c>
      <c r="B979" s="107"/>
      <c r="C979" s="106">
        <v>440.0</v>
      </c>
      <c r="D979" s="153" t="s">
        <v>652</v>
      </c>
      <c r="E979" s="154" t="s">
        <v>947</v>
      </c>
      <c r="F979" s="155">
        <f>vlookup(G979,terminals!$C$4:$O$196,13,FALSE)</f>
        <v>96</v>
      </c>
      <c r="G979" s="153" t="s">
        <v>260</v>
      </c>
      <c r="H979" s="156"/>
      <c r="I979" s="163"/>
      <c r="J979" s="157"/>
      <c r="K979" s="162">
        <f t="shared" si="8"/>
        <v>-1</v>
      </c>
      <c r="L979" s="163"/>
      <c r="M979" s="154"/>
      <c r="N979" s="131"/>
    </row>
    <row r="980">
      <c r="A980" s="152" t="str">
        <f t="shared" si="1"/>
        <v>441106</v>
      </c>
      <c r="B980" s="107"/>
      <c r="C980" s="106">
        <v>441.0</v>
      </c>
      <c r="D980" s="153" t="s">
        <v>653</v>
      </c>
      <c r="E980" s="154" t="s">
        <v>945</v>
      </c>
      <c r="F980" s="155">
        <f>vlookup(G980,terminals!$C$4:$O$196,13,FALSE)</f>
        <v>106</v>
      </c>
      <c r="G980" s="153" t="s">
        <v>263</v>
      </c>
      <c r="H980" s="156" t="s">
        <v>948</v>
      </c>
      <c r="I980" s="163" t="s">
        <v>964</v>
      </c>
      <c r="J980" s="157" t="s">
        <v>1081</v>
      </c>
      <c r="K980" s="162">
        <f t="shared" si="8"/>
        <v>0</v>
      </c>
      <c r="L980" s="163"/>
      <c r="M980" s="154"/>
      <c r="N980" s="131"/>
    </row>
    <row r="981">
      <c r="A981" s="152" t="str">
        <f t="shared" si="1"/>
        <v>44198</v>
      </c>
      <c r="B981" s="107"/>
      <c r="C981" s="106">
        <v>441.0</v>
      </c>
      <c r="D981" s="153" t="s">
        <v>653</v>
      </c>
      <c r="E981" s="154" t="s">
        <v>947</v>
      </c>
      <c r="F981" s="155">
        <f>vlookup(G981,terminals!$C$4:$O$196,13,FALSE)</f>
        <v>98</v>
      </c>
      <c r="G981" s="153" t="s">
        <v>293</v>
      </c>
      <c r="H981" s="156"/>
      <c r="I981" s="163"/>
      <c r="J981" s="157"/>
      <c r="K981" s="162">
        <f t="shared" si="8"/>
        <v>-1</v>
      </c>
      <c r="L981" s="163"/>
      <c r="M981" s="154"/>
      <c r="N981" s="131"/>
    </row>
    <row r="982">
      <c r="A982" s="152" t="str">
        <f t="shared" si="1"/>
        <v>442106</v>
      </c>
      <c r="B982" s="107"/>
      <c r="C982" s="106">
        <v>442.0</v>
      </c>
      <c r="D982" s="153" t="s">
        <v>654</v>
      </c>
      <c r="E982" s="154" t="s">
        <v>945</v>
      </c>
      <c r="F982" s="155">
        <f>vlookup(G982,terminals!$C$4:$O$196,13,FALSE)</f>
        <v>106</v>
      </c>
      <c r="G982" s="153" t="s">
        <v>263</v>
      </c>
      <c r="H982" s="156" t="s">
        <v>946</v>
      </c>
      <c r="I982" s="163" t="s">
        <v>962</v>
      </c>
      <c r="J982" s="157" t="s">
        <v>1096</v>
      </c>
      <c r="K982" s="162">
        <f t="shared" si="8"/>
        <v>0</v>
      </c>
      <c r="L982" s="163"/>
      <c r="M982" s="154"/>
      <c r="N982" s="131"/>
    </row>
    <row r="983">
      <c r="A983" s="152" t="str">
        <f t="shared" si="1"/>
        <v>44299</v>
      </c>
      <c r="B983" s="107"/>
      <c r="C983" s="106">
        <v>442.0</v>
      </c>
      <c r="D983" s="153" t="s">
        <v>654</v>
      </c>
      <c r="E983" s="154" t="s">
        <v>947</v>
      </c>
      <c r="F983" s="155">
        <f>vlookup(G983,terminals!$C$4:$O$196,13,FALSE)</f>
        <v>99</v>
      </c>
      <c r="G983" s="153" t="s">
        <v>279</v>
      </c>
      <c r="H983" s="156"/>
      <c r="I983" s="163"/>
      <c r="J983" s="157"/>
      <c r="K983" s="162">
        <f t="shared" si="8"/>
        <v>-1</v>
      </c>
      <c r="L983" s="163"/>
      <c r="M983" s="154"/>
      <c r="N983" s="131"/>
    </row>
    <row r="984">
      <c r="A984" s="152" t="str">
        <f t="shared" si="1"/>
        <v>443106</v>
      </c>
      <c r="B984" s="107"/>
      <c r="C984" s="106">
        <v>443.0</v>
      </c>
      <c r="D984" s="153" t="s">
        <v>655</v>
      </c>
      <c r="E984" s="154" t="s">
        <v>945</v>
      </c>
      <c r="F984" s="155">
        <f>vlookup(G984,terminals!$C$4:$O$196,13,FALSE)</f>
        <v>106</v>
      </c>
      <c r="G984" s="153" t="s">
        <v>263</v>
      </c>
      <c r="H984" s="156" t="s">
        <v>1061</v>
      </c>
      <c r="I984" s="163" t="s">
        <v>966</v>
      </c>
      <c r="J984" s="157" t="s">
        <v>991</v>
      </c>
      <c r="K984" s="162">
        <f t="shared" si="8"/>
        <v>0</v>
      </c>
      <c r="L984" s="163"/>
      <c r="M984" s="154"/>
      <c r="N984" s="131"/>
    </row>
    <row r="985">
      <c r="A985" s="152" t="str">
        <f t="shared" si="1"/>
        <v>443116</v>
      </c>
      <c r="B985" s="107"/>
      <c r="C985" s="106">
        <v>443.0</v>
      </c>
      <c r="D985" s="153" t="s">
        <v>655</v>
      </c>
      <c r="E985" s="154" t="s">
        <v>947</v>
      </c>
      <c r="F985" s="155">
        <f>vlookup(G985,terminals!$C$4:$O$196,13,FALSE)</f>
        <v>116</v>
      </c>
      <c r="G985" s="153" t="s">
        <v>298</v>
      </c>
      <c r="H985" s="156"/>
      <c r="I985" s="163"/>
      <c r="J985" s="157"/>
      <c r="K985" s="162">
        <f t="shared" si="8"/>
        <v>-1</v>
      </c>
      <c r="L985" s="163"/>
      <c r="M985" s="154"/>
      <c r="N985" s="131"/>
    </row>
    <row r="986">
      <c r="A986" s="152" t="str">
        <f t="shared" si="1"/>
        <v>444106</v>
      </c>
      <c r="B986" s="107"/>
      <c r="C986" s="106">
        <v>444.0</v>
      </c>
      <c r="D986" s="153" t="s">
        <v>655</v>
      </c>
      <c r="E986" s="154" t="s">
        <v>945</v>
      </c>
      <c r="F986" s="155">
        <f>vlookup(G986,terminals!$C$4:$O$196,13,FALSE)</f>
        <v>106</v>
      </c>
      <c r="G986" s="153" t="s">
        <v>263</v>
      </c>
      <c r="H986" s="156" t="s">
        <v>1051</v>
      </c>
      <c r="I986" s="163" t="s">
        <v>962</v>
      </c>
      <c r="J986" s="157" t="s">
        <v>1027</v>
      </c>
      <c r="K986" s="162">
        <f t="shared" si="8"/>
        <v>0</v>
      </c>
      <c r="L986" s="163"/>
      <c r="M986" s="154"/>
      <c r="N986" s="131"/>
    </row>
    <row r="987">
      <c r="A987" s="152" t="str">
        <f t="shared" si="1"/>
        <v>444116</v>
      </c>
      <c r="B987" s="107"/>
      <c r="C987" s="106">
        <v>444.0</v>
      </c>
      <c r="D987" s="153" t="s">
        <v>655</v>
      </c>
      <c r="E987" s="154" t="s">
        <v>947</v>
      </c>
      <c r="F987" s="155">
        <f>vlookup(G987,terminals!$C$4:$O$196,13,FALSE)</f>
        <v>116</v>
      </c>
      <c r="G987" s="153" t="s">
        <v>298</v>
      </c>
      <c r="H987" s="156"/>
      <c r="I987" s="163"/>
      <c r="J987" s="157"/>
      <c r="K987" s="162">
        <f t="shared" si="8"/>
        <v>-1</v>
      </c>
      <c r="L987" s="163"/>
      <c r="M987" s="154"/>
      <c r="N987" s="131"/>
    </row>
    <row r="988">
      <c r="A988" s="152" t="str">
        <f t="shared" si="1"/>
        <v>445106</v>
      </c>
      <c r="B988" s="107"/>
      <c r="C988" s="106">
        <v>445.0</v>
      </c>
      <c r="D988" s="153" t="s">
        <v>656</v>
      </c>
      <c r="E988" s="154" t="s">
        <v>945</v>
      </c>
      <c r="F988" s="155">
        <f>vlookup(G988,terminals!$C$4:$O$196,13,FALSE)</f>
        <v>106</v>
      </c>
      <c r="G988" s="153" t="s">
        <v>263</v>
      </c>
      <c r="H988" s="156" t="s">
        <v>1047</v>
      </c>
      <c r="I988" s="163" t="s">
        <v>962</v>
      </c>
      <c r="J988" s="157" t="s">
        <v>1027</v>
      </c>
      <c r="K988" s="162">
        <f t="shared" si="8"/>
        <v>0</v>
      </c>
      <c r="L988" s="163"/>
      <c r="M988" s="154"/>
      <c r="N988" s="131"/>
    </row>
    <row r="989">
      <c r="A989" s="152" t="str">
        <f t="shared" si="1"/>
        <v>44588</v>
      </c>
      <c r="B989" s="107"/>
      <c r="C989" s="106">
        <v>445.0</v>
      </c>
      <c r="D989" s="153" t="s">
        <v>656</v>
      </c>
      <c r="E989" s="154" t="s">
        <v>947</v>
      </c>
      <c r="F989" s="155">
        <f>vlookup(G989,terminals!$C$4:$O$196,13,FALSE)</f>
        <v>88</v>
      </c>
      <c r="G989" s="153" t="s">
        <v>259</v>
      </c>
      <c r="H989" s="156"/>
      <c r="I989" s="163"/>
      <c r="J989" s="157"/>
      <c r="K989" s="162">
        <f t="shared" si="8"/>
        <v>-1</v>
      </c>
      <c r="L989" s="163"/>
      <c r="M989" s="154"/>
      <c r="N989" s="131"/>
    </row>
    <row r="990">
      <c r="A990" s="152" t="str">
        <f t="shared" si="1"/>
        <v>446106</v>
      </c>
      <c r="B990" s="107"/>
      <c r="C990" s="106">
        <v>446.0</v>
      </c>
      <c r="D990" s="153" t="s">
        <v>657</v>
      </c>
      <c r="E990" s="154" t="s">
        <v>945</v>
      </c>
      <c r="F990" s="155">
        <f>vlookup(G990,terminals!$C$4:$O$196,13,FALSE)</f>
        <v>106</v>
      </c>
      <c r="G990" s="153" t="s">
        <v>263</v>
      </c>
      <c r="H990" s="156" t="s">
        <v>965</v>
      </c>
      <c r="I990" s="163" t="s">
        <v>962</v>
      </c>
      <c r="J990" s="157" t="s">
        <v>951</v>
      </c>
      <c r="K990" s="162">
        <f t="shared" si="8"/>
        <v>0</v>
      </c>
      <c r="L990" s="163"/>
      <c r="M990" s="154"/>
      <c r="N990" s="131"/>
    </row>
    <row r="991">
      <c r="A991" s="152" t="str">
        <f t="shared" si="1"/>
        <v>44695</v>
      </c>
      <c r="B991" s="107"/>
      <c r="C991" s="106">
        <v>446.0</v>
      </c>
      <c r="D991" s="153" t="s">
        <v>657</v>
      </c>
      <c r="E991" s="154" t="s">
        <v>947</v>
      </c>
      <c r="F991" s="155">
        <f>vlookup(G991,terminals!$C$4:$O$196,13,FALSE)</f>
        <v>95</v>
      </c>
      <c r="G991" s="153" t="s">
        <v>290</v>
      </c>
      <c r="H991" s="156"/>
      <c r="I991" s="163"/>
      <c r="J991" s="157"/>
      <c r="K991" s="162">
        <f t="shared" si="8"/>
        <v>-1</v>
      </c>
      <c r="L991" s="163"/>
      <c r="M991" s="154"/>
      <c r="N991" s="131"/>
    </row>
    <row r="992">
      <c r="A992" s="152" t="str">
        <f t="shared" si="1"/>
        <v>447106</v>
      </c>
      <c r="B992" s="107"/>
      <c r="C992" s="106">
        <v>447.0</v>
      </c>
      <c r="D992" s="153" t="s">
        <v>657</v>
      </c>
      <c r="E992" s="154" t="s">
        <v>945</v>
      </c>
      <c r="F992" s="155">
        <f>vlookup(G992,terminals!$C$4:$O$196,13,FALSE)</f>
        <v>106</v>
      </c>
      <c r="G992" s="153" t="s">
        <v>263</v>
      </c>
      <c r="H992" s="156" t="s">
        <v>1047</v>
      </c>
      <c r="I992" s="163" t="s">
        <v>982</v>
      </c>
      <c r="J992" s="157" t="s">
        <v>966</v>
      </c>
      <c r="K992" s="162">
        <f t="shared" si="8"/>
        <v>0</v>
      </c>
      <c r="L992" s="163"/>
      <c r="M992" s="154"/>
      <c r="N992" s="131"/>
    </row>
    <row r="993">
      <c r="A993" s="152" t="str">
        <f t="shared" si="1"/>
        <v>44795</v>
      </c>
      <c r="B993" s="107"/>
      <c r="C993" s="106">
        <v>447.0</v>
      </c>
      <c r="D993" s="153" t="s">
        <v>657</v>
      </c>
      <c r="E993" s="154" t="s">
        <v>947</v>
      </c>
      <c r="F993" s="155">
        <f>vlookup(G993,terminals!$C$4:$O$196,13,FALSE)</f>
        <v>95</v>
      </c>
      <c r="G993" s="153" t="s">
        <v>290</v>
      </c>
      <c r="H993" s="156"/>
      <c r="I993" s="163"/>
      <c r="J993" s="157"/>
      <c r="K993" s="162">
        <f t="shared" si="8"/>
        <v>-1</v>
      </c>
      <c r="L993" s="163"/>
      <c r="M993" s="154"/>
      <c r="N993" s="131"/>
    </row>
    <row r="994">
      <c r="A994" s="152" t="str">
        <f t="shared" si="1"/>
        <v>448106</v>
      </c>
      <c r="B994" s="107"/>
      <c r="C994" s="106">
        <v>448.0</v>
      </c>
      <c r="D994" s="153" t="s">
        <v>658</v>
      </c>
      <c r="E994" s="154" t="s">
        <v>945</v>
      </c>
      <c r="F994" s="155">
        <f>vlookup(G994,terminals!$C$4:$O$196,13,FALSE)</f>
        <v>106</v>
      </c>
      <c r="G994" s="153" t="s">
        <v>263</v>
      </c>
      <c r="H994" s="156" t="s">
        <v>1061</v>
      </c>
      <c r="I994" s="163" t="s">
        <v>982</v>
      </c>
      <c r="J994" s="157" t="s">
        <v>966</v>
      </c>
      <c r="K994" s="162">
        <f t="shared" si="8"/>
        <v>0</v>
      </c>
      <c r="L994" s="163"/>
      <c r="M994" s="154"/>
      <c r="N994" s="131"/>
    </row>
    <row r="995">
      <c r="A995" s="152" t="str">
        <f t="shared" si="1"/>
        <v>448118</v>
      </c>
      <c r="B995" s="107"/>
      <c r="C995" s="106">
        <v>448.0</v>
      </c>
      <c r="D995" s="153" t="s">
        <v>658</v>
      </c>
      <c r="E995" s="154" t="s">
        <v>947</v>
      </c>
      <c r="F995" s="155">
        <f>vlookup(G995,terminals!$C$4:$O$196,13,FALSE)</f>
        <v>118</v>
      </c>
      <c r="G995" s="153" t="s">
        <v>266</v>
      </c>
      <c r="H995" s="156"/>
      <c r="I995" s="163"/>
      <c r="J995" s="157"/>
      <c r="K995" s="162">
        <f t="shared" si="8"/>
        <v>-1</v>
      </c>
      <c r="L995" s="163"/>
      <c r="M995" s="154"/>
      <c r="N995" s="131"/>
    </row>
    <row r="996">
      <c r="A996" s="152" t="str">
        <f t="shared" si="1"/>
        <v>449106</v>
      </c>
      <c r="B996" s="107"/>
      <c r="C996" s="106">
        <v>449.0</v>
      </c>
      <c r="D996" s="153" t="s">
        <v>658</v>
      </c>
      <c r="E996" s="154" t="s">
        <v>945</v>
      </c>
      <c r="F996" s="155">
        <f>vlookup(G996,terminals!$C$4:$O$196,13,FALSE)</f>
        <v>106</v>
      </c>
      <c r="G996" s="153" t="s">
        <v>263</v>
      </c>
      <c r="H996" s="156" t="s">
        <v>948</v>
      </c>
      <c r="I996" s="163" t="s">
        <v>975</v>
      </c>
      <c r="J996" s="157" t="s">
        <v>1096</v>
      </c>
      <c r="K996" s="162">
        <f t="shared" si="8"/>
        <v>0</v>
      </c>
      <c r="L996" s="163"/>
      <c r="M996" s="154"/>
      <c r="N996" s="131"/>
    </row>
    <row r="997">
      <c r="A997" s="152" t="str">
        <f t="shared" si="1"/>
        <v>449118</v>
      </c>
      <c r="B997" s="107"/>
      <c r="C997" s="106">
        <v>449.0</v>
      </c>
      <c r="D997" s="153" t="s">
        <v>658</v>
      </c>
      <c r="E997" s="154" t="s">
        <v>947</v>
      </c>
      <c r="F997" s="155">
        <f>vlookup(G997,terminals!$C$4:$O$196,13,FALSE)</f>
        <v>118</v>
      </c>
      <c r="G997" s="153" t="s">
        <v>266</v>
      </c>
      <c r="H997" s="156"/>
      <c r="I997" s="163"/>
      <c r="J997" s="157"/>
      <c r="K997" s="162">
        <f t="shared" si="8"/>
        <v>-1</v>
      </c>
      <c r="L997" s="163"/>
      <c r="M997" s="154"/>
      <c r="N997" s="131"/>
    </row>
    <row r="998">
      <c r="A998" s="152" t="str">
        <f t="shared" si="1"/>
        <v>450106</v>
      </c>
      <c r="B998" s="107"/>
      <c r="C998" s="106">
        <v>450.0</v>
      </c>
      <c r="D998" s="153" t="s">
        <v>659</v>
      </c>
      <c r="E998" s="154" t="s">
        <v>945</v>
      </c>
      <c r="F998" s="155">
        <f>vlookup(G998,terminals!$C$4:$O$196,13,FALSE)</f>
        <v>106</v>
      </c>
      <c r="G998" s="153" t="s">
        <v>263</v>
      </c>
      <c r="H998" s="156" t="s">
        <v>1047</v>
      </c>
      <c r="I998" s="163" t="s">
        <v>975</v>
      </c>
      <c r="J998" s="157" t="s">
        <v>1096</v>
      </c>
      <c r="K998" s="162">
        <f t="shared" si="8"/>
        <v>0</v>
      </c>
      <c r="L998" s="163"/>
      <c r="M998" s="154"/>
      <c r="N998" s="131"/>
    </row>
    <row r="999">
      <c r="A999" s="152" t="str">
        <f t="shared" si="1"/>
        <v>45089</v>
      </c>
      <c r="B999" s="107"/>
      <c r="C999" s="106">
        <v>450.0</v>
      </c>
      <c r="D999" s="153" t="s">
        <v>659</v>
      </c>
      <c r="E999" s="154" t="s">
        <v>947</v>
      </c>
      <c r="F999" s="155">
        <f>vlookup(G999,terminals!$C$4:$O$196,13,FALSE)</f>
        <v>89</v>
      </c>
      <c r="G999" s="153" t="s">
        <v>283</v>
      </c>
      <c r="H999" s="156"/>
      <c r="I999" s="163"/>
      <c r="J999" s="157"/>
      <c r="K999" s="162">
        <f t="shared" si="8"/>
        <v>-1</v>
      </c>
      <c r="L999" s="163"/>
      <c r="M999" s="154"/>
      <c r="N999" s="131"/>
    </row>
    <row r="1000">
      <c r="A1000" s="152" t="str">
        <f t="shared" si="1"/>
        <v>451106</v>
      </c>
      <c r="B1000" s="107"/>
      <c r="C1000" s="106">
        <v>451.0</v>
      </c>
      <c r="D1000" s="153" t="s">
        <v>660</v>
      </c>
      <c r="E1000" s="154" t="s">
        <v>945</v>
      </c>
      <c r="F1000" s="155">
        <f>vlookup(G1000,terminals!$C$4:$O$196,13,FALSE)</f>
        <v>106</v>
      </c>
      <c r="G1000" s="153" t="s">
        <v>263</v>
      </c>
      <c r="H1000" s="156" t="s">
        <v>965</v>
      </c>
      <c r="I1000" s="163" t="s">
        <v>976</v>
      </c>
      <c r="J1000" s="157" t="s">
        <v>1022</v>
      </c>
      <c r="K1000" s="162">
        <f t="shared" si="8"/>
        <v>0</v>
      </c>
      <c r="L1000" s="163"/>
      <c r="M1000" s="154"/>
      <c r="N1000" s="131"/>
    </row>
    <row r="1001">
      <c r="A1001" s="152" t="str">
        <f t="shared" si="1"/>
        <v>45193</v>
      </c>
      <c r="B1001" s="107"/>
      <c r="C1001" s="106">
        <v>451.0</v>
      </c>
      <c r="D1001" s="153" t="s">
        <v>660</v>
      </c>
      <c r="E1001" s="154" t="s">
        <v>947</v>
      </c>
      <c r="F1001" s="155">
        <f>vlookup(G1001,terminals!$C$4:$O$196,13,FALSE)</f>
        <v>93</v>
      </c>
      <c r="G1001" s="153" t="s">
        <v>273</v>
      </c>
      <c r="H1001" s="156"/>
      <c r="I1001" s="163"/>
      <c r="J1001" s="157"/>
      <c r="K1001" s="162">
        <f t="shared" si="8"/>
        <v>-1</v>
      </c>
      <c r="L1001" s="163"/>
      <c r="M1001" s="154"/>
      <c r="N1001" s="131"/>
    </row>
    <row r="1002">
      <c r="A1002" s="152" t="str">
        <f t="shared" si="1"/>
        <v>452106</v>
      </c>
      <c r="B1002" s="107"/>
      <c r="C1002" s="106">
        <v>452.0</v>
      </c>
      <c r="D1002" s="153" t="s">
        <v>661</v>
      </c>
      <c r="E1002" s="154" t="s">
        <v>945</v>
      </c>
      <c r="F1002" s="155">
        <f>vlookup(G1002,terminals!$C$4:$O$196,13,FALSE)</f>
        <v>106</v>
      </c>
      <c r="G1002" s="153" t="s">
        <v>263</v>
      </c>
      <c r="H1002" s="156" t="s">
        <v>965</v>
      </c>
      <c r="I1002" s="163" t="s">
        <v>960</v>
      </c>
      <c r="J1002" s="157" t="s">
        <v>1023</v>
      </c>
      <c r="K1002" s="162">
        <f t="shared" si="8"/>
        <v>0</v>
      </c>
      <c r="L1002" s="163"/>
      <c r="M1002" s="154"/>
      <c r="N1002" s="131"/>
    </row>
    <row r="1003">
      <c r="A1003" s="152" t="str">
        <f t="shared" si="1"/>
        <v>45291</v>
      </c>
      <c r="B1003" s="107"/>
      <c r="C1003" s="106">
        <v>452.0</v>
      </c>
      <c r="D1003" s="153" t="s">
        <v>661</v>
      </c>
      <c r="E1003" s="154" t="s">
        <v>947</v>
      </c>
      <c r="F1003" s="155">
        <f>vlookup(G1003,terminals!$C$4:$O$196,13,FALSE)</f>
        <v>91</v>
      </c>
      <c r="G1003" s="153" t="s">
        <v>274</v>
      </c>
      <c r="H1003" s="156"/>
      <c r="I1003" s="163"/>
      <c r="J1003" s="157"/>
      <c r="K1003" s="162">
        <f t="shared" si="8"/>
        <v>-1</v>
      </c>
      <c r="L1003" s="163"/>
      <c r="M1003" s="154"/>
      <c r="N1003" s="131"/>
    </row>
    <row r="1004">
      <c r="A1004" s="152" t="str">
        <f t="shared" si="1"/>
        <v>453106</v>
      </c>
      <c r="B1004" s="107"/>
      <c r="C1004" s="106">
        <v>453.0</v>
      </c>
      <c r="D1004" s="153" t="s">
        <v>662</v>
      </c>
      <c r="E1004" s="154" t="s">
        <v>945</v>
      </c>
      <c r="F1004" s="155">
        <f>vlookup(G1004,terminals!$C$4:$O$196,13,FALSE)</f>
        <v>106</v>
      </c>
      <c r="G1004" s="153" t="s">
        <v>263</v>
      </c>
      <c r="H1004" s="156" t="s">
        <v>986</v>
      </c>
      <c r="I1004" s="163" t="s">
        <v>966</v>
      </c>
      <c r="J1004" s="157" t="s">
        <v>1052</v>
      </c>
      <c r="K1004" s="162">
        <f t="shared" si="8"/>
        <v>0</v>
      </c>
      <c r="L1004" s="163"/>
      <c r="M1004" s="154"/>
      <c r="N1004" s="131"/>
    </row>
    <row r="1005">
      <c r="A1005" s="152" t="str">
        <f t="shared" si="1"/>
        <v>453119</v>
      </c>
      <c r="B1005" s="107"/>
      <c r="C1005" s="106">
        <v>453.0</v>
      </c>
      <c r="D1005" s="153" t="s">
        <v>662</v>
      </c>
      <c r="E1005" s="154" t="s">
        <v>947</v>
      </c>
      <c r="F1005" s="155">
        <f>vlookup(G1005,terminals!$C$4:$O$196,13,FALSE)</f>
        <v>119</v>
      </c>
      <c r="G1005" s="153" t="s">
        <v>269</v>
      </c>
      <c r="H1005" s="156"/>
      <c r="I1005" s="163"/>
      <c r="J1005" s="157"/>
      <c r="K1005" s="162">
        <f t="shared" si="8"/>
        <v>-1</v>
      </c>
      <c r="L1005" s="163"/>
      <c r="M1005" s="154"/>
      <c r="N1005" s="131"/>
    </row>
    <row r="1006">
      <c r="A1006" s="152" t="str">
        <f t="shared" si="1"/>
        <v>454104</v>
      </c>
      <c r="B1006" s="107"/>
      <c r="C1006" s="106">
        <v>454.0</v>
      </c>
      <c r="D1006" s="153" t="s">
        <v>663</v>
      </c>
      <c r="E1006" s="154" t="s">
        <v>945</v>
      </c>
      <c r="F1006" s="155">
        <f>vlookup(G1006,terminals!$C$4:$O$196,13,FALSE)</f>
        <v>104</v>
      </c>
      <c r="G1006" s="153" t="s">
        <v>1091</v>
      </c>
      <c r="H1006" s="156" t="s">
        <v>986</v>
      </c>
      <c r="I1006" s="163" t="s">
        <v>975</v>
      </c>
      <c r="J1006" s="157" t="s">
        <v>975</v>
      </c>
      <c r="K1006" s="162">
        <f t="shared" si="8"/>
        <v>0</v>
      </c>
      <c r="L1006" s="163"/>
      <c r="M1006" s="154"/>
      <c r="N1006" s="131"/>
    </row>
    <row r="1007">
      <c r="A1007" s="152" t="str">
        <f t="shared" si="1"/>
        <v>45492</v>
      </c>
      <c r="B1007" s="107"/>
      <c r="C1007" s="106">
        <v>454.0</v>
      </c>
      <c r="D1007" s="153" t="s">
        <v>663</v>
      </c>
      <c r="E1007" s="154" t="s">
        <v>947</v>
      </c>
      <c r="F1007" s="155">
        <f>vlookup(G1007,terminals!$C$4:$O$196,13,FALSE)</f>
        <v>92</v>
      </c>
      <c r="G1007" s="153" t="s">
        <v>286</v>
      </c>
      <c r="H1007" s="156"/>
      <c r="I1007" s="163"/>
      <c r="J1007" s="157"/>
      <c r="K1007" s="162">
        <f t="shared" si="8"/>
        <v>-1</v>
      </c>
      <c r="L1007" s="163"/>
      <c r="M1007" s="154"/>
      <c r="N1007" s="131"/>
    </row>
    <row r="1008">
      <c r="A1008" s="152" t="str">
        <f t="shared" si="1"/>
        <v>455104</v>
      </c>
      <c r="B1008" s="107"/>
      <c r="C1008" s="106">
        <v>455.0</v>
      </c>
      <c r="D1008" s="153" t="s">
        <v>664</v>
      </c>
      <c r="E1008" s="154" t="s">
        <v>945</v>
      </c>
      <c r="F1008" s="155">
        <f>vlookup(G1008,terminals!$C$4:$O$196,13,FALSE)</f>
        <v>104</v>
      </c>
      <c r="G1008" s="153" t="s">
        <v>1091</v>
      </c>
      <c r="H1008" s="156" t="s">
        <v>1074</v>
      </c>
      <c r="I1008" s="163" t="s">
        <v>964</v>
      </c>
      <c r="J1008" s="157" t="s">
        <v>1098</v>
      </c>
      <c r="K1008" s="162">
        <f t="shared" si="8"/>
        <v>0</v>
      </c>
      <c r="L1008" s="163"/>
      <c r="M1008" s="154"/>
      <c r="N1008" s="131"/>
    </row>
    <row r="1009">
      <c r="A1009" s="152" t="str">
        <f t="shared" si="1"/>
        <v>45594</v>
      </c>
      <c r="B1009" s="107"/>
      <c r="C1009" s="106">
        <v>455.0</v>
      </c>
      <c r="D1009" s="153" t="s">
        <v>664</v>
      </c>
      <c r="E1009" s="154" t="s">
        <v>947</v>
      </c>
      <c r="F1009" s="155">
        <f>vlookup(G1009,terminals!$C$4:$O$196,13,FALSE)</f>
        <v>94</v>
      </c>
      <c r="G1009" s="153" t="s">
        <v>285</v>
      </c>
      <c r="H1009" s="156"/>
      <c r="I1009" s="163"/>
      <c r="J1009" s="157"/>
      <c r="K1009" s="162">
        <f t="shared" si="8"/>
        <v>-1</v>
      </c>
      <c r="L1009" s="163"/>
      <c r="M1009" s="154"/>
      <c r="N1009" s="131"/>
    </row>
    <row r="1010">
      <c r="A1010" s="152" t="str">
        <f t="shared" si="1"/>
        <v>456104</v>
      </c>
      <c r="B1010" s="107"/>
      <c r="C1010" s="106">
        <v>456.0</v>
      </c>
      <c r="D1010" s="153" t="s">
        <v>665</v>
      </c>
      <c r="E1010" s="154" t="s">
        <v>945</v>
      </c>
      <c r="F1010" s="155">
        <f>vlookup(G1010,terminals!$C$4:$O$196,13,FALSE)</f>
        <v>104</v>
      </c>
      <c r="G1010" s="153" t="s">
        <v>1091</v>
      </c>
      <c r="H1010" s="161" t="s">
        <v>958</v>
      </c>
      <c r="I1010" s="157" t="s">
        <v>982</v>
      </c>
      <c r="J1010" s="157" t="s">
        <v>1040</v>
      </c>
      <c r="K1010" s="157">
        <f t="shared" si="8"/>
        <v>0</v>
      </c>
      <c r="L1010" s="163"/>
      <c r="M1010" s="154"/>
      <c r="N1010" s="131"/>
    </row>
    <row r="1011">
      <c r="A1011" s="152" t="str">
        <f t="shared" si="1"/>
        <v>45698</v>
      </c>
      <c r="B1011" s="107"/>
      <c r="C1011" s="106">
        <v>456.0</v>
      </c>
      <c r="D1011" s="153" t="s">
        <v>665</v>
      </c>
      <c r="E1011" s="154" t="s">
        <v>947</v>
      </c>
      <c r="F1011" s="155">
        <f>vlookup(G1011,terminals!$C$4:$O$196,13,FALSE)</f>
        <v>98</v>
      </c>
      <c r="G1011" s="153" t="s">
        <v>293</v>
      </c>
      <c r="H1011" s="161"/>
      <c r="I1011" s="157"/>
      <c r="J1011" s="157"/>
      <c r="K1011" s="157">
        <f t="shared" si="8"/>
        <v>-1</v>
      </c>
      <c r="L1011" s="163"/>
      <c r="M1011" s="154"/>
      <c r="N1011" s="131"/>
    </row>
    <row r="1012">
      <c r="A1012" s="152" t="str">
        <f t="shared" si="1"/>
        <v>457104</v>
      </c>
      <c r="B1012" s="107"/>
      <c r="C1012" s="106">
        <v>457.0</v>
      </c>
      <c r="D1012" s="153" t="s">
        <v>666</v>
      </c>
      <c r="E1012" s="154" t="s">
        <v>945</v>
      </c>
      <c r="F1012" s="155">
        <f>vlookup(G1012,terminals!$C$4:$O$196,13,FALSE)</f>
        <v>104</v>
      </c>
      <c r="G1012" s="153" t="s">
        <v>1091</v>
      </c>
      <c r="H1012" s="161" t="s">
        <v>986</v>
      </c>
      <c r="I1012" s="157" t="s">
        <v>966</v>
      </c>
      <c r="J1012" s="157" t="s">
        <v>1096</v>
      </c>
      <c r="K1012" s="157">
        <f t="shared" si="8"/>
        <v>0</v>
      </c>
      <c r="L1012" s="163"/>
      <c r="M1012" s="154"/>
      <c r="N1012" s="131"/>
    </row>
    <row r="1013">
      <c r="A1013" s="152" t="str">
        <f t="shared" si="1"/>
        <v>45799</v>
      </c>
      <c r="B1013" s="107"/>
      <c r="C1013" s="106">
        <v>457.0</v>
      </c>
      <c r="D1013" s="153" t="s">
        <v>666</v>
      </c>
      <c r="E1013" s="154" t="s">
        <v>947</v>
      </c>
      <c r="F1013" s="155">
        <f>vlookup(G1013,terminals!$C$4:$O$196,13,FALSE)</f>
        <v>99</v>
      </c>
      <c r="G1013" s="153" t="s">
        <v>279</v>
      </c>
      <c r="H1013" s="161"/>
      <c r="I1013" s="157"/>
      <c r="J1013" s="157"/>
      <c r="K1013" s="157">
        <f t="shared" si="8"/>
        <v>-1</v>
      </c>
      <c r="L1013" s="163"/>
      <c r="M1013" s="154"/>
      <c r="N1013" s="131"/>
    </row>
    <row r="1014">
      <c r="A1014" s="152" t="str">
        <f t="shared" si="1"/>
        <v>458104</v>
      </c>
      <c r="B1014" s="107"/>
      <c r="C1014" s="106">
        <v>458.0</v>
      </c>
      <c r="D1014" s="153" t="s">
        <v>667</v>
      </c>
      <c r="E1014" s="154" t="s">
        <v>945</v>
      </c>
      <c r="F1014" s="155">
        <f>vlookup(G1014,terminals!$C$4:$O$196,13,FALSE)</f>
        <v>104</v>
      </c>
      <c r="G1014" s="153" t="s">
        <v>1091</v>
      </c>
      <c r="H1014" s="161" t="s">
        <v>986</v>
      </c>
      <c r="I1014" s="157" t="s">
        <v>956</v>
      </c>
      <c r="J1014" s="157" t="s">
        <v>1005</v>
      </c>
      <c r="K1014" s="157">
        <f t="shared" si="8"/>
        <v>0</v>
      </c>
      <c r="L1014" s="163"/>
      <c r="M1014" s="154"/>
      <c r="N1014" s="131"/>
    </row>
    <row r="1015">
      <c r="A1015" s="152" t="str">
        <f t="shared" si="1"/>
        <v>458116</v>
      </c>
      <c r="B1015" s="107"/>
      <c r="C1015" s="106">
        <v>458.0</v>
      </c>
      <c r="D1015" s="153" t="s">
        <v>667</v>
      </c>
      <c r="E1015" s="154" t="s">
        <v>947</v>
      </c>
      <c r="F1015" s="155">
        <f>vlookup(G1015,terminals!$C$4:$O$196,13,FALSE)</f>
        <v>116</v>
      </c>
      <c r="G1015" s="153" t="s">
        <v>298</v>
      </c>
      <c r="H1015" s="161"/>
      <c r="I1015" s="157"/>
      <c r="J1015" s="157"/>
      <c r="K1015" s="157">
        <f t="shared" si="8"/>
        <v>-1</v>
      </c>
      <c r="L1015" s="163"/>
      <c r="M1015" s="154"/>
      <c r="N1015" s="131"/>
    </row>
    <row r="1016">
      <c r="A1016" s="152" t="str">
        <f t="shared" si="1"/>
        <v>459104</v>
      </c>
      <c r="B1016" s="107"/>
      <c r="C1016" s="106">
        <v>459.0</v>
      </c>
      <c r="D1016" s="153" t="s">
        <v>668</v>
      </c>
      <c r="E1016" s="154" t="s">
        <v>945</v>
      </c>
      <c r="F1016" s="155">
        <f>vlookup(G1016,terminals!$C$4:$O$196,13,FALSE)</f>
        <v>104</v>
      </c>
      <c r="G1016" s="153" t="s">
        <v>1091</v>
      </c>
      <c r="H1016" s="161" t="s">
        <v>980</v>
      </c>
      <c r="I1016" s="157" t="s">
        <v>956</v>
      </c>
      <c r="J1016" s="157" t="s">
        <v>1099</v>
      </c>
      <c r="K1016" s="157">
        <f t="shared" si="8"/>
        <v>0</v>
      </c>
      <c r="L1016" s="163"/>
      <c r="M1016" s="154"/>
      <c r="N1016" s="131"/>
    </row>
    <row r="1017">
      <c r="A1017" s="152" t="str">
        <f t="shared" si="1"/>
        <v>45988</v>
      </c>
      <c r="B1017" s="107"/>
      <c r="C1017" s="106">
        <v>459.0</v>
      </c>
      <c r="D1017" s="153" t="s">
        <v>668</v>
      </c>
      <c r="E1017" s="154" t="s">
        <v>947</v>
      </c>
      <c r="F1017" s="155">
        <f>vlookup(G1017,terminals!$C$4:$O$196,13,FALSE)</f>
        <v>88</v>
      </c>
      <c r="G1017" s="153" t="s">
        <v>259</v>
      </c>
      <c r="H1017" s="161"/>
      <c r="I1017" s="157"/>
      <c r="J1017" s="157"/>
      <c r="K1017" s="157">
        <f t="shared" si="8"/>
        <v>-1</v>
      </c>
      <c r="L1017" s="163"/>
      <c r="M1017" s="154"/>
      <c r="N1017" s="131"/>
    </row>
    <row r="1018">
      <c r="A1018" s="152" t="str">
        <f t="shared" si="1"/>
        <v>460104</v>
      </c>
      <c r="B1018" s="107"/>
      <c r="C1018" s="106">
        <v>460.0</v>
      </c>
      <c r="D1018" s="153" t="s">
        <v>669</v>
      </c>
      <c r="E1018" s="154" t="s">
        <v>945</v>
      </c>
      <c r="F1018" s="155">
        <f>vlookup(G1018,terminals!$C$4:$O$196,13,FALSE)</f>
        <v>104</v>
      </c>
      <c r="G1018" s="153" t="s">
        <v>1091</v>
      </c>
      <c r="H1018" s="161" t="s">
        <v>986</v>
      </c>
      <c r="I1018" s="157" t="s">
        <v>966</v>
      </c>
      <c r="J1018" s="157" t="s">
        <v>1003</v>
      </c>
      <c r="K1018" s="157">
        <f t="shared" si="8"/>
        <v>0</v>
      </c>
      <c r="L1018" s="163"/>
      <c r="M1018" s="154"/>
      <c r="N1018" s="131"/>
    </row>
    <row r="1019">
      <c r="A1019" s="152" t="str">
        <f t="shared" si="1"/>
        <v>46095</v>
      </c>
      <c r="B1019" s="107"/>
      <c r="C1019" s="106">
        <v>460.0</v>
      </c>
      <c r="D1019" s="153" t="s">
        <v>669</v>
      </c>
      <c r="E1019" s="154" t="s">
        <v>947</v>
      </c>
      <c r="F1019" s="155">
        <f>vlookup(G1019,terminals!$C$4:$O$196,13,FALSE)</f>
        <v>95</v>
      </c>
      <c r="G1019" s="153" t="s">
        <v>290</v>
      </c>
      <c r="H1019" s="161"/>
      <c r="I1019" s="157"/>
      <c r="J1019" s="157"/>
      <c r="K1019" s="157">
        <f t="shared" si="8"/>
        <v>-1</v>
      </c>
      <c r="L1019" s="163"/>
      <c r="M1019" s="154"/>
      <c r="N1019" s="131"/>
    </row>
    <row r="1020">
      <c r="A1020" s="152" t="str">
        <f t="shared" si="1"/>
        <v>461104</v>
      </c>
      <c r="B1020" s="107"/>
      <c r="C1020" s="106">
        <v>461.0</v>
      </c>
      <c r="D1020" s="153" t="s">
        <v>670</v>
      </c>
      <c r="E1020" s="154" t="s">
        <v>945</v>
      </c>
      <c r="F1020" s="155">
        <f>vlookup(G1020,terminals!$C$4:$O$196,13,FALSE)</f>
        <v>104</v>
      </c>
      <c r="G1020" s="153" t="s">
        <v>1091</v>
      </c>
      <c r="H1020" s="161" t="s">
        <v>959</v>
      </c>
      <c r="I1020" s="157" t="s">
        <v>992</v>
      </c>
      <c r="J1020" s="157" t="s">
        <v>1041</v>
      </c>
      <c r="K1020" s="157">
        <f t="shared" si="8"/>
        <v>0</v>
      </c>
      <c r="L1020" s="163"/>
      <c r="M1020" s="154"/>
      <c r="N1020" s="131"/>
    </row>
    <row r="1021">
      <c r="A1021" s="152" t="str">
        <f t="shared" si="1"/>
        <v>461118</v>
      </c>
      <c r="B1021" s="107"/>
      <c r="C1021" s="106">
        <v>461.0</v>
      </c>
      <c r="D1021" s="153" t="s">
        <v>670</v>
      </c>
      <c r="E1021" s="154" t="s">
        <v>947</v>
      </c>
      <c r="F1021" s="155">
        <f>vlookup(G1021,terminals!$C$4:$O$196,13,FALSE)</f>
        <v>118</v>
      </c>
      <c r="G1021" s="153" t="s">
        <v>266</v>
      </c>
      <c r="H1021" s="161"/>
      <c r="I1021" s="157"/>
      <c r="J1021" s="157"/>
      <c r="K1021" s="157">
        <f t="shared" si="8"/>
        <v>-1</v>
      </c>
      <c r="L1021" s="163"/>
      <c r="M1021" s="154"/>
      <c r="N1021" s="131"/>
    </row>
    <row r="1022">
      <c r="A1022" s="152" t="str">
        <f t="shared" si="1"/>
        <v>462104</v>
      </c>
      <c r="B1022" s="107"/>
      <c r="C1022" s="106">
        <v>462.0</v>
      </c>
      <c r="D1022" s="153" t="s">
        <v>671</v>
      </c>
      <c r="E1022" s="154" t="s">
        <v>945</v>
      </c>
      <c r="F1022" s="155">
        <f>vlookup(G1022,terminals!$C$4:$O$196,13,FALSE)</f>
        <v>104</v>
      </c>
      <c r="G1022" s="153" t="s">
        <v>1091</v>
      </c>
      <c r="H1022" s="161" t="s">
        <v>1047</v>
      </c>
      <c r="I1022" s="157" t="s">
        <v>975</v>
      </c>
      <c r="J1022" s="157" t="e">
        <v>#VALUE!</v>
      </c>
      <c r="K1022" s="157">
        <f t="shared" si="8"/>
        <v>0</v>
      </c>
      <c r="L1022" s="163"/>
      <c r="M1022" s="154"/>
      <c r="N1022" s="131"/>
    </row>
    <row r="1023">
      <c r="A1023" s="152" t="str">
        <f t="shared" si="1"/>
        <v>46293</v>
      </c>
      <c r="B1023" s="107"/>
      <c r="C1023" s="106">
        <v>462.0</v>
      </c>
      <c r="D1023" s="153" t="s">
        <v>671</v>
      </c>
      <c r="E1023" s="154" t="s">
        <v>947</v>
      </c>
      <c r="F1023" s="155">
        <f>vlookup(G1023,terminals!$C$4:$O$196,13,FALSE)</f>
        <v>93</v>
      </c>
      <c r="G1023" s="153" t="s">
        <v>273</v>
      </c>
      <c r="H1023" s="161"/>
      <c r="I1023" s="157"/>
      <c r="J1023" s="157"/>
      <c r="K1023" s="157">
        <f t="shared" si="8"/>
        <v>-1</v>
      </c>
      <c r="L1023" s="163"/>
      <c r="M1023" s="154"/>
      <c r="N1023" s="131"/>
    </row>
    <row r="1024">
      <c r="A1024" s="152" t="str">
        <f t="shared" si="1"/>
        <v>463104</v>
      </c>
      <c r="B1024" s="107"/>
      <c r="C1024" s="106">
        <v>463.0</v>
      </c>
      <c r="D1024" s="153" t="s">
        <v>672</v>
      </c>
      <c r="E1024" s="154" t="s">
        <v>945</v>
      </c>
      <c r="F1024" s="155">
        <f>vlookup(G1024,terminals!$C$4:$O$196,13,FALSE)</f>
        <v>104</v>
      </c>
      <c r="G1024" s="153" t="s">
        <v>1091</v>
      </c>
      <c r="H1024" s="161" t="s">
        <v>1047</v>
      </c>
      <c r="I1024" s="157" t="s">
        <v>964</v>
      </c>
      <c r="J1024" s="157" t="s">
        <v>1055</v>
      </c>
      <c r="K1024" s="157">
        <f t="shared" si="8"/>
        <v>0</v>
      </c>
      <c r="L1024" s="163"/>
      <c r="M1024" s="154"/>
      <c r="N1024" s="131"/>
    </row>
    <row r="1025">
      <c r="A1025" s="152" t="str">
        <f t="shared" si="1"/>
        <v>46391</v>
      </c>
      <c r="B1025" s="107"/>
      <c r="C1025" s="106">
        <v>463.0</v>
      </c>
      <c r="D1025" s="153" t="s">
        <v>672</v>
      </c>
      <c r="E1025" s="154" t="s">
        <v>947</v>
      </c>
      <c r="F1025" s="155">
        <f>vlookup(G1025,terminals!$C$4:$O$196,13,FALSE)</f>
        <v>91</v>
      </c>
      <c r="G1025" s="153" t="s">
        <v>274</v>
      </c>
      <c r="H1025" s="161"/>
      <c r="I1025" s="157"/>
      <c r="J1025" s="157"/>
      <c r="K1025" s="157">
        <f t="shared" si="8"/>
        <v>-1</v>
      </c>
      <c r="L1025" s="163"/>
      <c r="M1025" s="154"/>
      <c r="N1025" s="131"/>
    </row>
    <row r="1026">
      <c r="A1026" s="152" t="str">
        <f t="shared" si="1"/>
        <v>464105</v>
      </c>
      <c r="B1026" s="107"/>
      <c r="C1026" s="106">
        <v>464.0</v>
      </c>
      <c r="D1026" s="153" t="s">
        <v>673</v>
      </c>
      <c r="E1026" s="154" t="s">
        <v>945</v>
      </c>
      <c r="F1026" s="155">
        <f>vlookup(G1026,terminals!$C$4:$O$196,13,FALSE)</f>
        <v>105</v>
      </c>
      <c r="G1026" s="153" t="s">
        <v>288</v>
      </c>
      <c r="H1026" s="161" t="s">
        <v>1047</v>
      </c>
      <c r="I1026" s="157" t="s">
        <v>956</v>
      </c>
      <c r="J1026" s="157" t="s">
        <v>985</v>
      </c>
      <c r="K1026" s="157">
        <f t="shared" si="8"/>
        <v>0</v>
      </c>
      <c r="L1026" s="163"/>
      <c r="M1026" s="154"/>
      <c r="N1026" s="131"/>
    </row>
    <row r="1027">
      <c r="A1027" s="152" t="str">
        <f t="shared" si="1"/>
        <v>46487</v>
      </c>
      <c r="B1027" s="107"/>
      <c r="C1027" s="106">
        <v>464.0</v>
      </c>
      <c r="D1027" s="153" t="s">
        <v>673</v>
      </c>
      <c r="E1027" s="154" t="s">
        <v>947</v>
      </c>
      <c r="F1027" s="155">
        <f>vlookup(G1027,terminals!$C$4:$O$196,13,FALSE)</f>
        <v>87</v>
      </c>
      <c r="G1027" s="153" t="s">
        <v>240</v>
      </c>
      <c r="H1027" s="161"/>
      <c r="I1027" s="157"/>
      <c r="J1027" s="157"/>
      <c r="K1027" s="157">
        <f t="shared" si="8"/>
        <v>-1</v>
      </c>
      <c r="L1027" s="163"/>
      <c r="M1027" s="154"/>
      <c r="N1027" s="131"/>
    </row>
    <row r="1028">
      <c r="A1028" s="152" t="str">
        <f t="shared" si="1"/>
        <v>465105</v>
      </c>
      <c r="B1028" s="107"/>
      <c r="C1028" s="106">
        <v>465.0</v>
      </c>
      <c r="D1028" s="153" t="s">
        <v>674</v>
      </c>
      <c r="E1028" s="154" t="s">
        <v>945</v>
      </c>
      <c r="F1028" s="155">
        <f>vlookup(G1028,terminals!$C$4:$O$196,13,FALSE)</f>
        <v>105</v>
      </c>
      <c r="G1028" s="153" t="s">
        <v>288</v>
      </c>
      <c r="H1028" s="156" t="s">
        <v>948</v>
      </c>
      <c r="I1028" s="163" t="s">
        <v>964</v>
      </c>
      <c r="J1028" s="157" t="s">
        <v>966</v>
      </c>
      <c r="K1028" s="162">
        <f t="shared" si="8"/>
        <v>0</v>
      </c>
      <c r="L1028" s="163"/>
      <c r="M1028" s="154"/>
      <c r="N1028" s="131"/>
    </row>
    <row r="1029">
      <c r="A1029" s="152" t="str">
        <f t="shared" si="1"/>
        <v>46588</v>
      </c>
      <c r="B1029" s="107"/>
      <c r="C1029" s="106">
        <v>465.0</v>
      </c>
      <c r="D1029" s="153" t="s">
        <v>674</v>
      </c>
      <c r="E1029" s="154" t="s">
        <v>947</v>
      </c>
      <c r="F1029" s="155">
        <f>vlookup(G1029,terminals!$C$4:$O$196,13,FALSE)</f>
        <v>88</v>
      </c>
      <c r="G1029" s="153" t="s">
        <v>259</v>
      </c>
      <c r="H1029" s="156"/>
      <c r="I1029" s="163"/>
      <c r="J1029" s="157"/>
      <c r="K1029" s="162">
        <f t="shared" si="8"/>
        <v>-1</v>
      </c>
      <c r="L1029" s="163"/>
      <c r="M1029" s="154"/>
      <c r="N1029" s="131"/>
    </row>
    <row r="1030">
      <c r="A1030" s="152" t="str">
        <f t="shared" si="1"/>
        <v>466105</v>
      </c>
      <c r="B1030" s="107"/>
      <c r="C1030" s="106">
        <v>466.0</v>
      </c>
      <c r="D1030" s="153" t="s">
        <v>675</v>
      </c>
      <c r="E1030" s="154" t="s">
        <v>945</v>
      </c>
      <c r="F1030" s="155">
        <f>vlookup(G1030,terminals!$C$4:$O$196,13,FALSE)</f>
        <v>105</v>
      </c>
      <c r="G1030" s="153" t="s">
        <v>288</v>
      </c>
      <c r="H1030" s="156" t="s">
        <v>1061</v>
      </c>
      <c r="I1030" s="163" t="s">
        <v>964</v>
      </c>
      <c r="J1030" s="157">
        <v>0.0</v>
      </c>
      <c r="K1030" s="162">
        <f t="shared" si="8"/>
        <v>0</v>
      </c>
      <c r="L1030" s="163"/>
      <c r="M1030" s="154"/>
      <c r="N1030" s="131"/>
    </row>
    <row r="1031">
      <c r="A1031" s="152" t="str">
        <f t="shared" si="1"/>
        <v>466118</v>
      </c>
      <c r="B1031" s="107"/>
      <c r="C1031" s="106">
        <v>466.0</v>
      </c>
      <c r="D1031" s="153" t="s">
        <v>675</v>
      </c>
      <c r="E1031" s="154" t="s">
        <v>947</v>
      </c>
      <c r="F1031" s="155">
        <f>vlookup(G1031,terminals!$C$4:$O$196,13,FALSE)</f>
        <v>118</v>
      </c>
      <c r="G1031" s="153" t="s">
        <v>266</v>
      </c>
      <c r="H1031" s="156"/>
      <c r="I1031" s="163"/>
      <c r="J1031" s="157"/>
      <c r="K1031" s="162">
        <f t="shared" si="8"/>
        <v>-1</v>
      </c>
      <c r="L1031" s="163"/>
      <c r="M1031" s="154"/>
      <c r="N1031" s="131"/>
    </row>
    <row r="1032">
      <c r="A1032" s="152" t="str">
        <f t="shared" si="1"/>
        <v>467105</v>
      </c>
      <c r="B1032" s="107"/>
      <c r="C1032" s="106">
        <v>467.0</v>
      </c>
      <c r="D1032" s="153" t="s">
        <v>676</v>
      </c>
      <c r="E1032" s="154" t="s">
        <v>945</v>
      </c>
      <c r="F1032" s="155">
        <f>vlookup(G1032,terminals!$C$4:$O$196,13,FALSE)</f>
        <v>105</v>
      </c>
      <c r="G1032" s="153" t="s">
        <v>288</v>
      </c>
      <c r="H1032" s="156" t="s">
        <v>1051</v>
      </c>
      <c r="I1032" s="163" t="s">
        <v>962</v>
      </c>
      <c r="J1032" s="157" t="s">
        <v>1034</v>
      </c>
      <c r="K1032" s="162">
        <f t="shared" si="8"/>
        <v>0</v>
      </c>
      <c r="L1032" s="163"/>
      <c r="M1032" s="154"/>
      <c r="N1032" s="131"/>
    </row>
    <row r="1033">
      <c r="A1033" s="152" t="str">
        <f t="shared" si="1"/>
        <v>46793</v>
      </c>
      <c r="B1033" s="107"/>
      <c r="C1033" s="106">
        <v>467.0</v>
      </c>
      <c r="D1033" s="153" t="s">
        <v>676</v>
      </c>
      <c r="E1033" s="154" t="s">
        <v>947</v>
      </c>
      <c r="F1033" s="155">
        <f>vlookup(G1033,terminals!$C$4:$O$196,13,FALSE)</f>
        <v>93</v>
      </c>
      <c r="G1033" s="153" t="s">
        <v>273</v>
      </c>
      <c r="H1033" s="156"/>
      <c r="I1033" s="163"/>
      <c r="J1033" s="157"/>
      <c r="K1033" s="162">
        <f t="shared" si="8"/>
        <v>-1</v>
      </c>
      <c r="L1033" s="163"/>
      <c r="M1033" s="154"/>
      <c r="N1033" s="131"/>
    </row>
    <row r="1034">
      <c r="A1034" s="152" t="str">
        <f t="shared" si="1"/>
        <v>468105</v>
      </c>
      <c r="B1034" s="107"/>
      <c r="C1034" s="106">
        <v>468.0</v>
      </c>
      <c r="D1034" s="153" t="s">
        <v>677</v>
      </c>
      <c r="E1034" s="154" t="s">
        <v>945</v>
      </c>
      <c r="F1034" s="155">
        <f>vlookup(G1034,terminals!$C$4:$O$196,13,FALSE)</f>
        <v>105</v>
      </c>
      <c r="G1034" s="153" t="s">
        <v>288</v>
      </c>
      <c r="H1034" s="156" t="s">
        <v>1061</v>
      </c>
      <c r="I1034" s="163" t="s">
        <v>993</v>
      </c>
      <c r="J1034" s="157" t="s">
        <v>1036</v>
      </c>
      <c r="K1034" s="162">
        <f t="shared" si="8"/>
        <v>0</v>
      </c>
      <c r="L1034" s="163"/>
      <c r="M1034" s="154"/>
      <c r="N1034" s="131"/>
    </row>
    <row r="1035">
      <c r="A1035" s="152" t="str">
        <f t="shared" si="1"/>
        <v>468100</v>
      </c>
      <c r="B1035" s="107"/>
      <c r="C1035" s="106">
        <v>468.0</v>
      </c>
      <c r="D1035" s="153" t="s">
        <v>677</v>
      </c>
      <c r="E1035" s="154" t="s">
        <v>947</v>
      </c>
      <c r="F1035" s="155">
        <f>vlookup(G1035,terminals!$C$4:$O$196,13,FALSE)</f>
        <v>100</v>
      </c>
      <c r="G1035" s="153" t="s">
        <v>280</v>
      </c>
      <c r="H1035" s="156"/>
      <c r="I1035" s="163"/>
      <c r="J1035" s="157"/>
      <c r="K1035" s="162">
        <f t="shared" si="8"/>
        <v>-1</v>
      </c>
      <c r="L1035" s="163"/>
      <c r="M1035" s="154"/>
      <c r="N1035" s="131"/>
    </row>
    <row r="1036">
      <c r="A1036" s="152" t="str">
        <f t="shared" si="1"/>
        <v>469105</v>
      </c>
      <c r="B1036" s="107"/>
      <c r="C1036" s="106">
        <v>469.0</v>
      </c>
      <c r="D1036" s="153" t="s">
        <v>678</v>
      </c>
      <c r="E1036" s="154" t="s">
        <v>945</v>
      </c>
      <c r="F1036" s="155">
        <f>vlookup(G1036,terminals!$C$4:$O$196,13,FALSE)</f>
        <v>105</v>
      </c>
      <c r="G1036" s="153" t="s">
        <v>288</v>
      </c>
      <c r="H1036" s="156" t="s">
        <v>958</v>
      </c>
      <c r="I1036" s="163" t="s">
        <v>991</v>
      </c>
      <c r="J1036" s="157" t="s">
        <v>1041</v>
      </c>
      <c r="K1036" s="162">
        <f t="shared" si="8"/>
        <v>0</v>
      </c>
      <c r="L1036" s="163"/>
      <c r="M1036" s="154"/>
      <c r="N1036" s="131"/>
    </row>
    <row r="1037">
      <c r="A1037" s="152" t="str">
        <f t="shared" si="1"/>
        <v>46999</v>
      </c>
      <c r="B1037" s="107"/>
      <c r="C1037" s="106">
        <v>469.0</v>
      </c>
      <c r="D1037" s="153" t="s">
        <v>678</v>
      </c>
      <c r="E1037" s="154" t="s">
        <v>947</v>
      </c>
      <c r="F1037" s="155">
        <f>vlookup(G1037,terminals!$C$4:$O$196,13,FALSE)</f>
        <v>99</v>
      </c>
      <c r="G1037" s="153" t="s">
        <v>279</v>
      </c>
      <c r="H1037" s="156"/>
      <c r="I1037" s="163"/>
      <c r="J1037" s="157"/>
      <c r="K1037" s="162">
        <f t="shared" si="8"/>
        <v>-1</v>
      </c>
      <c r="L1037" s="163"/>
      <c r="M1037" s="154"/>
      <c r="N1037" s="131"/>
    </row>
    <row r="1038">
      <c r="A1038" s="152" t="str">
        <f t="shared" si="1"/>
        <v>470105</v>
      </c>
      <c r="B1038" s="107"/>
      <c r="C1038" s="106">
        <v>470.0</v>
      </c>
      <c r="D1038" s="153" t="s">
        <v>679</v>
      </c>
      <c r="E1038" s="154" t="s">
        <v>945</v>
      </c>
      <c r="F1038" s="155">
        <f>vlookup(G1038,terminals!$C$4:$O$196,13,FALSE)</f>
        <v>105</v>
      </c>
      <c r="G1038" s="153" t="s">
        <v>288</v>
      </c>
      <c r="H1038" s="156" t="s">
        <v>986</v>
      </c>
      <c r="I1038" s="163" t="s">
        <v>960</v>
      </c>
      <c r="J1038" s="157" t="s">
        <v>1040</v>
      </c>
      <c r="K1038" s="162">
        <f t="shared" si="8"/>
        <v>0</v>
      </c>
      <c r="L1038" s="163"/>
      <c r="M1038" s="154"/>
      <c r="N1038" s="131"/>
    </row>
    <row r="1039">
      <c r="A1039" s="152" t="str">
        <f t="shared" si="1"/>
        <v>47099</v>
      </c>
      <c r="B1039" s="107"/>
      <c r="C1039" s="106">
        <v>470.0</v>
      </c>
      <c r="D1039" s="153" t="s">
        <v>679</v>
      </c>
      <c r="E1039" s="154" t="s">
        <v>947</v>
      </c>
      <c r="F1039" s="155">
        <f>vlookup(G1039,terminals!$C$4:$O$196,13,FALSE)</f>
        <v>99</v>
      </c>
      <c r="G1039" s="153" t="s">
        <v>279</v>
      </c>
      <c r="H1039" s="156"/>
      <c r="I1039" s="163"/>
      <c r="J1039" s="157"/>
      <c r="K1039" s="162">
        <f t="shared" si="8"/>
        <v>-1</v>
      </c>
      <c r="L1039" s="163"/>
      <c r="M1039" s="154"/>
      <c r="N1039" s="131"/>
    </row>
    <row r="1040">
      <c r="A1040" s="152" t="str">
        <f t="shared" si="1"/>
        <v>471105</v>
      </c>
      <c r="B1040" s="107"/>
      <c r="C1040" s="106">
        <v>471.0</v>
      </c>
      <c r="D1040" s="153" t="s">
        <v>680</v>
      </c>
      <c r="E1040" s="154" t="s">
        <v>945</v>
      </c>
      <c r="F1040" s="155">
        <f>vlookup(G1040,terminals!$C$4:$O$196,13,FALSE)</f>
        <v>105</v>
      </c>
      <c r="G1040" s="153" t="s">
        <v>288</v>
      </c>
      <c r="H1040" s="156" t="s">
        <v>1061</v>
      </c>
      <c r="I1040" s="163" t="s">
        <v>960</v>
      </c>
      <c r="J1040" s="157" t="s">
        <v>1040</v>
      </c>
      <c r="K1040" s="162">
        <f t="shared" si="8"/>
        <v>0</v>
      </c>
      <c r="L1040" s="163"/>
      <c r="M1040" s="154"/>
      <c r="N1040" s="131"/>
    </row>
    <row r="1041">
      <c r="A1041" s="152" t="str">
        <f t="shared" si="1"/>
        <v>471116</v>
      </c>
      <c r="B1041" s="107"/>
      <c r="C1041" s="106">
        <v>471.0</v>
      </c>
      <c r="D1041" s="153" t="s">
        <v>680</v>
      </c>
      <c r="E1041" s="154" t="s">
        <v>947</v>
      </c>
      <c r="F1041" s="155">
        <f>vlookup(G1041,terminals!$C$4:$O$196,13,FALSE)</f>
        <v>116</v>
      </c>
      <c r="G1041" s="153" t="s">
        <v>298</v>
      </c>
      <c r="H1041" s="156"/>
      <c r="I1041" s="163"/>
      <c r="J1041" s="157"/>
      <c r="K1041" s="162">
        <f t="shared" si="8"/>
        <v>-1</v>
      </c>
      <c r="L1041" s="163"/>
      <c r="M1041" s="154"/>
      <c r="N1041" s="131"/>
    </row>
    <row r="1042">
      <c r="A1042" s="152" t="str">
        <f t="shared" si="1"/>
        <v>472105</v>
      </c>
      <c r="B1042" s="107"/>
      <c r="C1042" s="106">
        <v>472.0</v>
      </c>
      <c r="D1042" s="153" t="s">
        <v>680</v>
      </c>
      <c r="E1042" s="154" t="s">
        <v>945</v>
      </c>
      <c r="F1042" s="155">
        <f>vlookup(G1042,terminals!$C$4:$O$196,13,FALSE)</f>
        <v>105</v>
      </c>
      <c r="G1042" s="153" t="s">
        <v>288</v>
      </c>
      <c r="H1042" s="156" t="s">
        <v>958</v>
      </c>
      <c r="I1042" s="163" t="s">
        <v>956</v>
      </c>
      <c r="J1042" s="157" t="s">
        <v>966</v>
      </c>
      <c r="K1042" s="162">
        <f t="shared" si="8"/>
        <v>0</v>
      </c>
      <c r="L1042" s="163"/>
      <c r="M1042" s="154"/>
      <c r="N1042" s="131"/>
    </row>
    <row r="1043">
      <c r="A1043" s="152" t="str">
        <f t="shared" si="1"/>
        <v>472116</v>
      </c>
      <c r="B1043" s="107"/>
      <c r="C1043" s="106">
        <v>472.0</v>
      </c>
      <c r="D1043" s="153" t="s">
        <v>680</v>
      </c>
      <c r="E1043" s="154" t="s">
        <v>947</v>
      </c>
      <c r="F1043" s="155">
        <f>vlookup(G1043,terminals!$C$4:$O$196,13,FALSE)</f>
        <v>116</v>
      </c>
      <c r="G1043" s="153" t="s">
        <v>298</v>
      </c>
      <c r="H1043" s="156"/>
      <c r="I1043" s="163"/>
      <c r="J1043" s="157"/>
      <c r="K1043" s="162">
        <f t="shared" si="8"/>
        <v>-1</v>
      </c>
      <c r="L1043" s="163"/>
      <c r="M1043" s="154"/>
      <c r="N1043" s="131"/>
    </row>
    <row r="1044">
      <c r="A1044" s="152" t="str">
        <f t="shared" si="1"/>
        <v>473105</v>
      </c>
      <c r="B1044" s="107"/>
      <c r="C1044" s="106">
        <v>473.0</v>
      </c>
      <c r="D1044" s="153" t="s">
        <v>680</v>
      </c>
      <c r="E1044" s="154" t="s">
        <v>945</v>
      </c>
      <c r="F1044" s="155">
        <f>vlookup(G1044,terminals!$C$4:$O$196,13,FALSE)</f>
        <v>105</v>
      </c>
      <c r="G1044" s="153" t="s">
        <v>288</v>
      </c>
      <c r="H1044" s="156" t="s">
        <v>1013</v>
      </c>
      <c r="I1044" s="163" t="s">
        <v>956</v>
      </c>
      <c r="J1044" s="157" t="s">
        <v>966</v>
      </c>
      <c r="K1044" s="162">
        <f t="shared" si="8"/>
        <v>0</v>
      </c>
      <c r="L1044" s="163"/>
      <c r="M1044" s="154"/>
      <c r="N1044" s="131"/>
    </row>
    <row r="1045">
      <c r="A1045" s="152" t="str">
        <f t="shared" si="1"/>
        <v>473116</v>
      </c>
      <c r="B1045" s="107"/>
      <c r="C1045" s="106">
        <v>473.0</v>
      </c>
      <c r="D1045" s="153" t="s">
        <v>680</v>
      </c>
      <c r="E1045" s="154" t="s">
        <v>947</v>
      </c>
      <c r="F1045" s="155">
        <f>vlookup(G1045,terminals!$C$4:$O$196,13,FALSE)</f>
        <v>116</v>
      </c>
      <c r="G1045" s="153" t="s">
        <v>298</v>
      </c>
      <c r="H1045" s="156"/>
      <c r="I1045" s="163"/>
      <c r="J1045" s="157"/>
      <c r="K1045" s="162">
        <f t="shared" si="8"/>
        <v>-1</v>
      </c>
      <c r="L1045" s="163"/>
      <c r="M1045" s="154"/>
      <c r="N1045" s="131"/>
    </row>
    <row r="1046">
      <c r="A1046" s="152" t="str">
        <f t="shared" si="1"/>
        <v>474107</v>
      </c>
      <c r="B1046" s="107"/>
      <c r="C1046" s="106">
        <v>474.0</v>
      </c>
      <c r="D1046" s="153" t="s">
        <v>681</v>
      </c>
      <c r="E1046" s="154" t="s">
        <v>945</v>
      </c>
      <c r="F1046" s="155">
        <f>vlookup(G1046,terminals!$C$4:$O$196,13,FALSE)</f>
        <v>107</v>
      </c>
      <c r="G1046" s="153" t="s">
        <v>262</v>
      </c>
      <c r="H1046" s="156" t="s">
        <v>1013</v>
      </c>
      <c r="I1046" s="163" t="s">
        <v>956</v>
      </c>
      <c r="J1046" s="157" t="s">
        <v>966</v>
      </c>
      <c r="K1046" s="162">
        <f t="shared" si="8"/>
        <v>0</v>
      </c>
      <c r="L1046" s="163"/>
      <c r="M1046" s="154"/>
      <c r="N1046" s="131"/>
    </row>
    <row r="1047">
      <c r="A1047" s="152" t="str">
        <f t="shared" si="1"/>
        <v>47492</v>
      </c>
      <c r="B1047" s="107"/>
      <c r="C1047" s="106">
        <v>474.0</v>
      </c>
      <c r="D1047" s="153" t="s">
        <v>681</v>
      </c>
      <c r="E1047" s="154" t="s">
        <v>947</v>
      </c>
      <c r="F1047" s="155">
        <f>vlookup(G1047,terminals!$C$4:$O$196,13,FALSE)</f>
        <v>92</v>
      </c>
      <c r="G1047" s="153" t="s">
        <v>286</v>
      </c>
      <c r="H1047" s="156"/>
      <c r="I1047" s="163"/>
      <c r="J1047" s="157"/>
      <c r="K1047" s="162">
        <f t="shared" si="8"/>
        <v>-1</v>
      </c>
      <c r="L1047" s="163"/>
      <c r="M1047" s="154"/>
      <c r="N1047" s="131"/>
    </row>
    <row r="1048">
      <c r="A1048" s="152" t="str">
        <f t="shared" si="1"/>
        <v>475107</v>
      </c>
      <c r="B1048" s="107"/>
      <c r="C1048" s="106">
        <v>475.0</v>
      </c>
      <c r="D1048" s="153" t="s">
        <v>450</v>
      </c>
      <c r="E1048" s="154" t="s">
        <v>945</v>
      </c>
      <c r="F1048" s="155">
        <f>vlookup(G1048,terminals!$C$4:$O$196,13,FALSE)</f>
        <v>107</v>
      </c>
      <c r="G1048" s="153" t="s">
        <v>262</v>
      </c>
      <c r="H1048" s="156" t="s">
        <v>980</v>
      </c>
      <c r="I1048" s="163" t="s">
        <v>964</v>
      </c>
      <c r="J1048" s="157" t="s">
        <v>1037</v>
      </c>
      <c r="K1048" s="162">
        <f t="shared" si="8"/>
        <v>0</v>
      </c>
      <c r="L1048" s="163"/>
      <c r="M1048" s="154"/>
      <c r="N1048" s="131"/>
    </row>
    <row r="1049">
      <c r="A1049" s="152" t="str">
        <f t="shared" si="1"/>
        <v>47590</v>
      </c>
      <c r="B1049" s="107"/>
      <c r="C1049" s="106">
        <v>475.0</v>
      </c>
      <c r="D1049" s="153" t="s">
        <v>450</v>
      </c>
      <c r="E1049" s="154" t="s">
        <v>947</v>
      </c>
      <c r="F1049" s="155">
        <f>vlookup(G1049,terminals!$C$4:$O$196,13,FALSE)</f>
        <v>90</v>
      </c>
      <c r="G1049" s="153" t="s">
        <v>284</v>
      </c>
      <c r="H1049" s="156"/>
      <c r="I1049" s="163"/>
      <c r="J1049" s="157"/>
      <c r="K1049" s="162">
        <f t="shared" si="8"/>
        <v>-1</v>
      </c>
      <c r="L1049" s="163"/>
      <c r="M1049" s="154"/>
      <c r="N1049" s="131"/>
    </row>
    <row r="1050">
      <c r="A1050" s="152" t="str">
        <f t="shared" si="1"/>
        <v>476107</v>
      </c>
      <c r="B1050" s="107"/>
      <c r="C1050" s="106">
        <v>476.0</v>
      </c>
      <c r="D1050" s="153" t="s">
        <v>682</v>
      </c>
      <c r="E1050" s="154" t="s">
        <v>945</v>
      </c>
      <c r="F1050" s="155">
        <f>vlookup(G1050,terminals!$C$4:$O$196,13,FALSE)</f>
        <v>107</v>
      </c>
      <c r="G1050" s="153" t="s">
        <v>262</v>
      </c>
      <c r="H1050" s="156" t="s">
        <v>980</v>
      </c>
      <c r="I1050" s="163" t="s">
        <v>964</v>
      </c>
      <c r="J1050" s="157" t="s">
        <v>1097</v>
      </c>
      <c r="K1050" s="162">
        <f t="shared" si="8"/>
        <v>0</v>
      </c>
      <c r="L1050" s="163"/>
      <c r="M1050" s="154"/>
      <c r="N1050" s="131"/>
    </row>
    <row r="1051">
      <c r="A1051" s="152" t="str">
        <f t="shared" si="1"/>
        <v>47691</v>
      </c>
      <c r="B1051" s="107"/>
      <c r="C1051" s="106">
        <v>476.0</v>
      </c>
      <c r="D1051" s="153" t="s">
        <v>682</v>
      </c>
      <c r="E1051" s="154" t="s">
        <v>947</v>
      </c>
      <c r="F1051" s="155">
        <f>vlookup(G1051,terminals!$C$4:$O$196,13,FALSE)</f>
        <v>91</v>
      </c>
      <c r="G1051" s="153" t="s">
        <v>274</v>
      </c>
      <c r="H1051" s="156"/>
      <c r="I1051" s="163"/>
      <c r="J1051" s="157"/>
      <c r="K1051" s="162">
        <f t="shared" si="8"/>
        <v>-1</v>
      </c>
      <c r="L1051" s="163"/>
      <c r="M1051" s="154"/>
      <c r="N1051" s="131"/>
    </row>
    <row r="1052">
      <c r="A1052" s="152" t="str">
        <f t="shared" si="1"/>
        <v>477107</v>
      </c>
      <c r="B1052" s="107"/>
      <c r="C1052" s="106">
        <v>477.0</v>
      </c>
      <c r="D1052" s="153" t="s">
        <v>683</v>
      </c>
      <c r="E1052" s="154" t="s">
        <v>945</v>
      </c>
      <c r="F1052" s="155">
        <f>vlookup(G1052,terminals!$C$4:$O$196,13,FALSE)</f>
        <v>107</v>
      </c>
      <c r="G1052" s="153" t="s">
        <v>262</v>
      </c>
      <c r="H1052" s="156" t="s">
        <v>980</v>
      </c>
      <c r="I1052" s="163" t="s">
        <v>982</v>
      </c>
      <c r="J1052" s="157" t="s">
        <v>977</v>
      </c>
      <c r="K1052" s="162">
        <f t="shared" si="8"/>
        <v>0</v>
      </c>
      <c r="L1052" s="163"/>
      <c r="M1052" s="154"/>
      <c r="N1052" s="131"/>
    </row>
    <row r="1053">
      <c r="A1053" s="152" t="str">
        <f t="shared" si="1"/>
        <v>47794</v>
      </c>
      <c r="B1053" s="107"/>
      <c r="C1053" s="106">
        <v>477.0</v>
      </c>
      <c r="D1053" s="153" t="s">
        <v>683</v>
      </c>
      <c r="E1053" s="154" t="s">
        <v>947</v>
      </c>
      <c r="F1053" s="155">
        <f>vlookup(G1053,terminals!$C$4:$O$196,13,FALSE)</f>
        <v>94</v>
      </c>
      <c r="G1053" s="153" t="s">
        <v>285</v>
      </c>
      <c r="H1053" s="156"/>
      <c r="I1053" s="163"/>
      <c r="J1053" s="157"/>
      <c r="K1053" s="162">
        <f t="shared" si="8"/>
        <v>-1</v>
      </c>
      <c r="L1053" s="163"/>
      <c r="M1053" s="154"/>
      <c r="N1053" s="131"/>
    </row>
    <row r="1054">
      <c r="A1054" s="152" t="str">
        <f t="shared" si="1"/>
        <v>478107</v>
      </c>
      <c r="B1054" s="107"/>
      <c r="C1054" s="106">
        <v>478.0</v>
      </c>
      <c r="D1054" s="153" t="s">
        <v>684</v>
      </c>
      <c r="E1054" s="154" t="s">
        <v>945</v>
      </c>
      <c r="F1054" s="155">
        <f>vlookup(G1054,terminals!$C$4:$O$196,13,FALSE)</f>
        <v>107</v>
      </c>
      <c r="G1054" s="153" t="s">
        <v>262</v>
      </c>
      <c r="H1054" s="156" t="s">
        <v>980</v>
      </c>
      <c r="I1054" s="163" t="s">
        <v>992</v>
      </c>
      <c r="J1054" s="157" t="s">
        <v>957</v>
      </c>
      <c r="K1054" s="162">
        <f t="shared" si="8"/>
        <v>0</v>
      </c>
      <c r="L1054" s="163"/>
      <c r="M1054" s="154"/>
      <c r="N1054" s="131"/>
    </row>
    <row r="1055">
      <c r="A1055" s="152" t="str">
        <f t="shared" si="1"/>
        <v>47895</v>
      </c>
      <c r="B1055" s="107"/>
      <c r="C1055" s="106">
        <v>478.0</v>
      </c>
      <c r="D1055" s="153" t="s">
        <v>684</v>
      </c>
      <c r="E1055" s="154" t="s">
        <v>947</v>
      </c>
      <c r="F1055" s="155">
        <f>vlookup(G1055,terminals!$C$4:$O$196,13,FALSE)</f>
        <v>95</v>
      </c>
      <c r="G1055" s="153" t="s">
        <v>290</v>
      </c>
      <c r="H1055" s="156"/>
      <c r="I1055" s="163"/>
      <c r="J1055" s="157"/>
      <c r="K1055" s="162">
        <f t="shared" si="8"/>
        <v>-1</v>
      </c>
      <c r="L1055" s="163"/>
      <c r="M1055" s="154"/>
      <c r="N1055" s="131"/>
    </row>
    <row r="1056">
      <c r="A1056" s="152" t="str">
        <f t="shared" si="1"/>
        <v>479107</v>
      </c>
      <c r="B1056" s="107"/>
      <c r="C1056" s="106">
        <v>479.0</v>
      </c>
      <c r="D1056" s="153" t="s">
        <v>684</v>
      </c>
      <c r="E1056" s="154" t="s">
        <v>945</v>
      </c>
      <c r="F1056" s="155">
        <f>vlookup(G1056,terminals!$C$4:$O$196,13,FALSE)</f>
        <v>107</v>
      </c>
      <c r="G1056" s="153" t="s">
        <v>262</v>
      </c>
      <c r="H1056" s="156" t="s">
        <v>948</v>
      </c>
      <c r="I1056" s="163" t="s">
        <v>988</v>
      </c>
      <c r="J1056" s="157" t="s">
        <v>1048</v>
      </c>
      <c r="K1056" s="162">
        <f t="shared" si="8"/>
        <v>0</v>
      </c>
      <c r="L1056" s="163"/>
      <c r="M1056" s="154"/>
      <c r="N1056" s="131"/>
    </row>
    <row r="1057">
      <c r="A1057" s="152" t="str">
        <f t="shared" si="1"/>
        <v>47995</v>
      </c>
      <c r="B1057" s="107"/>
      <c r="C1057" s="106">
        <v>479.0</v>
      </c>
      <c r="D1057" s="153" t="s">
        <v>684</v>
      </c>
      <c r="E1057" s="154" t="s">
        <v>947</v>
      </c>
      <c r="F1057" s="155">
        <f>vlookup(G1057,terminals!$C$4:$O$196,13,FALSE)</f>
        <v>95</v>
      </c>
      <c r="G1057" s="153" t="s">
        <v>290</v>
      </c>
      <c r="H1057" s="156"/>
      <c r="I1057" s="163"/>
      <c r="J1057" s="157"/>
      <c r="K1057" s="162">
        <f t="shared" si="8"/>
        <v>-1</v>
      </c>
      <c r="L1057" s="163"/>
      <c r="M1057" s="154"/>
      <c r="N1057" s="131"/>
    </row>
    <row r="1058">
      <c r="A1058" s="152" t="str">
        <f t="shared" si="1"/>
        <v>480107</v>
      </c>
      <c r="B1058" s="107"/>
      <c r="C1058" s="106">
        <v>480.0</v>
      </c>
      <c r="D1058" s="153" t="s">
        <v>453</v>
      </c>
      <c r="E1058" s="154" t="s">
        <v>945</v>
      </c>
      <c r="F1058" s="155">
        <f>vlookup(G1058,terminals!$C$4:$O$196,13,FALSE)</f>
        <v>107</v>
      </c>
      <c r="G1058" s="153" t="s">
        <v>262</v>
      </c>
      <c r="H1058" s="156" t="s">
        <v>959</v>
      </c>
      <c r="I1058" s="163" t="s">
        <v>988</v>
      </c>
      <c r="J1058" s="157" t="s">
        <v>1048</v>
      </c>
      <c r="K1058" s="162">
        <f t="shared" si="8"/>
        <v>0</v>
      </c>
      <c r="L1058" s="163"/>
      <c r="M1058" s="154"/>
      <c r="N1058" s="131"/>
    </row>
    <row r="1059">
      <c r="A1059" s="152" t="str">
        <f t="shared" si="1"/>
        <v>48098</v>
      </c>
      <c r="B1059" s="107"/>
      <c r="C1059" s="106">
        <v>480.0</v>
      </c>
      <c r="D1059" s="153" t="s">
        <v>453</v>
      </c>
      <c r="E1059" s="154" t="s">
        <v>947</v>
      </c>
      <c r="F1059" s="155">
        <f>vlookup(G1059,terminals!$C$4:$O$196,13,FALSE)</f>
        <v>98</v>
      </c>
      <c r="G1059" s="153" t="s">
        <v>293</v>
      </c>
      <c r="H1059" s="156"/>
      <c r="I1059" s="163"/>
      <c r="J1059" s="157"/>
      <c r="K1059" s="162">
        <f t="shared" si="8"/>
        <v>-1</v>
      </c>
      <c r="L1059" s="163"/>
      <c r="M1059" s="154"/>
      <c r="N1059" s="131"/>
    </row>
    <row r="1060">
      <c r="A1060" s="152" t="str">
        <f t="shared" si="1"/>
        <v>481107</v>
      </c>
      <c r="B1060" s="107"/>
      <c r="C1060" s="106">
        <v>481.0</v>
      </c>
      <c r="D1060" s="153" t="s">
        <v>685</v>
      </c>
      <c r="E1060" s="154" t="s">
        <v>945</v>
      </c>
      <c r="F1060" s="155">
        <f>vlookup(G1060,terminals!$C$4:$O$196,13,FALSE)</f>
        <v>107</v>
      </c>
      <c r="G1060" s="153" t="s">
        <v>262</v>
      </c>
      <c r="H1060" s="161" t="s">
        <v>959</v>
      </c>
      <c r="I1060" s="157" t="s">
        <v>966</v>
      </c>
      <c r="J1060" s="157" t="s">
        <v>1041</v>
      </c>
      <c r="K1060" s="157">
        <f t="shared" si="8"/>
        <v>0</v>
      </c>
      <c r="L1060" s="163"/>
      <c r="M1060" s="154"/>
      <c r="N1060" s="131"/>
    </row>
    <row r="1061">
      <c r="A1061" s="152" t="str">
        <f t="shared" si="1"/>
        <v>48189</v>
      </c>
      <c r="B1061" s="107"/>
      <c r="C1061" s="106">
        <v>481.0</v>
      </c>
      <c r="D1061" s="153" t="s">
        <v>685</v>
      </c>
      <c r="E1061" s="154" t="s">
        <v>947</v>
      </c>
      <c r="F1061" s="155">
        <f>vlookup(G1061,terminals!$C$4:$O$196,13,FALSE)</f>
        <v>89</v>
      </c>
      <c r="G1061" s="153" t="s">
        <v>283</v>
      </c>
      <c r="H1061" s="161"/>
      <c r="I1061" s="157"/>
      <c r="J1061" s="157"/>
      <c r="K1061" s="157">
        <f t="shared" si="8"/>
        <v>-1</v>
      </c>
      <c r="L1061" s="163"/>
      <c r="M1061" s="154"/>
      <c r="N1061" s="131"/>
    </row>
    <row r="1062">
      <c r="A1062" s="152" t="str">
        <f t="shared" si="1"/>
        <v>482115</v>
      </c>
      <c r="B1062" s="107"/>
      <c r="C1062" s="106">
        <v>482.0</v>
      </c>
      <c r="D1062" s="153" t="s">
        <v>686</v>
      </c>
      <c r="E1062" s="154" t="s">
        <v>945</v>
      </c>
      <c r="F1062" s="155">
        <f>vlookup(G1062,terminals!$C$4:$O$196,13,FALSE)</f>
        <v>115</v>
      </c>
      <c r="G1062" s="153" t="s">
        <v>287</v>
      </c>
      <c r="H1062" s="161" t="s">
        <v>959</v>
      </c>
      <c r="I1062" s="157" t="s">
        <v>962</v>
      </c>
      <c r="J1062" s="157" t="s">
        <v>1029</v>
      </c>
      <c r="K1062" s="157">
        <f t="shared" si="8"/>
        <v>0</v>
      </c>
      <c r="L1062" s="163"/>
      <c r="M1062" s="154"/>
      <c r="N1062" s="131"/>
    </row>
    <row r="1063">
      <c r="A1063" s="152" t="str">
        <f t="shared" si="1"/>
        <v>482105</v>
      </c>
      <c r="B1063" s="107"/>
      <c r="C1063" s="106">
        <v>482.0</v>
      </c>
      <c r="D1063" s="153" t="s">
        <v>686</v>
      </c>
      <c r="E1063" s="154" t="s">
        <v>947</v>
      </c>
      <c r="F1063" s="155">
        <f>vlookup(G1063,terminals!$C$4:$O$196,13,FALSE)</f>
        <v>105</v>
      </c>
      <c r="G1063" s="153" t="s">
        <v>288</v>
      </c>
      <c r="H1063" s="161"/>
      <c r="I1063" s="157"/>
      <c r="J1063" s="157"/>
      <c r="K1063" s="157">
        <f t="shared" si="8"/>
        <v>-1</v>
      </c>
      <c r="L1063" s="163"/>
      <c r="M1063" s="154"/>
      <c r="N1063" s="131"/>
    </row>
    <row r="1064">
      <c r="A1064" s="152" t="str">
        <f t="shared" si="1"/>
        <v>483115</v>
      </c>
      <c r="B1064" s="107"/>
      <c r="C1064" s="106">
        <v>483.0</v>
      </c>
      <c r="D1064" s="153" t="s">
        <v>687</v>
      </c>
      <c r="E1064" s="154" t="s">
        <v>945</v>
      </c>
      <c r="F1064" s="155">
        <f>vlookup(G1064,terminals!$C$4:$O$196,13,FALSE)</f>
        <v>115</v>
      </c>
      <c r="G1064" s="153" t="s">
        <v>287</v>
      </c>
      <c r="H1064" s="161" t="s">
        <v>1047</v>
      </c>
      <c r="I1064" s="157" t="s">
        <v>1063</v>
      </c>
      <c r="J1064" s="157"/>
      <c r="K1064" s="157">
        <f t="shared" si="8"/>
        <v>0</v>
      </c>
      <c r="L1064" s="163"/>
      <c r="M1064" s="154"/>
      <c r="N1064" s="131"/>
    </row>
    <row r="1065">
      <c r="A1065" s="152" t="str">
        <f t="shared" si="1"/>
        <v>48399</v>
      </c>
      <c r="B1065" s="107"/>
      <c r="C1065" s="106">
        <v>483.0</v>
      </c>
      <c r="D1065" s="153" t="s">
        <v>687</v>
      </c>
      <c r="E1065" s="154" t="s">
        <v>947</v>
      </c>
      <c r="F1065" s="155">
        <f>vlookup(G1065,terminals!$C$4:$O$196,13,FALSE)</f>
        <v>99</v>
      </c>
      <c r="G1065" s="153" t="s">
        <v>279</v>
      </c>
      <c r="H1065" s="161"/>
      <c r="I1065" s="157"/>
      <c r="J1065" s="157"/>
      <c r="K1065" s="157">
        <f t="shared" si="8"/>
        <v>-1</v>
      </c>
      <c r="L1065" s="163"/>
      <c r="M1065" s="154"/>
      <c r="N1065" s="131"/>
    </row>
    <row r="1066">
      <c r="A1066" s="152" t="str">
        <f t="shared" si="1"/>
        <v>484115</v>
      </c>
      <c r="B1066" s="107"/>
      <c r="C1066" s="106">
        <v>484.0</v>
      </c>
      <c r="D1066" s="153" t="s">
        <v>688</v>
      </c>
      <c r="E1066" s="154" t="s">
        <v>945</v>
      </c>
      <c r="F1066" s="155">
        <f>vlookup(G1066,terminals!$C$4:$O$196,13,FALSE)</f>
        <v>115</v>
      </c>
      <c r="G1066" s="153" t="s">
        <v>287</v>
      </c>
      <c r="H1066" s="161" t="s">
        <v>986</v>
      </c>
      <c r="I1066" s="157" t="s">
        <v>1063</v>
      </c>
      <c r="J1066" s="157"/>
      <c r="K1066" s="157">
        <f t="shared" si="8"/>
        <v>0</v>
      </c>
      <c r="L1066" s="163"/>
      <c r="M1066" s="154"/>
      <c r="N1066" s="131"/>
    </row>
    <row r="1067">
      <c r="A1067" s="152" t="str">
        <f t="shared" si="1"/>
        <v>484116</v>
      </c>
      <c r="B1067" s="107"/>
      <c r="C1067" s="106">
        <v>484.0</v>
      </c>
      <c r="D1067" s="153" t="s">
        <v>688</v>
      </c>
      <c r="E1067" s="154" t="s">
        <v>947</v>
      </c>
      <c r="F1067" s="155">
        <f>vlookup(G1067,terminals!$C$4:$O$196,13,FALSE)</f>
        <v>116</v>
      </c>
      <c r="G1067" s="153" t="s">
        <v>298</v>
      </c>
      <c r="H1067" s="161"/>
      <c r="I1067" s="157"/>
      <c r="J1067" s="157"/>
      <c r="K1067" s="157">
        <f t="shared" si="8"/>
        <v>-1</v>
      </c>
      <c r="L1067" s="163"/>
      <c r="M1067" s="154"/>
      <c r="N1067" s="131"/>
    </row>
    <row r="1068">
      <c r="A1068" s="152" t="str">
        <f t="shared" si="1"/>
        <v>485100</v>
      </c>
      <c r="B1068" s="107"/>
      <c r="C1068" s="106">
        <v>485.0</v>
      </c>
      <c r="D1068" s="153" t="s">
        <v>689</v>
      </c>
      <c r="E1068" s="154" t="s">
        <v>945</v>
      </c>
      <c r="F1068" s="155">
        <f>vlookup(G1068,terminals!$C$4:$O$196,13,FALSE)</f>
        <v>100</v>
      </c>
      <c r="G1068" s="153" t="s">
        <v>280</v>
      </c>
      <c r="H1068" s="161" t="s">
        <v>948</v>
      </c>
      <c r="I1068" s="157" t="s">
        <v>1063</v>
      </c>
      <c r="J1068" s="157"/>
      <c r="K1068" s="157">
        <f t="shared" si="8"/>
        <v>0</v>
      </c>
      <c r="L1068" s="163"/>
      <c r="M1068" s="154"/>
      <c r="N1068" s="131"/>
    </row>
    <row r="1069">
      <c r="A1069" s="152" t="str">
        <f t="shared" si="1"/>
        <v>48595</v>
      </c>
      <c r="B1069" s="107"/>
      <c r="C1069" s="106">
        <v>485.0</v>
      </c>
      <c r="D1069" s="153" t="s">
        <v>689</v>
      </c>
      <c r="E1069" s="154" t="s">
        <v>947</v>
      </c>
      <c r="F1069" s="155">
        <f>vlookup(G1069,terminals!$C$4:$O$196,13,FALSE)</f>
        <v>95</v>
      </c>
      <c r="G1069" s="153" t="s">
        <v>290</v>
      </c>
      <c r="H1069" s="161"/>
      <c r="I1069" s="157"/>
      <c r="J1069" s="157"/>
      <c r="K1069" s="157">
        <f t="shared" si="8"/>
        <v>-1</v>
      </c>
      <c r="L1069" s="163"/>
      <c r="M1069" s="154"/>
      <c r="N1069" s="131"/>
    </row>
    <row r="1070">
      <c r="A1070" s="152" t="str">
        <f t="shared" si="1"/>
        <v>486100</v>
      </c>
      <c r="B1070" s="107"/>
      <c r="C1070" s="106">
        <v>486.0</v>
      </c>
      <c r="D1070" s="153" t="s">
        <v>690</v>
      </c>
      <c r="E1070" s="154" t="s">
        <v>945</v>
      </c>
      <c r="F1070" s="155">
        <f>vlookup(G1070,terminals!$C$4:$O$196,13,FALSE)</f>
        <v>100</v>
      </c>
      <c r="G1070" s="153" t="s">
        <v>280</v>
      </c>
      <c r="H1070" s="156" t="s">
        <v>948</v>
      </c>
      <c r="I1070" s="163" t="s">
        <v>1063</v>
      </c>
      <c r="J1070" s="157"/>
      <c r="K1070" s="162">
        <f t="shared" si="8"/>
        <v>0</v>
      </c>
      <c r="L1070" s="163"/>
      <c r="M1070" s="154"/>
      <c r="N1070" s="131"/>
    </row>
    <row r="1071">
      <c r="A1071" s="152" t="str">
        <f t="shared" si="1"/>
        <v>48692</v>
      </c>
      <c r="B1071" s="107"/>
      <c r="C1071" s="106">
        <v>486.0</v>
      </c>
      <c r="D1071" s="153" t="s">
        <v>690</v>
      </c>
      <c r="E1071" s="154" t="s">
        <v>947</v>
      </c>
      <c r="F1071" s="155">
        <f>vlookup(G1071,terminals!$C$4:$O$196,13,FALSE)</f>
        <v>92</v>
      </c>
      <c r="G1071" s="153" t="s">
        <v>286</v>
      </c>
      <c r="H1071" s="156"/>
      <c r="I1071" s="163"/>
      <c r="J1071" s="157"/>
      <c r="K1071" s="162">
        <f t="shared" si="8"/>
        <v>-1</v>
      </c>
      <c r="L1071" s="163"/>
      <c r="M1071" s="154"/>
      <c r="N1071" s="131"/>
    </row>
    <row r="1072">
      <c r="A1072" s="152" t="str">
        <f t="shared" si="1"/>
        <v>487100</v>
      </c>
      <c r="B1072" s="107"/>
      <c r="C1072" s="106">
        <v>487.0</v>
      </c>
      <c r="D1072" s="153" t="s">
        <v>691</v>
      </c>
      <c r="E1072" s="154" t="s">
        <v>945</v>
      </c>
      <c r="F1072" s="155">
        <f>vlookup(G1072,terminals!$C$4:$O$196,13,FALSE)</f>
        <v>100</v>
      </c>
      <c r="G1072" s="153" t="s">
        <v>280</v>
      </c>
      <c r="H1072" s="156" t="s">
        <v>959</v>
      </c>
      <c r="I1072" s="163" t="s">
        <v>1063</v>
      </c>
      <c r="J1072" s="157"/>
      <c r="K1072" s="162">
        <f t="shared" si="8"/>
        <v>0</v>
      </c>
      <c r="L1072" s="163"/>
      <c r="M1072" s="154"/>
      <c r="N1072" s="131"/>
    </row>
    <row r="1073">
      <c r="A1073" s="152" t="str">
        <f t="shared" si="1"/>
        <v>487105</v>
      </c>
      <c r="B1073" s="107"/>
      <c r="C1073" s="106">
        <v>487.0</v>
      </c>
      <c r="D1073" s="153" t="s">
        <v>691</v>
      </c>
      <c r="E1073" s="154" t="s">
        <v>947</v>
      </c>
      <c r="F1073" s="155">
        <f>vlookup(G1073,terminals!$C$4:$O$196,13,FALSE)</f>
        <v>105</v>
      </c>
      <c r="G1073" s="153" t="s">
        <v>288</v>
      </c>
      <c r="H1073" s="156"/>
      <c r="I1073" s="163"/>
      <c r="J1073" s="157"/>
      <c r="K1073" s="162">
        <f t="shared" si="8"/>
        <v>-1</v>
      </c>
      <c r="L1073" s="163"/>
      <c r="M1073" s="154"/>
      <c r="N1073" s="131"/>
    </row>
    <row r="1074">
      <c r="A1074" s="152" t="str">
        <f t="shared" si="1"/>
        <v>488100</v>
      </c>
      <c r="B1074" s="107"/>
      <c r="C1074" s="106">
        <v>488.0</v>
      </c>
      <c r="D1074" s="153" t="s">
        <v>692</v>
      </c>
      <c r="E1074" s="154" t="s">
        <v>945</v>
      </c>
      <c r="F1074" s="155">
        <f>vlookup(G1074,terminals!$C$4:$O$196,13,FALSE)</f>
        <v>100</v>
      </c>
      <c r="G1074" s="153" t="s">
        <v>280</v>
      </c>
      <c r="H1074" s="156" t="s">
        <v>948</v>
      </c>
      <c r="I1074" s="163" t="s">
        <v>1063</v>
      </c>
      <c r="J1074" s="157"/>
      <c r="K1074" s="162">
        <f t="shared" si="8"/>
        <v>0</v>
      </c>
      <c r="L1074" s="163"/>
      <c r="M1074" s="154"/>
      <c r="N1074" s="131"/>
    </row>
    <row r="1075">
      <c r="A1075" s="152" t="str">
        <f t="shared" si="1"/>
        <v>48899</v>
      </c>
      <c r="B1075" s="107"/>
      <c r="C1075" s="106">
        <v>488.0</v>
      </c>
      <c r="D1075" s="153" t="s">
        <v>692</v>
      </c>
      <c r="E1075" s="154" t="s">
        <v>947</v>
      </c>
      <c r="F1075" s="155">
        <f>vlookup(G1075,terminals!$C$4:$O$196,13,FALSE)</f>
        <v>99</v>
      </c>
      <c r="G1075" s="153" t="s">
        <v>279</v>
      </c>
      <c r="H1075" s="156"/>
      <c r="I1075" s="163"/>
      <c r="J1075" s="157"/>
      <c r="K1075" s="162">
        <f t="shared" si="8"/>
        <v>-1</v>
      </c>
      <c r="L1075" s="163"/>
      <c r="M1075" s="154"/>
      <c r="N1075" s="131"/>
    </row>
    <row r="1076">
      <c r="A1076" s="152" t="str">
        <f t="shared" si="1"/>
        <v>489100</v>
      </c>
      <c r="B1076" s="107"/>
      <c r="C1076" s="106">
        <v>489.0</v>
      </c>
      <c r="D1076" s="153" t="s">
        <v>693</v>
      </c>
      <c r="E1076" s="154" t="s">
        <v>945</v>
      </c>
      <c r="F1076" s="155">
        <f>vlookup(G1076,terminals!$C$4:$O$196,13,FALSE)</f>
        <v>100</v>
      </c>
      <c r="G1076" s="153" t="s">
        <v>280</v>
      </c>
      <c r="H1076" s="156" t="s">
        <v>948</v>
      </c>
      <c r="I1076" s="163" t="s">
        <v>1063</v>
      </c>
      <c r="J1076" s="157"/>
      <c r="K1076" s="162">
        <f t="shared" si="8"/>
        <v>0</v>
      </c>
      <c r="L1076" s="163"/>
      <c r="M1076" s="154"/>
      <c r="N1076" s="131"/>
    </row>
    <row r="1077">
      <c r="A1077" s="152" t="str">
        <f t="shared" si="1"/>
        <v>489116</v>
      </c>
      <c r="B1077" s="107"/>
      <c r="C1077" s="106">
        <v>489.0</v>
      </c>
      <c r="D1077" s="153" t="s">
        <v>693</v>
      </c>
      <c r="E1077" s="154" t="s">
        <v>947</v>
      </c>
      <c r="F1077" s="155">
        <f>vlookup(G1077,terminals!$C$4:$O$196,13,FALSE)</f>
        <v>116</v>
      </c>
      <c r="G1077" s="153" t="s">
        <v>298</v>
      </c>
      <c r="H1077" s="156"/>
      <c r="I1077" s="163"/>
      <c r="J1077" s="157"/>
      <c r="K1077" s="162">
        <f t="shared" si="8"/>
        <v>-1</v>
      </c>
      <c r="L1077" s="163"/>
      <c r="M1077" s="154"/>
      <c r="N1077" s="131"/>
    </row>
    <row r="1078">
      <c r="A1078" s="152" t="str">
        <f t="shared" si="1"/>
        <v>490100</v>
      </c>
      <c r="B1078" s="107"/>
      <c r="C1078" s="106">
        <v>490.0</v>
      </c>
      <c r="D1078" s="153" t="s">
        <v>694</v>
      </c>
      <c r="E1078" s="154" t="s">
        <v>945</v>
      </c>
      <c r="F1078" s="155">
        <f>vlookup(G1078,terminals!$C$4:$O$196,13,FALSE)</f>
        <v>100</v>
      </c>
      <c r="G1078" s="153" t="s">
        <v>280</v>
      </c>
      <c r="H1078" s="156" t="s">
        <v>948</v>
      </c>
      <c r="I1078" s="163" t="s">
        <v>1063</v>
      </c>
      <c r="J1078" s="157"/>
      <c r="K1078" s="162">
        <f t="shared" si="8"/>
        <v>0</v>
      </c>
      <c r="L1078" s="163"/>
      <c r="M1078" s="154"/>
      <c r="N1078" s="131"/>
    </row>
    <row r="1079">
      <c r="A1079" s="152" t="str">
        <f t="shared" si="1"/>
        <v>49093</v>
      </c>
      <c r="B1079" s="107"/>
      <c r="C1079" s="106">
        <v>490.0</v>
      </c>
      <c r="D1079" s="153" t="s">
        <v>694</v>
      </c>
      <c r="E1079" s="154" t="s">
        <v>947</v>
      </c>
      <c r="F1079" s="155">
        <f>vlookup(G1079,terminals!$C$4:$O$196,13,FALSE)</f>
        <v>93</v>
      </c>
      <c r="G1079" s="153" t="s">
        <v>273</v>
      </c>
      <c r="H1079" s="156"/>
      <c r="I1079" s="163"/>
      <c r="J1079" s="157"/>
      <c r="K1079" s="162">
        <f t="shared" si="8"/>
        <v>-1</v>
      </c>
      <c r="L1079" s="163"/>
      <c r="M1079" s="154"/>
      <c r="N1079" s="131"/>
    </row>
    <row r="1080">
      <c r="A1080" s="152" t="str">
        <f t="shared" si="1"/>
        <v>491100</v>
      </c>
      <c r="B1080" s="107"/>
      <c r="C1080" s="106">
        <v>491.0</v>
      </c>
      <c r="D1080" s="153" t="s">
        <v>695</v>
      </c>
      <c r="E1080" s="154" t="s">
        <v>945</v>
      </c>
      <c r="F1080" s="155">
        <f>vlookup(G1080,terminals!$C$4:$O$196,13,FALSE)</f>
        <v>100</v>
      </c>
      <c r="G1080" s="153" t="s">
        <v>280</v>
      </c>
      <c r="H1080" s="156" t="s">
        <v>948</v>
      </c>
      <c r="I1080" s="163" t="s">
        <v>1063</v>
      </c>
      <c r="J1080" s="157"/>
      <c r="K1080" s="162">
        <f t="shared" si="8"/>
        <v>0</v>
      </c>
      <c r="L1080" s="163"/>
      <c r="M1080" s="154"/>
      <c r="N1080" s="131"/>
    </row>
    <row r="1081">
      <c r="A1081" s="152" t="str">
        <f t="shared" si="1"/>
        <v>49191</v>
      </c>
      <c r="B1081" s="107"/>
      <c r="C1081" s="106">
        <v>491.0</v>
      </c>
      <c r="D1081" s="153" t="s">
        <v>695</v>
      </c>
      <c r="E1081" s="154" t="s">
        <v>947</v>
      </c>
      <c r="F1081" s="155">
        <f>vlookup(G1081,terminals!$C$4:$O$196,13,FALSE)</f>
        <v>91</v>
      </c>
      <c r="G1081" s="153" t="s">
        <v>274</v>
      </c>
      <c r="H1081" s="156"/>
      <c r="I1081" s="163"/>
      <c r="J1081" s="157"/>
      <c r="K1081" s="162">
        <f t="shared" si="8"/>
        <v>-1</v>
      </c>
      <c r="L1081" s="163"/>
      <c r="M1081" s="154"/>
      <c r="N1081" s="131"/>
    </row>
    <row r="1082">
      <c r="A1082" s="152" t="str">
        <f t="shared" si="1"/>
        <v>492117</v>
      </c>
      <c r="B1082" s="107"/>
      <c r="C1082" s="106">
        <v>492.0</v>
      </c>
      <c r="D1082" s="153" t="s">
        <v>696</v>
      </c>
      <c r="E1082" s="154" t="s">
        <v>945</v>
      </c>
      <c r="F1082" s="155">
        <f>vlookup(G1082,terminals!$C$4:$O$196,13,FALSE)</f>
        <v>117</v>
      </c>
      <c r="G1082" s="153" t="s">
        <v>281</v>
      </c>
      <c r="H1082" s="156" t="s">
        <v>986</v>
      </c>
      <c r="I1082" s="163" t="s">
        <v>1063</v>
      </c>
      <c r="J1082" s="157"/>
      <c r="K1082" s="162">
        <f t="shared" si="8"/>
        <v>0</v>
      </c>
      <c r="L1082" s="163"/>
      <c r="M1082" s="154"/>
      <c r="N1082" s="131"/>
    </row>
    <row r="1083">
      <c r="A1083" s="152" t="str">
        <f t="shared" si="1"/>
        <v>49287</v>
      </c>
      <c r="B1083" s="107"/>
      <c r="C1083" s="106">
        <v>492.0</v>
      </c>
      <c r="D1083" s="153" t="s">
        <v>696</v>
      </c>
      <c r="E1083" s="154" t="s">
        <v>947</v>
      </c>
      <c r="F1083" s="155">
        <f>vlookup(G1083,terminals!$C$4:$O$196,13,FALSE)</f>
        <v>87</v>
      </c>
      <c r="G1083" s="153" t="s">
        <v>240</v>
      </c>
      <c r="H1083" s="156"/>
      <c r="I1083" s="163"/>
      <c r="J1083" s="157"/>
      <c r="K1083" s="162">
        <f t="shared" si="8"/>
        <v>-1</v>
      </c>
      <c r="L1083" s="163"/>
      <c r="M1083" s="154"/>
      <c r="N1083" s="131"/>
    </row>
    <row r="1084">
      <c r="A1084" s="152" t="str">
        <f t="shared" si="1"/>
        <v>493117</v>
      </c>
      <c r="B1084" s="107"/>
      <c r="C1084" s="106">
        <v>493.0</v>
      </c>
      <c r="D1084" s="153" t="s">
        <v>697</v>
      </c>
      <c r="E1084" s="154" t="s">
        <v>945</v>
      </c>
      <c r="F1084" s="155">
        <f>vlookup(G1084,terminals!$C$4:$O$196,13,FALSE)</f>
        <v>117</v>
      </c>
      <c r="G1084" s="153" t="s">
        <v>281</v>
      </c>
      <c r="H1084" s="156" t="s">
        <v>1047</v>
      </c>
      <c r="I1084" s="163" t="s">
        <v>956</v>
      </c>
      <c r="J1084" s="157" t="s">
        <v>1023</v>
      </c>
      <c r="K1084" s="162">
        <f t="shared" si="8"/>
        <v>0</v>
      </c>
      <c r="L1084" s="163"/>
      <c r="M1084" s="154"/>
      <c r="N1084" s="131"/>
    </row>
    <row r="1085">
      <c r="A1085" s="152" t="str">
        <f t="shared" si="1"/>
        <v>49395</v>
      </c>
      <c r="B1085" s="107"/>
      <c r="C1085" s="106">
        <v>493.0</v>
      </c>
      <c r="D1085" s="153" t="s">
        <v>697</v>
      </c>
      <c r="E1085" s="154" t="s">
        <v>947</v>
      </c>
      <c r="F1085" s="155">
        <f>vlookup(G1085,terminals!$C$4:$O$196,13,FALSE)</f>
        <v>95</v>
      </c>
      <c r="G1085" s="153" t="s">
        <v>290</v>
      </c>
      <c r="H1085" s="156"/>
      <c r="I1085" s="163"/>
      <c r="J1085" s="157"/>
      <c r="K1085" s="162">
        <f t="shared" si="8"/>
        <v>-1</v>
      </c>
      <c r="L1085" s="163"/>
      <c r="M1085" s="154"/>
      <c r="N1085" s="131"/>
    </row>
    <row r="1086">
      <c r="A1086" s="152" t="str">
        <f t="shared" si="1"/>
        <v>494117</v>
      </c>
      <c r="B1086" s="107"/>
      <c r="C1086" s="106">
        <v>494.0</v>
      </c>
      <c r="D1086" s="153" t="s">
        <v>698</v>
      </c>
      <c r="E1086" s="154" t="s">
        <v>945</v>
      </c>
      <c r="F1086" s="155">
        <f>vlookup(G1086,terminals!$C$4:$O$196,13,FALSE)</f>
        <v>117</v>
      </c>
      <c r="G1086" s="153" t="s">
        <v>281</v>
      </c>
      <c r="H1086" s="156" t="s">
        <v>986</v>
      </c>
      <c r="I1086" s="163" t="s">
        <v>982</v>
      </c>
      <c r="J1086" s="157" t="s">
        <v>977</v>
      </c>
      <c r="K1086" s="162">
        <f t="shared" si="8"/>
        <v>0</v>
      </c>
      <c r="L1086" s="163"/>
      <c r="M1086" s="154"/>
      <c r="N1086" s="131"/>
    </row>
    <row r="1087">
      <c r="A1087" s="152" t="str">
        <f t="shared" si="1"/>
        <v>49499</v>
      </c>
      <c r="B1087" s="107"/>
      <c r="C1087" s="106">
        <v>494.0</v>
      </c>
      <c r="D1087" s="153" t="s">
        <v>698</v>
      </c>
      <c r="E1087" s="154" t="s">
        <v>947</v>
      </c>
      <c r="F1087" s="155">
        <f>vlookup(G1087,terminals!$C$4:$O$196,13,FALSE)</f>
        <v>99</v>
      </c>
      <c r="G1087" s="153" t="s">
        <v>279</v>
      </c>
      <c r="H1087" s="156"/>
      <c r="I1087" s="163"/>
      <c r="J1087" s="157"/>
      <c r="K1087" s="162">
        <f t="shared" si="8"/>
        <v>-1</v>
      </c>
      <c r="L1087" s="163"/>
      <c r="M1087" s="154"/>
      <c r="N1087" s="131"/>
    </row>
    <row r="1088">
      <c r="A1088" s="152" t="str">
        <f t="shared" si="1"/>
        <v>495117</v>
      </c>
      <c r="B1088" s="107"/>
      <c r="C1088" s="106">
        <v>495.0</v>
      </c>
      <c r="D1088" s="153" t="s">
        <v>699</v>
      </c>
      <c r="E1088" s="154" t="s">
        <v>945</v>
      </c>
      <c r="F1088" s="155">
        <f>vlookup(G1088,terminals!$C$4:$O$196,13,FALSE)</f>
        <v>117</v>
      </c>
      <c r="G1088" s="153" t="s">
        <v>281</v>
      </c>
      <c r="H1088" s="156" t="s">
        <v>946</v>
      </c>
      <c r="I1088" s="163" t="s">
        <v>982</v>
      </c>
      <c r="J1088" s="157" t="s">
        <v>979</v>
      </c>
      <c r="K1088" s="162">
        <f t="shared" si="8"/>
        <v>0</v>
      </c>
      <c r="L1088" s="163"/>
      <c r="M1088" s="154"/>
      <c r="N1088" s="131"/>
    </row>
    <row r="1089">
      <c r="A1089" s="152" t="str">
        <f t="shared" si="1"/>
        <v>495106</v>
      </c>
      <c r="B1089" s="107"/>
      <c r="C1089" s="106">
        <v>495.0</v>
      </c>
      <c r="D1089" s="153" t="s">
        <v>699</v>
      </c>
      <c r="E1089" s="154" t="s">
        <v>947</v>
      </c>
      <c r="F1089" s="155">
        <f>vlookup(G1089,terminals!$C$4:$O$196,13,FALSE)</f>
        <v>106</v>
      </c>
      <c r="G1089" s="153" t="s">
        <v>263</v>
      </c>
      <c r="H1089" s="156"/>
      <c r="I1089" s="163"/>
      <c r="J1089" s="157"/>
      <c r="K1089" s="162">
        <f t="shared" si="8"/>
        <v>-1</v>
      </c>
      <c r="L1089" s="163"/>
      <c r="M1089" s="154"/>
      <c r="N1089" s="131"/>
    </row>
    <row r="1090">
      <c r="A1090" s="152" t="str">
        <f t="shared" si="1"/>
        <v>496117</v>
      </c>
      <c r="B1090" s="107"/>
      <c r="C1090" s="106">
        <v>496.0</v>
      </c>
      <c r="D1090" s="153" t="s">
        <v>700</v>
      </c>
      <c r="E1090" s="154" t="s">
        <v>945</v>
      </c>
      <c r="F1090" s="155">
        <f>vlookup(G1090,terminals!$C$4:$O$196,13,FALSE)</f>
        <v>117</v>
      </c>
      <c r="G1090" s="153" t="s">
        <v>281</v>
      </c>
      <c r="H1090" s="156" t="s">
        <v>946</v>
      </c>
      <c r="I1090" s="163" t="s">
        <v>966</v>
      </c>
      <c r="J1090" s="157" t="s">
        <v>962</v>
      </c>
      <c r="K1090" s="162">
        <f t="shared" si="8"/>
        <v>0</v>
      </c>
      <c r="L1090" s="163"/>
      <c r="M1090" s="154"/>
      <c r="N1090" s="131"/>
    </row>
    <row r="1091">
      <c r="A1091" s="152" t="str">
        <f t="shared" si="1"/>
        <v>496105</v>
      </c>
      <c r="B1091" s="107"/>
      <c r="C1091" s="106">
        <v>496.0</v>
      </c>
      <c r="D1091" s="153" t="s">
        <v>700</v>
      </c>
      <c r="E1091" s="154" t="s">
        <v>947</v>
      </c>
      <c r="F1091" s="155">
        <f>vlookup(G1091,terminals!$C$4:$O$196,13,FALSE)</f>
        <v>105</v>
      </c>
      <c r="G1091" s="153" t="s">
        <v>288</v>
      </c>
      <c r="H1091" s="156"/>
      <c r="I1091" s="163"/>
      <c r="J1091" s="157"/>
      <c r="K1091" s="162">
        <f t="shared" si="8"/>
        <v>-1</v>
      </c>
      <c r="L1091" s="163"/>
      <c r="M1091" s="154"/>
      <c r="N1091" s="131"/>
    </row>
    <row r="1092">
      <c r="A1092" s="152" t="str">
        <f t="shared" si="1"/>
        <v>497117</v>
      </c>
      <c r="B1092" s="107"/>
      <c r="C1092" s="106">
        <v>497.0</v>
      </c>
      <c r="D1092" s="153" t="s">
        <v>701</v>
      </c>
      <c r="E1092" s="154" t="s">
        <v>945</v>
      </c>
      <c r="F1092" s="155">
        <f>vlookup(G1092,terminals!$C$4:$O$196,13,FALSE)</f>
        <v>117</v>
      </c>
      <c r="G1092" s="153" t="s">
        <v>281</v>
      </c>
      <c r="H1092" s="156" t="s">
        <v>986</v>
      </c>
      <c r="I1092" s="163" t="s">
        <v>966</v>
      </c>
      <c r="J1092" s="157" t="s">
        <v>1011</v>
      </c>
      <c r="K1092" s="162">
        <f t="shared" si="8"/>
        <v>0</v>
      </c>
      <c r="L1092" s="163"/>
      <c r="M1092" s="154"/>
      <c r="N1092" s="131"/>
    </row>
    <row r="1093">
      <c r="A1093" s="152" t="str">
        <f t="shared" si="1"/>
        <v>49799</v>
      </c>
      <c r="B1093" s="107"/>
      <c r="C1093" s="106">
        <v>497.0</v>
      </c>
      <c r="D1093" s="153" t="s">
        <v>701</v>
      </c>
      <c r="E1093" s="154" t="s">
        <v>947</v>
      </c>
      <c r="F1093" s="155">
        <f>vlookup(G1093,terminals!$C$4:$O$196,13,FALSE)</f>
        <v>99</v>
      </c>
      <c r="G1093" s="153" t="s">
        <v>279</v>
      </c>
      <c r="H1093" s="156"/>
      <c r="I1093" s="163"/>
      <c r="J1093" s="157"/>
      <c r="K1093" s="162">
        <f t="shared" si="8"/>
        <v>-1</v>
      </c>
      <c r="L1093" s="163"/>
      <c r="M1093" s="154"/>
      <c r="N1093" s="131"/>
    </row>
    <row r="1094">
      <c r="A1094" s="152" t="str">
        <f t="shared" si="1"/>
        <v>498117</v>
      </c>
      <c r="B1094" s="107"/>
      <c r="C1094" s="106">
        <v>498.0</v>
      </c>
      <c r="D1094" s="153" t="s">
        <v>702</v>
      </c>
      <c r="E1094" s="154" t="s">
        <v>945</v>
      </c>
      <c r="F1094" s="155">
        <f>vlookup(G1094,terminals!$C$4:$O$196,13,FALSE)</f>
        <v>117</v>
      </c>
      <c r="G1094" s="153" t="s">
        <v>281</v>
      </c>
      <c r="H1094" s="156" t="s">
        <v>986</v>
      </c>
      <c r="I1094" s="163" t="s">
        <v>960</v>
      </c>
      <c r="J1094" s="157" t="s">
        <v>962</v>
      </c>
      <c r="K1094" s="162">
        <f t="shared" si="8"/>
        <v>0</v>
      </c>
      <c r="L1094" s="163"/>
      <c r="M1094" s="154"/>
      <c r="N1094" s="131"/>
    </row>
    <row r="1095">
      <c r="A1095" s="152" t="str">
        <f t="shared" si="1"/>
        <v>498116</v>
      </c>
      <c r="B1095" s="107"/>
      <c r="C1095" s="106">
        <v>498.0</v>
      </c>
      <c r="D1095" s="153" t="s">
        <v>702</v>
      </c>
      <c r="E1095" s="154" t="s">
        <v>947</v>
      </c>
      <c r="F1095" s="155">
        <f>vlookup(G1095,terminals!$C$4:$O$196,13,FALSE)</f>
        <v>116</v>
      </c>
      <c r="G1095" s="153" t="s">
        <v>298</v>
      </c>
      <c r="H1095" s="156"/>
      <c r="I1095" s="163"/>
      <c r="J1095" s="157"/>
      <c r="K1095" s="162">
        <f t="shared" si="8"/>
        <v>-1</v>
      </c>
      <c r="L1095" s="163"/>
      <c r="M1095" s="154"/>
      <c r="N1095" s="131"/>
    </row>
    <row r="1096">
      <c r="A1096" s="152" t="str">
        <f t="shared" si="1"/>
        <v>499117</v>
      </c>
      <c r="B1096" s="107"/>
      <c r="C1096" s="106">
        <v>499.0</v>
      </c>
      <c r="D1096" s="153" t="s">
        <v>703</v>
      </c>
      <c r="E1096" s="154" t="s">
        <v>945</v>
      </c>
      <c r="F1096" s="155">
        <f>vlookup(G1096,terminals!$C$4:$O$196,13,FALSE)</f>
        <v>117</v>
      </c>
      <c r="G1096" s="153" t="s">
        <v>281</v>
      </c>
      <c r="H1096" s="156" t="s">
        <v>986</v>
      </c>
      <c r="I1096" s="163" t="s">
        <v>956</v>
      </c>
      <c r="J1096" s="157" t="s">
        <v>954</v>
      </c>
      <c r="K1096" s="162">
        <f t="shared" si="8"/>
        <v>0</v>
      </c>
      <c r="L1096" s="163"/>
      <c r="M1096" s="154"/>
      <c r="N1096" s="131"/>
    </row>
    <row r="1097">
      <c r="A1097" s="152" t="str">
        <f t="shared" si="1"/>
        <v>49988</v>
      </c>
      <c r="B1097" s="107"/>
      <c r="C1097" s="106">
        <v>499.0</v>
      </c>
      <c r="D1097" s="153" t="s">
        <v>703</v>
      </c>
      <c r="E1097" s="154" t="s">
        <v>947</v>
      </c>
      <c r="F1097" s="155">
        <f>vlookup(G1097,terminals!$C$4:$O$196,13,FALSE)</f>
        <v>88</v>
      </c>
      <c r="G1097" s="153" t="s">
        <v>259</v>
      </c>
      <c r="H1097" s="156"/>
      <c r="I1097" s="163"/>
      <c r="J1097" s="157"/>
      <c r="K1097" s="162">
        <f t="shared" si="8"/>
        <v>-1</v>
      </c>
      <c r="L1097" s="163"/>
      <c r="M1097" s="154"/>
      <c r="N1097" s="131"/>
    </row>
    <row r="1098">
      <c r="A1098" s="152" t="str">
        <f t="shared" si="1"/>
        <v>500117</v>
      </c>
      <c r="B1098" s="107"/>
      <c r="C1098" s="106">
        <v>500.0</v>
      </c>
      <c r="D1098" s="153" t="s">
        <v>704</v>
      </c>
      <c r="E1098" s="154" t="s">
        <v>945</v>
      </c>
      <c r="F1098" s="155">
        <f>vlookup(G1098,terminals!$C$4:$O$196,13,FALSE)</f>
        <v>117</v>
      </c>
      <c r="G1098" s="153" t="s">
        <v>281</v>
      </c>
      <c r="H1098" s="156" t="s">
        <v>1047</v>
      </c>
      <c r="I1098" s="163" t="s">
        <v>960</v>
      </c>
      <c r="J1098" s="157" t="s">
        <v>967</v>
      </c>
      <c r="K1098" s="162">
        <f t="shared" si="8"/>
        <v>0</v>
      </c>
      <c r="L1098" s="163"/>
      <c r="M1098" s="154"/>
      <c r="N1098" s="131"/>
    </row>
    <row r="1099">
      <c r="A1099" s="152" t="str">
        <f t="shared" si="1"/>
        <v>50093</v>
      </c>
      <c r="B1099" s="107"/>
      <c r="C1099" s="106">
        <v>500.0</v>
      </c>
      <c r="D1099" s="153" t="s">
        <v>704</v>
      </c>
      <c r="E1099" s="154" t="s">
        <v>947</v>
      </c>
      <c r="F1099" s="155">
        <f>vlookup(G1099,terminals!$C$4:$O$196,13,FALSE)</f>
        <v>93</v>
      </c>
      <c r="G1099" s="153" t="s">
        <v>273</v>
      </c>
      <c r="H1099" s="156"/>
      <c r="I1099" s="163"/>
      <c r="J1099" s="157"/>
      <c r="K1099" s="162">
        <f t="shared" si="8"/>
        <v>-1</v>
      </c>
      <c r="L1099" s="163"/>
      <c r="M1099" s="154"/>
      <c r="N1099" s="131"/>
    </row>
    <row r="1100">
      <c r="A1100" s="152" t="str">
        <f t="shared" si="1"/>
        <v>501117</v>
      </c>
      <c r="B1100" s="107"/>
      <c r="C1100" s="106">
        <v>501.0</v>
      </c>
      <c r="D1100" s="153" t="s">
        <v>705</v>
      </c>
      <c r="E1100" s="154" t="s">
        <v>945</v>
      </c>
      <c r="F1100" s="155">
        <f>vlookup(G1100,terminals!$C$4:$O$196,13,FALSE)</f>
        <v>117</v>
      </c>
      <c r="G1100" s="153" t="s">
        <v>281</v>
      </c>
      <c r="H1100" s="156" t="s">
        <v>1047</v>
      </c>
      <c r="I1100" s="163" t="s">
        <v>960</v>
      </c>
      <c r="J1100" s="157" t="s">
        <v>976</v>
      </c>
      <c r="K1100" s="162">
        <f t="shared" si="8"/>
        <v>0</v>
      </c>
      <c r="L1100" s="163"/>
      <c r="M1100" s="154"/>
      <c r="N1100" s="131"/>
    </row>
    <row r="1101">
      <c r="A1101" s="152" t="str">
        <f t="shared" si="1"/>
        <v>50191</v>
      </c>
      <c r="B1101" s="107"/>
      <c r="C1101" s="106">
        <v>501.0</v>
      </c>
      <c r="D1101" s="153" t="s">
        <v>705</v>
      </c>
      <c r="E1101" s="154" t="s">
        <v>947</v>
      </c>
      <c r="F1101" s="155">
        <f>vlookup(G1101,terminals!$C$4:$O$196,13,FALSE)</f>
        <v>91</v>
      </c>
      <c r="G1101" s="153" t="s">
        <v>274</v>
      </c>
      <c r="H1101" s="156"/>
      <c r="I1101" s="163"/>
      <c r="J1101" s="157"/>
      <c r="K1101" s="162">
        <f t="shared" si="8"/>
        <v>-1</v>
      </c>
      <c r="L1101" s="163"/>
      <c r="M1101" s="154"/>
      <c r="N1101" s="131"/>
    </row>
    <row r="1102">
      <c r="A1102" s="152" t="str">
        <f t="shared" si="1"/>
        <v>502120</v>
      </c>
      <c r="B1102" s="107"/>
      <c r="C1102" s="106">
        <v>502.0</v>
      </c>
      <c r="D1102" s="153" t="s">
        <v>706</v>
      </c>
      <c r="E1102" s="154" t="s">
        <v>945</v>
      </c>
      <c r="F1102" s="155">
        <f>vlookup(G1102,terminals!$C$4:$O$196,13,FALSE)</f>
        <v>120</v>
      </c>
      <c r="G1102" s="153" t="s">
        <v>267</v>
      </c>
      <c r="H1102" s="156" t="s">
        <v>1047</v>
      </c>
      <c r="I1102" s="163" t="s">
        <v>956</v>
      </c>
      <c r="J1102" s="157" t="s">
        <v>995</v>
      </c>
      <c r="K1102" s="162">
        <f t="shared" si="8"/>
        <v>0</v>
      </c>
      <c r="L1102" s="163"/>
      <c r="M1102" s="154"/>
      <c r="N1102" s="131"/>
    </row>
    <row r="1103">
      <c r="A1103" s="152" t="str">
        <f t="shared" si="1"/>
        <v>50295</v>
      </c>
      <c r="B1103" s="107"/>
      <c r="C1103" s="106">
        <v>502.0</v>
      </c>
      <c r="D1103" s="153" t="s">
        <v>706</v>
      </c>
      <c r="E1103" s="154" t="s">
        <v>947</v>
      </c>
      <c r="F1103" s="155">
        <f>vlookup(G1103,terminals!$C$4:$O$196,13,FALSE)</f>
        <v>95</v>
      </c>
      <c r="G1103" s="153" t="s">
        <v>290</v>
      </c>
      <c r="H1103" s="156"/>
      <c r="I1103" s="163"/>
      <c r="J1103" s="157"/>
      <c r="K1103" s="162">
        <f t="shared" si="8"/>
        <v>-1</v>
      </c>
      <c r="L1103" s="163"/>
      <c r="M1103" s="154"/>
      <c r="N1103" s="131"/>
    </row>
    <row r="1104">
      <c r="A1104" s="152" t="str">
        <f t="shared" si="1"/>
        <v>503120</v>
      </c>
      <c r="B1104" s="107"/>
      <c r="C1104" s="106">
        <v>503.0</v>
      </c>
      <c r="D1104" s="153" t="s">
        <v>707</v>
      </c>
      <c r="E1104" s="154" t="s">
        <v>945</v>
      </c>
      <c r="F1104" s="155">
        <f>vlookup(G1104,terminals!$C$4:$O$196,13,FALSE)</f>
        <v>120</v>
      </c>
      <c r="G1104" s="153" t="s">
        <v>267</v>
      </c>
      <c r="H1104" s="156" t="s">
        <v>1047</v>
      </c>
      <c r="I1104" s="163" t="s">
        <v>964</v>
      </c>
      <c r="J1104" s="157" t="s">
        <v>1022</v>
      </c>
      <c r="K1104" s="162">
        <f t="shared" si="8"/>
        <v>0</v>
      </c>
      <c r="L1104" s="163"/>
      <c r="M1104" s="154"/>
      <c r="N1104" s="131"/>
    </row>
    <row r="1105">
      <c r="A1105" s="152" t="str">
        <f t="shared" si="1"/>
        <v>50392</v>
      </c>
      <c r="B1105" s="107"/>
      <c r="C1105" s="106">
        <v>503.0</v>
      </c>
      <c r="D1105" s="153" t="s">
        <v>707</v>
      </c>
      <c r="E1105" s="154" t="s">
        <v>947</v>
      </c>
      <c r="F1105" s="155">
        <f>vlookup(G1105,terminals!$C$4:$O$196,13,FALSE)</f>
        <v>92</v>
      </c>
      <c r="G1105" s="153" t="s">
        <v>286</v>
      </c>
      <c r="H1105" s="156"/>
      <c r="I1105" s="163"/>
      <c r="J1105" s="157"/>
      <c r="K1105" s="162">
        <f t="shared" si="8"/>
        <v>-1</v>
      </c>
      <c r="L1105" s="163"/>
      <c r="M1105" s="154"/>
      <c r="N1105" s="131"/>
    </row>
    <row r="1106">
      <c r="A1106" s="152" t="str">
        <f t="shared" si="1"/>
        <v>504120</v>
      </c>
      <c r="B1106" s="107"/>
      <c r="C1106" s="106">
        <v>504.0</v>
      </c>
      <c r="D1106" s="153" t="s">
        <v>708</v>
      </c>
      <c r="E1106" s="154" t="s">
        <v>945</v>
      </c>
      <c r="F1106" s="155">
        <f>vlookup(G1106,terminals!$C$4:$O$196,13,FALSE)</f>
        <v>120</v>
      </c>
      <c r="G1106" s="153" t="s">
        <v>267</v>
      </c>
      <c r="H1106" s="156" t="s">
        <v>986</v>
      </c>
      <c r="I1106" s="163" t="s">
        <v>982</v>
      </c>
      <c r="J1106" s="157" t="s">
        <v>1034</v>
      </c>
      <c r="K1106" s="162">
        <f t="shared" si="8"/>
        <v>0</v>
      </c>
      <c r="L1106" s="163"/>
      <c r="M1106" s="154"/>
      <c r="N1106" s="131"/>
    </row>
    <row r="1107">
      <c r="A1107" s="152" t="str">
        <f t="shared" si="1"/>
        <v>504105</v>
      </c>
      <c r="B1107" s="107"/>
      <c r="C1107" s="106">
        <v>504.0</v>
      </c>
      <c r="D1107" s="153" t="s">
        <v>708</v>
      </c>
      <c r="E1107" s="154" t="s">
        <v>947</v>
      </c>
      <c r="F1107" s="155">
        <f>vlookup(G1107,terminals!$C$4:$O$196,13,FALSE)</f>
        <v>105</v>
      </c>
      <c r="G1107" s="153" t="s">
        <v>288</v>
      </c>
      <c r="H1107" s="156"/>
      <c r="I1107" s="163"/>
      <c r="J1107" s="157"/>
      <c r="K1107" s="162">
        <f t="shared" si="8"/>
        <v>-1</v>
      </c>
      <c r="L1107" s="163"/>
      <c r="M1107" s="154"/>
      <c r="N1107" s="131"/>
    </row>
    <row r="1108">
      <c r="A1108" s="152" t="str">
        <f t="shared" si="1"/>
        <v>505120</v>
      </c>
      <c r="B1108" s="107"/>
      <c r="C1108" s="106">
        <v>505.0</v>
      </c>
      <c r="D1108" s="153" t="s">
        <v>709</v>
      </c>
      <c r="E1108" s="154" t="s">
        <v>945</v>
      </c>
      <c r="F1108" s="155">
        <f>vlookup(G1108,terminals!$C$4:$O$196,13,FALSE)</f>
        <v>120</v>
      </c>
      <c r="G1108" s="153" t="s">
        <v>267</v>
      </c>
      <c r="H1108" s="156" t="s">
        <v>1047</v>
      </c>
      <c r="I1108" s="163" t="s">
        <v>966</v>
      </c>
      <c r="J1108" s="157" t="s">
        <v>1005</v>
      </c>
      <c r="K1108" s="162">
        <f t="shared" si="8"/>
        <v>0</v>
      </c>
      <c r="L1108" s="163"/>
      <c r="M1108" s="154"/>
      <c r="N1108" s="131"/>
    </row>
    <row r="1109">
      <c r="A1109" s="152" t="str">
        <f t="shared" si="1"/>
        <v>50599</v>
      </c>
      <c r="B1109" s="107"/>
      <c r="C1109" s="106">
        <v>505.0</v>
      </c>
      <c r="D1109" s="153" t="s">
        <v>709</v>
      </c>
      <c r="E1109" s="154" t="s">
        <v>947</v>
      </c>
      <c r="F1109" s="155">
        <f>vlookup(G1109,terminals!$C$4:$O$196,13,FALSE)</f>
        <v>99</v>
      </c>
      <c r="G1109" s="153" t="s">
        <v>279</v>
      </c>
      <c r="H1109" s="156"/>
      <c r="I1109" s="163"/>
      <c r="J1109" s="157"/>
      <c r="K1109" s="162">
        <f t="shared" si="8"/>
        <v>-1</v>
      </c>
      <c r="L1109" s="163"/>
      <c r="M1109" s="154"/>
      <c r="N1109" s="131"/>
    </row>
    <row r="1110">
      <c r="A1110" s="152" t="str">
        <f t="shared" si="1"/>
        <v>506120</v>
      </c>
      <c r="B1110" s="107"/>
      <c r="C1110" s="106">
        <v>506.0</v>
      </c>
      <c r="D1110" s="153" t="s">
        <v>710</v>
      </c>
      <c r="E1110" s="154" t="s">
        <v>945</v>
      </c>
      <c r="F1110" s="155">
        <f>vlookup(G1110,terminals!$C$4:$O$196,13,FALSE)</f>
        <v>120</v>
      </c>
      <c r="G1110" s="153" t="s">
        <v>267</v>
      </c>
      <c r="H1110" s="156" t="s">
        <v>1047</v>
      </c>
      <c r="I1110" s="163" t="s">
        <v>960</v>
      </c>
      <c r="J1110" s="157" t="s">
        <v>1017</v>
      </c>
      <c r="K1110" s="162">
        <f t="shared" si="8"/>
        <v>0</v>
      </c>
      <c r="L1110" s="163"/>
      <c r="M1110" s="154"/>
      <c r="N1110" s="131"/>
    </row>
    <row r="1111">
      <c r="A1111" s="152" t="str">
        <f t="shared" si="1"/>
        <v>506116</v>
      </c>
      <c r="B1111" s="107"/>
      <c r="C1111" s="106">
        <v>506.0</v>
      </c>
      <c r="D1111" s="153" t="s">
        <v>710</v>
      </c>
      <c r="E1111" s="154" t="s">
        <v>947</v>
      </c>
      <c r="F1111" s="155">
        <f>vlookup(G1111,terminals!$C$4:$O$196,13,FALSE)</f>
        <v>116</v>
      </c>
      <c r="G1111" s="153" t="s">
        <v>298</v>
      </c>
      <c r="H1111" s="156"/>
      <c r="I1111" s="163"/>
      <c r="J1111" s="157"/>
      <c r="K1111" s="162">
        <f t="shared" si="8"/>
        <v>-1</v>
      </c>
      <c r="L1111" s="163"/>
      <c r="M1111" s="154"/>
      <c r="N1111" s="131"/>
    </row>
    <row r="1112">
      <c r="A1112" s="152" t="str">
        <f t="shared" si="1"/>
        <v>507120</v>
      </c>
      <c r="B1112" s="107"/>
      <c r="C1112" s="106">
        <v>507.0</v>
      </c>
      <c r="D1112" s="153" t="s">
        <v>711</v>
      </c>
      <c r="E1112" s="154" t="s">
        <v>945</v>
      </c>
      <c r="F1112" s="155">
        <f>vlookup(G1112,terminals!$C$4:$O$196,13,FALSE)</f>
        <v>120</v>
      </c>
      <c r="G1112" s="153" t="s">
        <v>267</v>
      </c>
      <c r="H1112" s="156" t="s">
        <v>1047</v>
      </c>
      <c r="I1112" s="163" t="s">
        <v>966</v>
      </c>
      <c r="J1112" s="157" t="s">
        <v>989</v>
      </c>
      <c r="K1112" s="162">
        <f t="shared" si="8"/>
        <v>0</v>
      </c>
      <c r="L1112" s="163"/>
      <c r="M1112" s="154"/>
      <c r="N1112" s="131"/>
    </row>
    <row r="1113">
      <c r="A1113" s="152" t="str">
        <f t="shared" si="1"/>
        <v>50793</v>
      </c>
      <c r="B1113" s="107"/>
      <c r="C1113" s="106">
        <v>507.0</v>
      </c>
      <c r="D1113" s="153" t="s">
        <v>711</v>
      </c>
      <c r="E1113" s="154" t="s">
        <v>947</v>
      </c>
      <c r="F1113" s="155">
        <f>vlookup(G1113,terminals!$C$4:$O$196,13,FALSE)</f>
        <v>93</v>
      </c>
      <c r="G1113" s="153" t="s">
        <v>273</v>
      </c>
      <c r="H1113" s="156"/>
      <c r="I1113" s="163"/>
      <c r="J1113" s="157"/>
      <c r="K1113" s="162">
        <f t="shared" si="8"/>
        <v>-1</v>
      </c>
      <c r="L1113" s="163"/>
      <c r="M1113" s="154"/>
      <c r="N1113" s="131"/>
    </row>
    <row r="1114">
      <c r="A1114" s="152" t="str">
        <f t="shared" si="1"/>
        <v>508120</v>
      </c>
      <c r="B1114" s="107"/>
      <c r="C1114" s="106">
        <v>508.0</v>
      </c>
      <c r="D1114" s="153" t="s">
        <v>712</v>
      </c>
      <c r="E1114" s="154" t="s">
        <v>945</v>
      </c>
      <c r="F1114" s="155">
        <f>vlookup(G1114,terminals!$C$4:$O$196,13,FALSE)</f>
        <v>120</v>
      </c>
      <c r="G1114" s="153" t="s">
        <v>267</v>
      </c>
      <c r="H1114" s="156" t="s">
        <v>1047</v>
      </c>
      <c r="I1114" s="163" t="s">
        <v>966</v>
      </c>
      <c r="J1114" s="157" t="s">
        <v>1098</v>
      </c>
      <c r="K1114" s="162">
        <f t="shared" si="8"/>
        <v>0</v>
      </c>
      <c r="L1114" s="163"/>
      <c r="M1114" s="154"/>
      <c r="N1114" s="131"/>
    </row>
    <row r="1115">
      <c r="A1115" s="152" t="str">
        <f t="shared" si="1"/>
        <v>50891</v>
      </c>
      <c r="B1115" s="107"/>
      <c r="C1115" s="106">
        <v>508.0</v>
      </c>
      <c r="D1115" s="153" t="s">
        <v>712</v>
      </c>
      <c r="E1115" s="154" t="s">
        <v>947</v>
      </c>
      <c r="F1115" s="155">
        <f>vlookup(G1115,terminals!$C$4:$O$196,13,FALSE)</f>
        <v>91</v>
      </c>
      <c r="G1115" s="153" t="s">
        <v>274</v>
      </c>
      <c r="H1115" s="156"/>
      <c r="I1115" s="163"/>
      <c r="J1115" s="157"/>
      <c r="K1115" s="162">
        <f t="shared" si="8"/>
        <v>-1</v>
      </c>
      <c r="L1115" s="163"/>
      <c r="M1115" s="154"/>
      <c r="N1115" s="131"/>
    </row>
    <row r="1116">
      <c r="A1116" s="152" t="str">
        <f t="shared" si="1"/>
        <v>50998</v>
      </c>
      <c r="B1116" s="107"/>
      <c r="C1116" s="106">
        <v>509.0</v>
      </c>
      <c r="D1116" s="153" t="s">
        <v>713</v>
      </c>
      <c r="E1116" s="154" t="s">
        <v>945</v>
      </c>
      <c r="F1116" s="155">
        <f>vlookup(G1116,terminals!$C$4:$O$196,13,FALSE)</f>
        <v>98</v>
      </c>
      <c r="G1116" s="153" t="s">
        <v>293</v>
      </c>
      <c r="H1116" s="156" t="s">
        <v>986</v>
      </c>
      <c r="I1116" s="163" t="s">
        <v>966</v>
      </c>
      <c r="J1116" s="157" t="s">
        <v>976</v>
      </c>
      <c r="K1116" s="162">
        <f t="shared" si="8"/>
        <v>0</v>
      </c>
      <c r="L1116" s="163"/>
      <c r="M1116" s="154"/>
      <c r="N1116" s="131"/>
    </row>
    <row r="1117">
      <c r="A1117" s="152" t="str">
        <f t="shared" si="1"/>
        <v>509102</v>
      </c>
      <c r="B1117" s="107"/>
      <c r="C1117" s="106">
        <v>509.0</v>
      </c>
      <c r="D1117" s="153" t="s">
        <v>713</v>
      </c>
      <c r="E1117" s="154" t="s">
        <v>947</v>
      </c>
      <c r="F1117" s="155">
        <f>vlookup(G1117,terminals!$C$4:$O$196,13,FALSE)</f>
        <v>102</v>
      </c>
      <c r="G1117" s="153" t="s">
        <v>301</v>
      </c>
      <c r="H1117" s="156"/>
      <c r="I1117" s="163"/>
      <c r="J1117" s="157"/>
      <c r="K1117" s="162">
        <f t="shared" si="8"/>
        <v>-1</v>
      </c>
      <c r="L1117" s="163"/>
      <c r="M1117" s="154"/>
      <c r="N1117" s="131"/>
    </row>
    <row r="1118">
      <c r="A1118" s="152" t="str">
        <f t="shared" si="1"/>
        <v>51098</v>
      </c>
      <c r="B1118" s="107"/>
      <c r="C1118" s="106">
        <v>510.0</v>
      </c>
      <c r="D1118" s="153" t="s">
        <v>714</v>
      </c>
      <c r="E1118" s="154" t="s">
        <v>945</v>
      </c>
      <c r="F1118" s="155">
        <f>vlookup(G1118,terminals!$C$4:$O$196,13,FALSE)</f>
        <v>98</v>
      </c>
      <c r="G1118" s="153" t="s">
        <v>293</v>
      </c>
      <c r="H1118" s="156" t="s">
        <v>1047</v>
      </c>
      <c r="I1118" s="163" t="s">
        <v>1063</v>
      </c>
      <c r="J1118" s="157"/>
      <c r="K1118" s="162">
        <f t="shared" si="8"/>
        <v>0</v>
      </c>
      <c r="L1118" s="163"/>
      <c r="M1118" s="154"/>
      <c r="N1118" s="131"/>
    </row>
    <row r="1119">
      <c r="A1119" s="152" t="str">
        <f t="shared" si="1"/>
        <v>51095</v>
      </c>
      <c r="B1119" s="107"/>
      <c r="C1119" s="106">
        <v>510.0</v>
      </c>
      <c r="D1119" s="153" t="s">
        <v>714</v>
      </c>
      <c r="E1119" s="154" t="s">
        <v>947</v>
      </c>
      <c r="F1119" s="155">
        <f>vlookup(G1119,terminals!$C$4:$O$196,13,FALSE)</f>
        <v>95</v>
      </c>
      <c r="G1119" s="153" t="s">
        <v>290</v>
      </c>
      <c r="H1119" s="156"/>
      <c r="I1119" s="163"/>
      <c r="J1119" s="157"/>
      <c r="K1119" s="162">
        <f t="shared" si="8"/>
        <v>-1</v>
      </c>
      <c r="L1119" s="163"/>
      <c r="M1119" s="154"/>
      <c r="N1119" s="131"/>
    </row>
    <row r="1120">
      <c r="A1120" s="152" t="str">
        <f t="shared" si="1"/>
        <v>51198</v>
      </c>
      <c r="B1120" s="107"/>
      <c r="C1120" s="106">
        <v>511.0</v>
      </c>
      <c r="D1120" s="153" t="s">
        <v>715</v>
      </c>
      <c r="E1120" s="154" t="s">
        <v>945</v>
      </c>
      <c r="F1120" s="155">
        <f>vlookup(G1120,terminals!$C$4:$O$196,13,FALSE)</f>
        <v>98</v>
      </c>
      <c r="G1120" s="153" t="s">
        <v>293</v>
      </c>
      <c r="H1120" s="156" t="s">
        <v>1047</v>
      </c>
      <c r="I1120" s="163" t="s">
        <v>1063</v>
      </c>
      <c r="J1120" s="157"/>
      <c r="K1120" s="162">
        <f t="shared" si="8"/>
        <v>0</v>
      </c>
      <c r="L1120" s="163"/>
      <c r="M1120" s="154"/>
      <c r="N1120" s="131"/>
    </row>
    <row r="1121">
      <c r="A1121" s="152" t="str">
        <f t="shared" si="1"/>
        <v>51192</v>
      </c>
      <c r="B1121" s="107"/>
      <c r="C1121" s="106">
        <v>511.0</v>
      </c>
      <c r="D1121" s="153" t="s">
        <v>715</v>
      </c>
      <c r="E1121" s="154" t="s">
        <v>947</v>
      </c>
      <c r="F1121" s="155">
        <f>vlookup(G1121,terminals!$C$4:$O$196,13,FALSE)</f>
        <v>92</v>
      </c>
      <c r="G1121" s="153" t="s">
        <v>286</v>
      </c>
      <c r="H1121" s="156"/>
      <c r="I1121" s="163"/>
      <c r="J1121" s="157"/>
      <c r="K1121" s="162">
        <f t="shared" si="8"/>
        <v>-1</v>
      </c>
      <c r="L1121" s="163"/>
      <c r="M1121" s="154"/>
      <c r="N1121" s="131"/>
    </row>
    <row r="1122">
      <c r="A1122" s="152" t="str">
        <f t="shared" si="1"/>
        <v>51298</v>
      </c>
      <c r="B1122" s="107"/>
      <c r="C1122" s="106">
        <v>512.0</v>
      </c>
      <c r="D1122" s="153" t="s">
        <v>716</v>
      </c>
      <c r="E1122" s="154" t="s">
        <v>945</v>
      </c>
      <c r="F1122" s="155">
        <f>vlookup(G1122,terminals!$C$4:$O$196,13,FALSE)</f>
        <v>98</v>
      </c>
      <c r="G1122" s="153" t="s">
        <v>293</v>
      </c>
      <c r="H1122" s="156" t="s">
        <v>946</v>
      </c>
      <c r="I1122" s="163" t="s">
        <v>1063</v>
      </c>
      <c r="J1122" s="157"/>
      <c r="K1122" s="162">
        <f t="shared" si="8"/>
        <v>0</v>
      </c>
      <c r="L1122" s="163"/>
      <c r="M1122" s="154"/>
      <c r="N1122" s="131"/>
    </row>
    <row r="1123">
      <c r="A1123" s="152" t="str">
        <f t="shared" si="1"/>
        <v>512105</v>
      </c>
      <c r="B1123" s="107"/>
      <c r="C1123" s="106">
        <v>512.0</v>
      </c>
      <c r="D1123" s="153" t="s">
        <v>716</v>
      </c>
      <c r="E1123" s="154" t="s">
        <v>947</v>
      </c>
      <c r="F1123" s="155">
        <f>vlookup(G1123,terminals!$C$4:$O$196,13,FALSE)</f>
        <v>105</v>
      </c>
      <c r="G1123" s="153" t="s">
        <v>288</v>
      </c>
      <c r="H1123" s="156"/>
      <c r="I1123" s="163"/>
      <c r="J1123" s="157"/>
      <c r="K1123" s="162">
        <f t="shared" si="8"/>
        <v>-1</v>
      </c>
      <c r="L1123" s="163"/>
      <c r="M1123" s="154"/>
      <c r="N1123" s="131"/>
    </row>
    <row r="1124">
      <c r="A1124" s="152" t="str">
        <f t="shared" si="1"/>
        <v>51398</v>
      </c>
      <c r="B1124" s="107"/>
      <c r="C1124" s="106">
        <v>513.0</v>
      </c>
      <c r="D1124" s="153" t="s">
        <v>717</v>
      </c>
      <c r="E1124" s="154" t="s">
        <v>945</v>
      </c>
      <c r="F1124" s="155">
        <f>vlookup(G1124,terminals!$C$4:$O$196,13,FALSE)</f>
        <v>98</v>
      </c>
      <c r="G1124" s="153" t="s">
        <v>293</v>
      </c>
      <c r="H1124" s="156" t="s">
        <v>1013</v>
      </c>
      <c r="I1124" s="163" t="s">
        <v>1063</v>
      </c>
      <c r="J1124" s="157"/>
      <c r="K1124" s="162">
        <f t="shared" si="8"/>
        <v>0</v>
      </c>
      <c r="L1124" s="163"/>
      <c r="M1124" s="154"/>
      <c r="N1124" s="131"/>
    </row>
    <row r="1125">
      <c r="A1125" s="152" t="str">
        <f t="shared" si="1"/>
        <v>51399</v>
      </c>
      <c r="B1125" s="107"/>
      <c r="C1125" s="106">
        <v>513.0</v>
      </c>
      <c r="D1125" s="153" t="s">
        <v>717</v>
      </c>
      <c r="E1125" s="154" t="s">
        <v>947</v>
      </c>
      <c r="F1125" s="155">
        <f>vlookup(G1125,terminals!$C$4:$O$196,13,FALSE)</f>
        <v>99</v>
      </c>
      <c r="G1125" s="153" t="s">
        <v>279</v>
      </c>
      <c r="H1125" s="156"/>
      <c r="I1125" s="163"/>
      <c r="J1125" s="157"/>
      <c r="K1125" s="162">
        <f t="shared" si="8"/>
        <v>-1</v>
      </c>
      <c r="L1125" s="163"/>
      <c r="M1125" s="154"/>
      <c r="N1125" s="131"/>
    </row>
    <row r="1126">
      <c r="A1126" s="152" t="str">
        <f t="shared" si="1"/>
        <v>51498</v>
      </c>
      <c r="B1126" s="107"/>
      <c r="C1126" s="106">
        <v>514.0</v>
      </c>
      <c r="D1126" s="153" t="s">
        <v>718</v>
      </c>
      <c r="E1126" s="154" t="s">
        <v>945</v>
      </c>
      <c r="F1126" s="155">
        <f>vlookup(G1126,terminals!$C$4:$O$196,13,FALSE)</f>
        <v>98</v>
      </c>
      <c r="G1126" s="153" t="s">
        <v>293</v>
      </c>
      <c r="H1126" s="156" t="s">
        <v>1013</v>
      </c>
      <c r="I1126" s="163" t="s">
        <v>1063</v>
      </c>
      <c r="J1126" s="157"/>
      <c r="K1126" s="162">
        <f t="shared" si="8"/>
        <v>0</v>
      </c>
      <c r="L1126" s="163"/>
      <c r="M1126" s="154"/>
      <c r="N1126" s="131"/>
    </row>
    <row r="1127">
      <c r="A1127" s="152" t="str">
        <f t="shared" si="1"/>
        <v>514116</v>
      </c>
      <c r="B1127" s="107"/>
      <c r="C1127" s="106">
        <v>514.0</v>
      </c>
      <c r="D1127" s="153" t="s">
        <v>718</v>
      </c>
      <c r="E1127" s="154" t="s">
        <v>947</v>
      </c>
      <c r="F1127" s="155">
        <f>vlookup(G1127,terminals!$C$4:$O$196,13,FALSE)</f>
        <v>116</v>
      </c>
      <c r="G1127" s="153" t="s">
        <v>298</v>
      </c>
      <c r="H1127" s="156"/>
      <c r="I1127" s="163"/>
      <c r="J1127" s="157"/>
      <c r="K1127" s="162">
        <f t="shared" si="8"/>
        <v>-1</v>
      </c>
      <c r="L1127" s="163"/>
      <c r="M1127" s="154"/>
      <c r="N1127" s="131"/>
    </row>
    <row r="1128">
      <c r="A1128" s="152" t="str">
        <f t="shared" si="1"/>
        <v>51598</v>
      </c>
      <c r="B1128" s="107"/>
      <c r="C1128" s="106">
        <v>515.0</v>
      </c>
      <c r="D1128" s="153" t="s">
        <v>719</v>
      </c>
      <c r="E1128" s="154" t="s">
        <v>945</v>
      </c>
      <c r="F1128" s="155">
        <f>vlookup(G1128,terminals!$C$4:$O$196,13,FALSE)</f>
        <v>98</v>
      </c>
      <c r="G1128" s="153" t="s">
        <v>293</v>
      </c>
      <c r="H1128" s="156" t="s">
        <v>1047</v>
      </c>
      <c r="I1128" s="163" t="s">
        <v>1063</v>
      </c>
      <c r="J1128" s="157"/>
      <c r="K1128" s="162">
        <f t="shared" si="8"/>
        <v>0</v>
      </c>
      <c r="L1128" s="163"/>
      <c r="M1128" s="154"/>
      <c r="N1128" s="131"/>
    </row>
    <row r="1129">
      <c r="A1129" s="152" t="str">
        <f t="shared" si="1"/>
        <v>515118</v>
      </c>
      <c r="B1129" s="107"/>
      <c r="C1129" s="106">
        <v>515.0</v>
      </c>
      <c r="D1129" s="153" t="s">
        <v>719</v>
      </c>
      <c r="E1129" s="154" t="s">
        <v>947</v>
      </c>
      <c r="F1129" s="155">
        <f>vlookup(G1129,terminals!$C$4:$O$196,13,FALSE)</f>
        <v>118</v>
      </c>
      <c r="G1129" s="153" t="s">
        <v>266</v>
      </c>
      <c r="H1129" s="156"/>
      <c r="I1129" s="163"/>
      <c r="J1129" s="157"/>
      <c r="K1129" s="162">
        <f t="shared" si="8"/>
        <v>-1</v>
      </c>
      <c r="L1129" s="163"/>
      <c r="M1129" s="154"/>
      <c r="N1129" s="131"/>
    </row>
    <row r="1130">
      <c r="A1130" s="152" t="str">
        <f t="shared" si="1"/>
        <v>516111</v>
      </c>
      <c r="B1130" s="107"/>
      <c r="C1130" s="106">
        <v>516.0</v>
      </c>
      <c r="D1130" s="153" t="s">
        <v>720</v>
      </c>
      <c r="E1130" s="154" t="s">
        <v>945</v>
      </c>
      <c r="F1130" s="155">
        <f>vlookup(G1130,terminals!$C$4:$O$196,13,FALSE)</f>
        <v>111</v>
      </c>
      <c r="G1130" s="153" t="s">
        <v>295</v>
      </c>
      <c r="H1130" s="156" t="s">
        <v>1078</v>
      </c>
      <c r="I1130" s="163" t="s">
        <v>1063</v>
      </c>
      <c r="J1130" s="157"/>
      <c r="K1130" s="162">
        <f t="shared" si="8"/>
        <v>0</v>
      </c>
      <c r="L1130" s="163"/>
      <c r="M1130" s="154"/>
      <c r="N1130" s="131"/>
    </row>
    <row r="1131">
      <c r="A1131" s="152" t="str">
        <f t="shared" si="1"/>
        <v>51693</v>
      </c>
      <c r="B1131" s="107"/>
      <c r="C1131" s="106">
        <v>516.0</v>
      </c>
      <c r="D1131" s="153" t="s">
        <v>720</v>
      </c>
      <c r="E1131" s="154" t="s">
        <v>947</v>
      </c>
      <c r="F1131" s="155">
        <f>vlookup(G1131,terminals!$C$4:$O$196,13,FALSE)</f>
        <v>93</v>
      </c>
      <c r="G1131" s="153" t="s">
        <v>273</v>
      </c>
      <c r="H1131" s="156"/>
      <c r="I1131" s="163"/>
      <c r="J1131" s="157"/>
      <c r="K1131" s="162">
        <f t="shared" si="8"/>
        <v>-1</v>
      </c>
      <c r="L1131" s="163"/>
      <c r="M1131" s="154"/>
      <c r="N1131" s="131"/>
    </row>
    <row r="1132">
      <c r="A1132" s="152" t="str">
        <f t="shared" si="1"/>
        <v>517109</v>
      </c>
      <c r="B1132" s="107"/>
      <c r="C1132" s="106">
        <v>517.0</v>
      </c>
      <c r="D1132" s="153" t="s">
        <v>721</v>
      </c>
      <c r="E1132" s="154" t="s">
        <v>945</v>
      </c>
      <c r="F1132" s="155">
        <f>vlookup(G1132,terminals!$C$4:$O$196,13,FALSE)</f>
        <v>109</v>
      </c>
      <c r="G1132" s="153" t="s">
        <v>1100</v>
      </c>
      <c r="H1132" s="156" t="s">
        <v>946</v>
      </c>
      <c r="I1132" s="163" t="s">
        <v>962</v>
      </c>
      <c r="J1132" s="157" t="s">
        <v>1082</v>
      </c>
      <c r="K1132" s="162">
        <f t="shared" si="8"/>
        <v>0</v>
      </c>
      <c r="L1132" s="163"/>
      <c r="M1132" s="154"/>
      <c r="N1132" s="131"/>
    </row>
    <row r="1133">
      <c r="A1133" s="152" t="str">
        <f t="shared" si="1"/>
        <v>51795</v>
      </c>
      <c r="B1133" s="107"/>
      <c r="C1133" s="106">
        <v>517.0</v>
      </c>
      <c r="D1133" s="153" t="s">
        <v>721</v>
      </c>
      <c r="E1133" s="154" t="s">
        <v>947</v>
      </c>
      <c r="F1133" s="155">
        <f>vlookup(G1133,terminals!$C$4:$O$196,13,FALSE)</f>
        <v>95</v>
      </c>
      <c r="G1133" s="153" t="s">
        <v>290</v>
      </c>
      <c r="H1133" s="156"/>
      <c r="I1133" s="163"/>
      <c r="J1133" s="157"/>
      <c r="K1133" s="162">
        <f t="shared" si="8"/>
        <v>-1</v>
      </c>
      <c r="L1133" s="163"/>
      <c r="M1133" s="154"/>
      <c r="N1133" s="131"/>
    </row>
    <row r="1134">
      <c r="A1134" s="152" t="str">
        <f t="shared" si="1"/>
        <v>518109</v>
      </c>
      <c r="B1134" s="107"/>
      <c r="C1134" s="106">
        <v>518.0</v>
      </c>
      <c r="D1134" s="153" t="s">
        <v>722</v>
      </c>
      <c r="E1134" s="154" t="s">
        <v>945</v>
      </c>
      <c r="F1134" s="155">
        <f>vlookup(G1134,terminals!$C$4:$O$196,13,FALSE)</f>
        <v>109</v>
      </c>
      <c r="G1134" s="153" t="s">
        <v>1100</v>
      </c>
      <c r="H1134" s="156" t="s">
        <v>1047</v>
      </c>
      <c r="I1134" s="163" t="s">
        <v>964</v>
      </c>
      <c r="J1134" s="157" t="s">
        <v>1101</v>
      </c>
      <c r="K1134" s="162">
        <f t="shared" si="8"/>
        <v>0</v>
      </c>
      <c r="L1134" s="163"/>
      <c r="M1134" s="154"/>
      <c r="N1134" s="131"/>
    </row>
    <row r="1135">
      <c r="A1135" s="152" t="str">
        <f t="shared" si="1"/>
        <v>51892</v>
      </c>
      <c r="B1135" s="107"/>
      <c r="C1135" s="106">
        <v>518.0</v>
      </c>
      <c r="D1135" s="153" t="s">
        <v>722</v>
      </c>
      <c r="E1135" s="154" t="s">
        <v>947</v>
      </c>
      <c r="F1135" s="155">
        <f>vlookup(G1135,terminals!$C$4:$O$196,13,FALSE)</f>
        <v>92</v>
      </c>
      <c r="G1135" s="153" t="s">
        <v>286</v>
      </c>
      <c r="H1135" s="156"/>
      <c r="I1135" s="163"/>
      <c r="J1135" s="157"/>
      <c r="K1135" s="162">
        <f t="shared" si="8"/>
        <v>-1</v>
      </c>
      <c r="L1135" s="163"/>
      <c r="M1135" s="154"/>
      <c r="N1135" s="131"/>
    </row>
    <row r="1136">
      <c r="A1136" s="152" t="str">
        <f t="shared" si="1"/>
        <v>519111</v>
      </c>
      <c r="B1136" s="107"/>
      <c r="C1136" s="106">
        <v>519.0</v>
      </c>
      <c r="D1136" s="153" t="s">
        <v>723</v>
      </c>
      <c r="E1136" s="154" t="s">
        <v>945</v>
      </c>
      <c r="F1136" s="155">
        <f>vlookup(G1136,terminals!$C$4:$O$196,13,FALSE)</f>
        <v>111</v>
      </c>
      <c r="G1136" s="153" t="s">
        <v>295</v>
      </c>
      <c r="H1136" s="156" t="s">
        <v>1047</v>
      </c>
      <c r="I1136" s="163" t="s">
        <v>960</v>
      </c>
      <c r="J1136" s="157" t="s">
        <v>1102</v>
      </c>
      <c r="K1136" s="162">
        <f t="shared" si="8"/>
        <v>0</v>
      </c>
      <c r="L1136" s="163"/>
      <c r="M1136" s="154"/>
      <c r="N1136" s="131"/>
    </row>
    <row r="1137">
      <c r="A1137" s="152" t="str">
        <f t="shared" si="1"/>
        <v>51990</v>
      </c>
      <c r="B1137" s="107"/>
      <c r="C1137" s="106">
        <v>519.0</v>
      </c>
      <c r="D1137" s="153" t="s">
        <v>723</v>
      </c>
      <c r="E1137" s="154" t="s">
        <v>947</v>
      </c>
      <c r="F1137" s="155">
        <f>vlookup(G1137,terminals!$C$4:$O$196,13,FALSE)</f>
        <v>90</v>
      </c>
      <c r="G1137" s="153" t="s">
        <v>284</v>
      </c>
      <c r="H1137" s="156"/>
      <c r="I1137" s="163"/>
      <c r="J1137" s="157"/>
      <c r="K1137" s="162">
        <f t="shared" si="8"/>
        <v>-1</v>
      </c>
      <c r="L1137" s="163"/>
      <c r="M1137" s="154"/>
      <c r="N1137" s="131"/>
    </row>
    <row r="1138">
      <c r="A1138" s="152" t="str">
        <f t="shared" si="1"/>
        <v>520109</v>
      </c>
      <c r="B1138" s="107"/>
      <c r="C1138" s="106">
        <v>520.0</v>
      </c>
      <c r="D1138" s="153" t="s">
        <v>724</v>
      </c>
      <c r="E1138" s="154" t="s">
        <v>945</v>
      </c>
      <c r="F1138" s="155">
        <f>vlookup(G1138,terminals!$C$4:$O$196,13,FALSE)</f>
        <v>109</v>
      </c>
      <c r="G1138" s="153" t="s">
        <v>1100</v>
      </c>
      <c r="H1138" s="156" t="s">
        <v>1047</v>
      </c>
      <c r="I1138" s="163" t="s">
        <v>960</v>
      </c>
      <c r="J1138" s="157" t="s">
        <v>1055</v>
      </c>
      <c r="K1138" s="162">
        <f t="shared" si="8"/>
        <v>0</v>
      </c>
      <c r="L1138" s="163"/>
      <c r="M1138" s="154"/>
      <c r="N1138" s="131"/>
    </row>
    <row r="1139">
      <c r="A1139" s="152" t="str">
        <f t="shared" si="1"/>
        <v>52098</v>
      </c>
      <c r="B1139" s="107"/>
      <c r="C1139" s="106">
        <v>520.0</v>
      </c>
      <c r="D1139" s="153" t="s">
        <v>724</v>
      </c>
      <c r="E1139" s="154" t="s">
        <v>947</v>
      </c>
      <c r="F1139" s="155">
        <f>vlookup(G1139,terminals!$C$4:$O$196,13,FALSE)</f>
        <v>98</v>
      </c>
      <c r="G1139" s="153" t="s">
        <v>293</v>
      </c>
      <c r="H1139" s="156"/>
      <c r="I1139" s="163"/>
      <c r="J1139" s="157"/>
      <c r="K1139" s="162">
        <f t="shared" si="8"/>
        <v>-1</v>
      </c>
      <c r="L1139" s="163"/>
      <c r="M1139" s="154"/>
      <c r="N1139" s="131"/>
    </row>
    <row r="1140">
      <c r="A1140" s="152" t="str">
        <f t="shared" si="1"/>
        <v>521109</v>
      </c>
      <c r="B1140" s="107"/>
      <c r="C1140" s="106">
        <v>521.0</v>
      </c>
      <c r="D1140" s="153" t="s">
        <v>725</v>
      </c>
      <c r="E1140" s="154" t="s">
        <v>945</v>
      </c>
      <c r="F1140" s="155">
        <f>vlookup(G1140,terminals!$C$4:$O$196,13,FALSE)</f>
        <v>109</v>
      </c>
      <c r="G1140" s="153" t="s">
        <v>1100</v>
      </c>
      <c r="H1140" s="156" t="s">
        <v>1078</v>
      </c>
      <c r="I1140" s="163" t="s">
        <v>962</v>
      </c>
      <c r="J1140" s="157" t="s">
        <v>1026</v>
      </c>
      <c r="K1140" s="162">
        <f t="shared" si="8"/>
        <v>0</v>
      </c>
      <c r="L1140" s="163"/>
      <c r="M1140" s="154"/>
      <c r="N1140" s="131"/>
    </row>
    <row r="1141">
      <c r="A1141" s="152" t="str">
        <f t="shared" si="1"/>
        <v>52199</v>
      </c>
      <c r="B1141" s="107"/>
      <c r="C1141" s="106">
        <v>521.0</v>
      </c>
      <c r="D1141" s="153" t="s">
        <v>725</v>
      </c>
      <c r="E1141" s="154" t="s">
        <v>947</v>
      </c>
      <c r="F1141" s="155">
        <f>vlookup(G1141,terminals!$C$4:$O$196,13,FALSE)</f>
        <v>99</v>
      </c>
      <c r="G1141" s="153" t="s">
        <v>279</v>
      </c>
      <c r="H1141" s="156"/>
      <c r="I1141" s="163"/>
      <c r="J1141" s="157"/>
      <c r="K1141" s="162">
        <f t="shared" si="8"/>
        <v>-1</v>
      </c>
      <c r="L1141" s="163"/>
      <c r="M1141" s="154"/>
      <c r="N1141" s="131"/>
    </row>
    <row r="1142">
      <c r="A1142" s="152" t="str">
        <f t="shared" si="1"/>
        <v>522109</v>
      </c>
      <c r="B1142" s="107"/>
      <c r="C1142" s="106">
        <v>522.0</v>
      </c>
      <c r="D1142" s="153" t="s">
        <v>726</v>
      </c>
      <c r="E1142" s="154" t="s">
        <v>945</v>
      </c>
      <c r="F1142" s="155">
        <f>vlookup(G1142,terminals!$C$4:$O$196,13,FALSE)</f>
        <v>109</v>
      </c>
      <c r="G1142" s="153" t="s">
        <v>1100</v>
      </c>
      <c r="H1142" s="156" t="s">
        <v>946</v>
      </c>
      <c r="I1142" s="163" t="s">
        <v>966</v>
      </c>
      <c r="J1142" s="157" t="s">
        <v>1022</v>
      </c>
      <c r="K1142" s="162">
        <f t="shared" si="8"/>
        <v>0</v>
      </c>
      <c r="L1142" s="163"/>
      <c r="M1142" s="154"/>
      <c r="N1142" s="131"/>
    </row>
    <row r="1143">
      <c r="A1143" s="152" t="str">
        <f t="shared" si="1"/>
        <v>522116</v>
      </c>
      <c r="B1143" s="107"/>
      <c r="C1143" s="106">
        <v>522.0</v>
      </c>
      <c r="D1143" s="153" t="s">
        <v>726</v>
      </c>
      <c r="E1143" s="154" t="s">
        <v>947</v>
      </c>
      <c r="F1143" s="155">
        <f>vlookup(G1143,terminals!$C$4:$O$196,13,FALSE)</f>
        <v>116</v>
      </c>
      <c r="G1143" s="153" t="s">
        <v>298</v>
      </c>
      <c r="H1143" s="156"/>
      <c r="I1143" s="163"/>
      <c r="J1143" s="157"/>
      <c r="K1143" s="162">
        <f t="shared" si="8"/>
        <v>-1</v>
      </c>
      <c r="L1143" s="163"/>
      <c r="M1143" s="154"/>
      <c r="N1143" s="131"/>
    </row>
    <row r="1144">
      <c r="A1144" s="152" t="str">
        <f t="shared" si="1"/>
        <v>523109</v>
      </c>
      <c r="B1144" s="107"/>
      <c r="C1144" s="106">
        <v>523.0</v>
      </c>
      <c r="D1144" s="153" t="s">
        <v>727</v>
      </c>
      <c r="E1144" s="154" t="s">
        <v>945</v>
      </c>
      <c r="F1144" s="155">
        <f>vlookup(G1144,terminals!$C$4:$O$196,13,FALSE)</f>
        <v>109</v>
      </c>
      <c r="G1144" s="153" t="s">
        <v>1100</v>
      </c>
      <c r="H1144" s="156" t="s">
        <v>1013</v>
      </c>
      <c r="I1144" s="163" t="s">
        <v>962</v>
      </c>
      <c r="J1144" s="157" t="s">
        <v>1103</v>
      </c>
      <c r="K1144" s="162">
        <f t="shared" si="8"/>
        <v>0</v>
      </c>
      <c r="L1144" s="163"/>
      <c r="M1144" s="154"/>
      <c r="N1144" s="131"/>
    </row>
    <row r="1145">
      <c r="A1145" s="152" t="str">
        <f t="shared" si="1"/>
        <v>523118</v>
      </c>
      <c r="B1145" s="107"/>
      <c r="C1145" s="106">
        <v>523.0</v>
      </c>
      <c r="D1145" s="153" t="s">
        <v>727</v>
      </c>
      <c r="E1145" s="154" t="s">
        <v>947</v>
      </c>
      <c r="F1145" s="155">
        <f>vlookup(G1145,terminals!$C$4:$O$196,13,FALSE)</f>
        <v>118</v>
      </c>
      <c r="G1145" s="153" t="s">
        <v>266</v>
      </c>
      <c r="H1145" s="156"/>
      <c r="I1145" s="163"/>
      <c r="J1145" s="157"/>
      <c r="K1145" s="162">
        <f t="shared" si="8"/>
        <v>-1</v>
      </c>
      <c r="L1145" s="163"/>
      <c r="M1145" s="154"/>
      <c r="N1145" s="131"/>
    </row>
    <row r="1146">
      <c r="A1146" s="152" t="str">
        <f t="shared" si="1"/>
        <v>524111</v>
      </c>
      <c r="B1146" s="107"/>
      <c r="C1146" s="106">
        <v>524.0</v>
      </c>
      <c r="D1146" s="153" t="s">
        <v>728</v>
      </c>
      <c r="E1146" s="154" t="s">
        <v>945</v>
      </c>
      <c r="F1146" s="155">
        <f>vlookup(G1146,terminals!$C$4:$O$196,13,FALSE)</f>
        <v>111</v>
      </c>
      <c r="G1146" s="153" t="s">
        <v>295</v>
      </c>
      <c r="H1146" s="156" t="s">
        <v>1078</v>
      </c>
      <c r="I1146" s="163" t="s">
        <v>976</v>
      </c>
      <c r="J1146" s="157" t="s">
        <v>1089</v>
      </c>
      <c r="K1146" s="162">
        <f t="shared" si="8"/>
        <v>0</v>
      </c>
      <c r="L1146" s="163"/>
      <c r="M1146" s="154"/>
      <c r="N1146" s="131"/>
    </row>
    <row r="1147">
      <c r="A1147" s="152" t="str">
        <f t="shared" si="1"/>
        <v>52489</v>
      </c>
      <c r="B1147" s="107"/>
      <c r="C1147" s="106">
        <v>524.0</v>
      </c>
      <c r="D1147" s="153" t="s">
        <v>728</v>
      </c>
      <c r="E1147" s="154" t="s">
        <v>947</v>
      </c>
      <c r="F1147" s="155">
        <f>vlookup(G1147,terminals!$C$4:$O$196,13,FALSE)</f>
        <v>89</v>
      </c>
      <c r="G1147" s="153" t="s">
        <v>283</v>
      </c>
      <c r="H1147" s="156"/>
      <c r="I1147" s="163"/>
      <c r="J1147" s="157"/>
      <c r="K1147" s="162">
        <f t="shared" si="8"/>
        <v>-1</v>
      </c>
      <c r="L1147" s="163"/>
      <c r="M1147" s="154"/>
      <c r="N1147" s="131"/>
    </row>
    <row r="1148">
      <c r="A1148" s="152" t="str">
        <f t="shared" si="1"/>
        <v>525109</v>
      </c>
      <c r="B1148" s="107"/>
      <c r="C1148" s="106">
        <v>525.0</v>
      </c>
      <c r="D1148" s="153" t="s">
        <v>729</v>
      </c>
      <c r="E1148" s="154" t="s">
        <v>945</v>
      </c>
      <c r="F1148" s="155">
        <f>vlookup(G1148,terminals!$C$4:$O$196,13,FALSE)</f>
        <v>109</v>
      </c>
      <c r="G1148" s="153" t="s">
        <v>1100</v>
      </c>
      <c r="H1148" s="156" t="s">
        <v>946</v>
      </c>
      <c r="I1148" s="163" t="s">
        <v>976</v>
      </c>
      <c r="J1148" s="157" t="s">
        <v>966</v>
      </c>
      <c r="K1148" s="162">
        <f t="shared" si="8"/>
        <v>0</v>
      </c>
      <c r="L1148" s="163"/>
      <c r="M1148" s="154"/>
      <c r="N1148" s="131"/>
    </row>
    <row r="1149">
      <c r="A1149" s="152" t="str">
        <f t="shared" si="1"/>
        <v>52593</v>
      </c>
      <c r="B1149" s="107"/>
      <c r="C1149" s="106">
        <v>525.0</v>
      </c>
      <c r="D1149" s="153" t="s">
        <v>729</v>
      </c>
      <c r="E1149" s="154" t="s">
        <v>947</v>
      </c>
      <c r="F1149" s="155">
        <f>vlookup(G1149,terminals!$C$4:$O$196,13,FALSE)</f>
        <v>93</v>
      </c>
      <c r="G1149" s="153" t="s">
        <v>273</v>
      </c>
      <c r="H1149" s="156"/>
      <c r="I1149" s="163"/>
      <c r="J1149" s="157"/>
      <c r="K1149" s="162">
        <f t="shared" si="8"/>
        <v>-1</v>
      </c>
      <c r="L1149" s="163"/>
      <c r="M1149" s="154"/>
      <c r="N1149" s="131"/>
    </row>
    <row r="1150">
      <c r="A1150" s="152" t="str">
        <f t="shared" si="1"/>
        <v>526111</v>
      </c>
      <c r="B1150" s="107"/>
      <c r="C1150" s="106">
        <v>526.0</v>
      </c>
      <c r="D1150" s="153" t="s">
        <v>730</v>
      </c>
      <c r="E1150" s="154" t="s">
        <v>945</v>
      </c>
      <c r="F1150" s="155">
        <f>vlookup(G1150,terminals!$C$4:$O$196,13,FALSE)</f>
        <v>111</v>
      </c>
      <c r="G1150" s="153" t="s">
        <v>295</v>
      </c>
      <c r="H1150" s="156" t="s">
        <v>946</v>
      </c>
      <c r="I1150" s="163" t="s">
        <v>960</v>
      </c>
      <c r="J1150" s="157" t="s">
        <v>1034</v>
      </c>
      <c r="K1150" s="162">
        <f t="shared" si="8"/>
        <v>0</v>
      </c>
      <c r="L1150" s="163"/>
      <c r="M1150" s="154"/>
      <c r="N1150" s="131"/>
    </row>
    <row r="1151">
      <c r="A1151" s="152" t="str">
        <f t="shared" si="1"/>
        <v>52691</v>
      </c>
      <c r="B1151" s="107"/>
      <c r="C1151" s="106">
        <v>526.0</v>
      </c>
      <c r="D1151" s="153" t="s">
        <v>730</v>
      </c>
      <c r="E1151" s="154" t="s">
        <v>947</v>
      </c>
      <c r="F1151" s="155">
        <f>vlookup(G1151,terminals!$C$4:$O$196,13,FALSE)</f>
        <v>91</v>
      </c>
      <c r="G1151" s="153" t="s">
        <v>274</v>
      </c>
      <c r="H1151" s="156"/>
      <c r="I1151" s="163"/>
      <c r="J1151" s="157"/>
      <c r="K1151" s="162">
        <f t="shared" si="8"/>
        <v>-1</v>
      </c>
      <c r="L1151" s="163"/>
      <c r="M1151" s="154"/>
      <c r="N1151" s="131"/>
    </row>
    <row r="1152">
      <c r="A1152" s="152" t="str">
        <f t="shared" si="1"/>
        <v>527111</v>
      </c>
      <c r="B1152" s="107"/>
      <c r="C1152" s="106">
        <v>527.0</v>
      </c>
      <c r="D1152" s="153" t="s">
        <v>731</v>
      </c>
      <c r="E1152" s="154" t="s">
        <v>945</v>
      </c>
      <c r="F1152" s="155">
        <f>vlookup(G1152,terminals!$C$4:$O$196,13,FALSE)</f>
        <v>111</v>
      </c>
      <c r="G1152" s="153" t="s">
        <v>295</v>
      </c>
      <c r="H1152" s="156" t="s">
        <v>980</v>
      </c>
      <c r="I1152" s="163" t="s">
        <v>966</v>
      </c>
      <c r="J1152" s="157" t="s">
        <v>1104</v>
      </c>
      <c r="K1152" s="162">
        <f t="shared" si="8"/>
        <v>0</v>
      </c>
      <c r="L1152" s="163"/>
      <c r="M1152" s="154"/>
      <c r="N1152" s="131"/>
    </row>
    <row r="1153">
      <c r="A1153" s="152" t="str">
        <f t="shared" si="1"/>
        <v>52787</v>
      </c>
      <c r="B1153" s="107"/>
      <c r="C1153" s="106">
        <v>527.0</v>
      </c>
      <c r="D1153" s="153" t="s">
        <v>731</v>
      </c>
      <c r="E1153" s="154" t="s">
        <v>947</v>
      </c>
      <c r="F1153" s="155">
        <f>vlookup(G1153,terminals!$C$4:$O$196,13,FALSE)</f>
        <v>87</v>
      </c>
      <c r="G1153" s="153" t="s">
        <v>240</v>
      </c>
      <c r="H1153" s="156"/>
      <c r="I1153" s="163"/>
      <c r="J1153" s="157"/>
      <c r="K1153" s="162">
        <f t="shared" si="8"/>
        <v>-1</v>
      </c>
      <c r="L1153" s="163"/>
      <c r="M1153" s="154"/>
      <c r="N1153" s="131"/>
    </row>
    <row r="1154">
      <c r="A1154" s="152" t="str">
        <f t="shared" si="1"/>
        <v>528111</v>
      </c>
      <c r="B1154" s="107"/>
      <c r="C1154" s="106">
        <v>528.0</v>
      </c>
      <c r="D1154" s="153" t="s">
        <v>732</v>
      </c>
      <c r="E1154" s="154" t="s">
        <v>945</v>
      </c>
      <c r="F1154" s="155">
        <f>vlookup(G1154,terminals!$C$4:$O$196,13,FALSE)</f>
        <v>111</v>
      </c>
      <c r="G1154" s="153" t="s">
        <v>295</v>
      </c>
      <c r="H1154" s="156" t="s">
        <v>965</v>
      </c>
      <c r="I1154" s="163" t="s">
        <v>966</v>
      </c>
      <c r="J1154" s="157" t="s">
        <v>954</v>
      </c>
      <c r="K1154" s="162">
        <f t="shared" si="8"/>
        <v>0</v>
      </c>
      <c r="L1154" s="163"/>
      <c r="M1154" s="154"/>
      <c r="N1154" s="131"/>
    </row>
    <row r="1155">
      <c r="A1155" s="152" t="str">
        <f t="shared" si="1"/>
        <v>52892</v>
      </c>
      <c r="B1155" s="107"/>
      <c r="C1155" s="106">
        <v>528.0</v>
      </c>
      <c r="D1155" s="153" t="s">
        <v>732</v>
      </c>
      <c r="E1155" s="154" t="s">
        <v>947</v>
      </c>
      <c r="F1155" s="155">
        <f>vlookup(G1155,terminals!$C$4:$O$196,13,FALSE)</f>
        <v>92</v>
      </c>
      <c r="G1155" s="153" t="s">
        <v>286</v>
      </c>
      <c r="H1155" s="156"/>
      <c r="I1155" s="163"/>
      <c r="J1155" s="157"/>
      <c r="K1155" s="162">
        <f t="shared" si="8"/>
        <v>-1</v>
      </c>
      <c r="L1155" s="163"/>
      <c r="M1155" s="154"/>
      <c r="N1155" s="131"/>
    </row>
    <row r="1156">
      <c r="A1156" s="152" t="str">
        <f t="shared" si="1"/>
        <v>529111</v>
      </c>
      <c r="B1156" s="107"/>
      <c r="C1156" s="106">
        <v>529.0</v>
      </c>
      <c r="D1156" s="153" t="s">
        <v>733</v>
      </c>
      <c r="E1156" s="154" t="s">
        <v>945</v>
      </c>
      <c r="F1156" s="155">
        <f>vlookup(G1156,terminals!$C$4:$O$196,13,FALSE)</f>
        <v>111</v>
      </c>
      <c r="G1156" s="153" t="s">
        <v>295</v>
      </c>
      <c r="H1156" s="156" t="s">
        <v>980</v>
      </c>
      <c r="I1156" s="163" t="s">
        <v>964</v>
      </c>
      <c r="J1156" s="157" t="s">
        <v>1038</v>
      </c>
      <c r="K1156" s="162">
        <f t="shared" si="8"/>
        <v>0</v>
      </c>
      <c r="L1156" s="163"/>
      <c r="M1156" s="154"/>
      <c r="N1156" s="131"/>
    </row>
    <row r="1157">
      <c r="A1157" s="152" t="str">
        <f t="shared" si="1"/>
        <v>52990</v>
      </c>
      <c r="B1157" s="107"/>
      <c r="C1157" s="106">
        <v>529.0</v>
      </c>
      <c r="D1157" s="153" t="s">
        <v>733</v>
      </c>
      <c r="E1157" s="154" t="s">
        <v>947</v>
      </c>
      <c r="F1157" s="155">
        <f>vlookup(G1157,terminals!$C$4:$O$196,13,FALSE)</f>
        <v>90</v>
      </c>
      <c r="G1157" s="153" t="s">
        <v>284</v>
      </c>
      <c r="H1157" s="156"/>
      <c r="I1157" s="163"/>
      <c r="J1157" s="157"/>
      <c r="K1157" s="162">
        <f t="shared" si="8"/>
        <v>-1</v>
      </c>
      <c r="L1157" s="163"/>
      <c r="M1157" s="154"/>
      <c r="N1157" s="131"/>
    </row>
    <row r="1158">
      <c r="A1158" s="152" t="str">
        <f t="shared" si="1"/>
        <v>530111</v>
      </c>
      <c r="B1158" s="107"/>
      <c r="C1158" s="106">
        <v>530.0</v>
      </c>
      <c r="D1158" s="153" t="s">
        <v>733</v>
      </c>
      <c r="E1158" s="154" t="s">
        <v>945</v>
      </c>
      <c r="F1158" s="155">
        <f>vlookup(G1158,terminals!$C$4:$O$196,13,FALSE)</f>
        <v>111</v>
      </c>
      <c r="G1158" s="153" t="s">
        <v>295</v>
      </c>
      <c r="H1158" s="156" t="s">
        <v>1013</v>
      </c>
      <c r="I1158" s="163" t="s">
        <v>960</v>
      </c>
      <c r="J1158" s="157" t="s">
        <v>995</v>
      </c>
      <c r="K1158" s="162">
        <f t="shared" si="8"/>
        <v>0</v>
      </c>
      <c r="L1158" s="163"/>
      <c r="M1158" s="154"/>
      <c r="N1158" s="131"/>
    </row>
    <row r="1159">
      <c r="A1159" s="152" t="str">
        <f t="shared" si="1"/>
        <v>53090</v>
      </c>
      <c r="B1159" s="107"/>
      <c r="C1159" s="106">
        <v>530.0</v>
      </c>
      <c r="D1159" s="153" t="s">
        <v>733</v>
      </c>
      <c r="E1159" s="154" t="s">
        <v>947</v>
      </c>
      <c r="F1159" s="155">
        <f>vlookup(G1159,terminals!$C$4:$O$196,13,FALSE)</f>
        <v>90</v>
      </c>
      <c r="G1159" s="153" t="s">
        <v>284</v>
      </c>
      <c r="H1159" s="156"/>
      <c r="I1159" s="163"/>
      <c r="J1159" s="157"/>
      <c r="K1159" s="162">
        <f t="shared" si="8"/>
        <v>-1</v>
      </c>
      <c r="L1159" s="163"/>
      <c r="M1159" s="154"/>
      <c r="N1159" s="131"/>
    </row>
    <row r="1160">
      <c r="A1160" s="152" t="str">
        <f t="shared" si="1"/>
        <v>531111</v>
      </c>
      <c r="B1160" s="107"/>
      <c r="C1160" s="106">
        <v>531.0</v>
      </c>
      <c r="D1160" s="153" t="s">
        <v>734</v>
      </c>
      <c r="E1160" s="154" t="s">
        <v>945</v>
      </c>
      <c r="F1160" s="155">
        <f>vlookup(G1160,terminals!$C$4:$O$196,13,FALSE)</f>
        <v>111</v>
      </c>
      <c r="G1160" s="153" t="s">
        <v>295</v>
      </c>
      <c r="H1160" s="156" t="s">
        <v>1013</v>
      </c>
      <c r="I1160" s="163" t="s">
        <v>960</v>
      </c>
      <c r="J1160" s="157" t="s">
        <v>995</v>
      </c>
      <c r="K1160" s="162">
        <f t="shared" si="8"/>
        <v>0</v>
      </c>
      <c r="L1160" s="163"/>
      <c r="M1160" s="154"/>
      <c r="N1160" s="131"/>
    </row>
    <row r="1161">
      <c r="A1161" s="152" t="str">
        <f t="shared" si="1"/>
        <v>53196</v>
      </c>
      <c r="B1161" s="107"/>
      <c r="C1161" s="106">
        <v>531.0</v>
      </c>
      <c r="D1161" s="153" t="s">
        <v>734</v>
      </c>
      <c r="E1161" s="154" t="s">
        <v>947</v>
      </c>
      <c r="F1161" s="155">
        <f>vlookup(G1161,terminals!$C$4:$O$196,13,FALSE)</f>
        <v>96</v>
      </c>
      <c r="G1161" s="153" t="s">
        <v>260</v>
      </c>
      <c r="H1161" s="156"/>
      <c r="I1161" s="163"/>
      <c r="J1161" s="157"/>
      <c r="K1161" s="162">
        <f t="shared" si="8"/>
        <v>-1</v>
      </c>
      <c r="L1161" s="163"/>
      <c r="M1161" s="154"/>
      <c r="N1161" s="131"/>
    </row>
    <row r="1162">
      <c r="A1162" s="152" t="str">
        <f t="shared" si="1"/>
        <v>532111</v>
      </c>
      <c r="B1162" s="107"/>
      <c r="C1162" s="106">
        <v>532.0</v>
      </c>
      <c r="D1162" s="153" t="s">
        <v>735</v>
      </c>
      <c r="E1162" s="154" t="s">
        <v>945</v>
      </c>
      <c r="F1162" s="155">
        <f>vlookup(G1162,terminals!$C$4:$O$196,13,FALSE)</f>
        <v>111</v>
      </c>
      <c r="G1162" s="153" t="s">
        <v>295</v>
      </c>
      <c r="H1162" s="156" t="s">
        <v>980</v>
      </c>
      <c r="I1162" s="163" t="s">
        <v>992</v>
      </c>
      <c r="J1162" s="157" t="s">
        <v>1011</v>
      </c>
      <c r="K1162" s="162">
        <f t="shared" si="8"/>
        <v>0</v>
      </c>
      <c r="L1162" s="163"/>
      <c r="M1162" s="154"/>
      <c r="N1162" s="131"/>
    </row>
    <row r="1163">
      <c r="A1163" s="152" t="str">
        <f t="shared" si="1"/>
        <v>53298</v>
      </c>
      <c r="B1163" s="107"/>
      <c r="C1163" s="106">
        <v>532.0</v>
      </c>
      <c r="D1163" s="153" t="s">
        <v>735</v>
      </c>
      <c r="E1163" s="154" t="s">
        <v>947</v>
      </c>
      <c r="F1163" s="155">
        <f>vlookup(G1163,terminals!$C$4:$O$196,13,FALSE)</f>
        <v>98</v>
      </c>
      <c r="G1163" s="153" t="s">
        <v>293</v>
      </c>
      <c r="H1163" s="156"/>
      <c r="I1163" s="163"/>
      <c r="J1163" s="157"/>
      <c r="K1163" s="162">
        <f t="shared" si="8"/>
        <v>-1</v>
      </c>
      <c r="L1163" s="163"/>
      <c r="M1163" s="154"/>
      <c r="N1163" s="131"/>
    </row>
    <row r="1164">
      <c r="A1164" s="152" t="str">
        <f t="shared" si="1"/>
        <v>533111</v>
      </c>
      <c r="B1164" s="107"/>
      <c r="C1164" s="106">
        <v>533.0</v>
      </c>
      <c r="D1164" s="153" t="s">
        <v>735</v>
      </c>
      <c r="E1164" s="154" t="s">
        <v>945</v>
      </c>
      <c r="F1164" s="155">
        <f>vlookup(G1164,terminals!$C$4:$O$196,13,FALSE)</f>
        <v>111</v>
      </c>
      <c r="G1164" s="153" t="s">
        <v>295</v>
      </c>
      <c r="H1164" s="156" t="s">
        <v>1013</v>
      </c>
      <c r="I1164" s="163" t="s">
        <v>956</v>
      </c>
      <c r="J1164" s="157" t="s">
        <v>1105</v>
      </c>
      <c r="K1164" s="162">
        <f t="shared" si="8"/>
        <v>0</v>
      </c>
      <c r="L1164" s="163"/>
      <c r="M1164" s="154"/>
      <c r="N1164" s="131"/>
    </row>
    <row r="1165">
      <c r="A1165" s="152" t="str">
        <f t="shared" si="1"/>
        <v>53398</v>
      </c>
      <c r="B1165" s="107"/>
      <c r="C1165" s="106">
        <v>533.0</v>
      </c>
      <c r="D1165" s="153" t="s">
        <v>735</v>
      </c>
      <c r="E1165" s="154" t="s">
        <v>947</v>
      </c>
      <c r="F1165" s="155">
        <f>vlookup(G1165,terminals!$C$4:$O$196,13,FALSE)</f>
        <v>98</v>
      </c>
      <c r="G1165" s="153" t="s">
        <v>293</v>
      </c>
      <c r="H1165" s="156"/>
      <c r="I1165" s="163"/>
      <c r="J1165" s="157"/>
      <c r="K1165" s="162">
        <f t="shared" si="8"/>
        <v>-1</v>
      </c>
      <c r="L1165" s="163"/>
      <c r="M1165" s="154"/>
      <c r="N1165" s="131"/>
    </row>
    <row r="1166">
      <c r="A1166" s="152" t="str">
        <f t="shared" si="1"/>
        <v>534111</v>
      </c>
      <c r="B1166" s="107"/>
      <c r="C1166" s="106">
        <v>534.0</v>
      </c>
      <c r="D1166" s="153" t="s">
        <v>736</v>
      </c>
      <c r="E1166" s="154" t="s">
        <v>945</v>
      </c>
      <c r="F1166" s="155">
        <f>vlookup(G1166,terminals!$C$4:$O$196,13,FALSE)</f>
        <v>111</v>
      </c>
      <c r="G1166" s="153" t="s">
        <v>295</v>
      </c>
      <c r="H1166" s="156" t="s">
        <v>980</v>
      </c>
      <c r="I1166" s="163" t="s">
        <v>956</v>
      </c>
      <c r="J1166" s="157" t="s">
        <v>1029</v>
      </c>
      <c r="K1166" s="162">
        <f t="shared" si="8"/>
        <v>0</v>
      </c>
      <c r="L1166" s="163"/>
      <c r="M1166" s="154"/>
      <c r="N1166" s="131"/>
    </row>
    <row r="1167">
      <c r="A1167" s="152" t="str">
        <f t="shared" si="1"/>
        <v>53499</v>
      </c>
      <c r="B1167" s="107"/>
      <c r="C1167" s="106">
        <v>534.0</v>
      </c>
      <c r="D1167" s="153" t="s">
        <v>736</v>
      </c>
      <c r="E1167" s="154" t="s">
        <v>947</v>
      </c>
      <c r="F1167" s="155">
        <f>vlookup(G1167,terminals!$C$4:$O$196,13,FALSE)</f>
        <v>99</v>
      </c>
      <c r="G1167" s="153" t="s">
        <v>279</v>
      </c>
      <c r="H1167" s="156"/>
      <c r="I1167" s="163"/>
      <c r="J1167" s="157"/>
      <c r="K1167" s="162">
        <f t="shared" si="8"/>
        <v>-1</v>
      </c>
      <c r="L1167" s="163"/>
      <c r="M1167" s="154"/>
      <c r="N1167" s="131"/>
    </row>
    <row r="1168">
      <c r="A1168" s="152" t="str">
        <f t="shared" si="1"/>
        <v>535111</v>
      </c>
      <c r="B1168" s="107"/>
      <c r="C1168" s="106">
        <v>535.0</v>
      </c>
      <c r="D1168" s="153" t="s">
        <v>737</v>
      </c>
      <c r="E1168" s="154" t="s">
        <v>945</v>
      </c>
      <c r="F1168" s="155">
        <f>vlookup(G1168,terminals!$C$4:$O$196,13,FALSE)</f>
        <v>111</v>
      </c>
      <c r="G1168" s="153" t="s">
        <v>295</v>
      </c>
      <c r="H1168" s="156" t="s">
        <v>959</v>
      </c>
      <c r="I1168" s="163" t="s">
        <v>960</v>
      </c>
      <c r="J1168" s="157" t="s">
        <v>1055</v>
      </c>
      <c r="K1168" s="162">
        <f t="shared" si="8"/>
        <v>0</v>
      </c>
      <c r="L1168" s="163"/>
      <c r="M1168" s="154"/>
      <c r="N1168" s="131"/>
    </row>
    <row r="1169">
      <c r="A1169" s="152" t="str">
        <f t="shared" si="1"/>
        <v>535116</v>
      </c>
      <c r="B1169" s="107"/>
      <c r="C1169" s="106">
        <v>535.0</v>
      </c>
      <c r="D1169" s="153" t="s">
        <v>737</v>
      </c>
      <c r="E1169" s="154" t="s">
        <v>947</v>
      </c>
      <c r="F1169" s="155">
        <f>vlookup(G1169,terminals!$C$4:$O$196,13,FALSE)</f>
        <v>116</v>
      </c>
      <c r="G1169" s="153" t="s">
        <v>298</v>
      </c>
      <c r="H1169" s="156"/>
      <c r="I1169" s="163"/>
      <c r="J1169" s="157"/>
      <c r="K1169" s="162">
        <f t="shared" si="8"/>
        <v>-1</v>
      </c>
      <c r="L1169" s="163"/>
      <c r="M1169" s="154"/>
      <c r="N1169" s="131"/>
    </row>
    <row r="1170">
      <c r="A1170" s="152" t="str">
        <f t="shared" si="1"/>
        <v>536111</v>
      </c>
      <c r="B1170" s="107"/>
      <c r="C1170" s="106">
        <v>536.0</v>
      </c>
      <c r="D1170" s="153" t="s">
        <v>738</v>
      </c>
      <c r="E1170" s="154" t="s">
        <v>945</v>
      </c>
      <c r="F1170" s="155">
        <f>vlookup(G1170,terminals!$C$4:$O$196,13,FALSE)</f>
        <v>111</v>
      </c>
      <c r="G1170" s="153" t="s">
        <v>295</v>
      </c>
      <c r="H1170" s="156" t="s">
        <v>980</v>
      </c>
      <c r="I1170" s="163" t="s">
        <v>956</v>
      </c>
      <c r="J1170" s="157" t="s">
        <v>1034</v>
      </c>
      <c r="K1170" s="162">
        <f t="shared" si="8"/>
        <v>0</v>
      </c>
      <c r="L1170" s="163"/>
      <c r="M1170" s="154"/>
      <c r="N1170" s="131"/>
    </row>
    <row r="1171">
      <c r="A1171" s="152" t="str">
        <f t="shared" si="1"/>
        <v>53688</v>
      </c>
      <c r="B1171" s="107"/>
      <c r="C1171" s="106">
        <v>536.0</v>
      </c>
      <c r="D1171" s="153" t="s">
        <v>738</v>
      </c>
      <c r="E1171" s="154" t="s">
        <v>947</v>
      </c>
      <c r="F1171" s="155">
        <f>vlookup(G1171,terminals!$C$4:$O$196,13,FALSE)</f>
        <v>88</v>
      </c>
      <c r="G1171" s="153" t="s">
        <v>259</v>
      </c>
      <c r="H1171" s="156"/>
      <c r="I1171" s="163"/>
      <c r="J1171" s="157"/>
      <c r="K1171" s="162">
        <f t="shared" si="8"/>
        <v>-1</v>
      </c>
      <c r="L1171" s="163"/>
      <c r="M1171" s="154"/>
      <c r="N1171" s="131"/>
    </row>
    <row r="1172">
      <c r="A1172" s="152" t="str">
        <f t="shared" si="1"/>
        <v>537111</v>
      </c>
      <c r="B1172" s="107"/>
      <c r="C1172" s="106">
        <v>537.0</v>
      </c>
      <c r="D1172" s="153" t="s">
        <v>739</v>
      </c>
      <c r="E1172" s="154" t="s">
        <v>945</v>
      </c>
      <c r="F1172" s="155">
        <f>vlookup(G1172,terminals!$C$4:$O$196,13,FALSE)</f>
        <v>111</v>
      </c>
      <c r="G1172" s="153" t="s">
        <v>295</v>
      </c>
      <c r="H1172" s="156" t="s">
        <v>1013</v>
      </c>
      <c r="I1172" s="163" t="s">
        <v>966</v>
      </c>
      <c r="J1172" s="157" t="s">
        <v>976</v>
      </c>
      <c r="K1172" s="162">
        <f t="shared" si="8"/>
        <v>0</v>
      </c>
      <c r="L1172" s="163"/>
      <c r="M1172" s="154"/>
      <c r="N1172" s="131"/>
    </row>
    <row r="1173">
      <c r="A1173" s="152" t="str">
        <f t="shared" si="1"/>
        <v>53795</v>
      </c>
      <c r="B1173" s="107"/>
      <c r="C1173" s="106">
        <v>537.0</v>
      </c>
      <c r="D1173" s="153" t="s">
        <v>739</v>
      </c>
      <c r="E1173" s="154" t="s">
        <v>947</v>
      </c>
      <c r="F1173" s="155">
        <f>vlookup(G1173,terminals!$C$4:$O$196,13,FALSE)</f>
        <v>95</v>
      </c>
      <c r="G1173" s="153" t="s">
        <v>290</v>
      </c>
      <c r="H1173" s="156"/>
      <c r="I1173" s="163"/>
      <c r="J1173" s="157"/>
      <c r="K1173" s="162">
        <f t="shared" si="8"/>
        <v>-1</v>
      </c>
      <c r="L1173" s="163"/>
      <c r="M1173" s="154"/>
      <c r="N1173" s="131"/>
    </row>
    <row r="1174">
      <c r="A1174" s="152" t="str">
        <f t="shared" si="1"/>
        <v>538111</v>
      </c>
      <c r="B1174" s="107"/>
      <c r="C1174" s="106">
        <v>538.0</v>
      </c>
      <c r="D1174" s="153" t="s">
        <v>740</v>
      </c>
      <c r="E1174" s="154" t="s">
        <v>945</v>
      </c>
      <c r="F1174" s="155">
        <f>vlookup(G1174,terminals!$C$4:$O$196,13,FALSE)</f>
        <v>111</v>
      </c>
      <c r="G1174" s="153" t="s">
        <v>295</v>
      </c>
      <c r="H1174" s="156" t="s">
        <v>959</v>
      </c>
      <c r="I1174" s="163" t="s">
        <v>993</v>
      </c>
      <c r="J1174" s="157" t="s">
        <v>1032</v>
      </c>
      <c r="K1174" s="162">
        <f t="shared" si="8"/>
        <v>0</v>
      </c>
      <c r="L1174" s="163"/>
      <c r="M1174" s="154"/>
      <c r="N1174" s="131"/>
    </row>
    <row r="1175">
      <c r="A1175" s="152" t="str">
        <f t="shared" si="1"/>
        <v>538118</v>
      </c>
      <c r="B1175" s="107"/>
      <c r="C1175" s="106">
        <v>538.0</v>
      </c>
      <c r="D1175" s="153" t="s">
        <v>740</v>
      </c>
      <c r="E1175" s="154" t="s">
        <v>947</v>
      </c>
      <c r="F1175" s="155">
        <f>vlookup(G1175,terminals!$C$4:$O$196,13,FALSE)</f>
        <v>118</v>
      </c>
      <c r="G1175" s="153" t="s">
        <v>266</v>
      </c>
      <c r="H1175" s="156"/>
      <c r="I1175" s="163"/>
      <c r="J1175" s="157"/>
      <c r="K1175" s="162">
        <f t="shared" si="8"/>
        <v>-1</v>
      </c>
      <c r="L1175" s="163"/>
      <c r="M1175" s="154"/>
      <c r="N1175" s="131"/>
    </row>
    <row r="1176">
      <c r="A1176" s="152" t="str">
        <f t="shared" si="1"/>
        <v>539111</v>
      </c>
      <c r="B1176" s="107"/>
      <c r="C1176" s="106">
        <v>539.0</v>
      </c>
      <c r="D1176" s="153" t="s">
        <v>741</v>
      </c>
      <c r="E1176" s="154" t="s">
        <v>945</v>
      </c>
      <c r="F1176" s="155">
        <f>vlookup(G1176,terminals!$C$4:$O$196,13,FALSE)</f>
        <v>111</v>
      </c>
      <c r="G1176" s="153" t="s">
        <v>295</v>
      </c>
      <c r="H1176" s="156" t="s">
        <v>980</v>
      </c>
      <c r="I1176" s="163" t="s">
        <v>962</v>
      </c>
      <c r="J1176" s="157" t="s">
        <v>1099</v>
      </c>
      <c r="K1176" s="162">
        <f t="shared" si="8"/>
        <v>0</v>
      </c>
      <c r="L1176" s="163"/>
      <c r="M1176" s="154"/>
      <c r="N1176" s="131"/>
    </row>
    <row r="1177">
      <c r="A1177" s="152" t="str">
        <f t="shared" si="1"/>
        <v>53989</v>
      </c>
      <c r="B1177" s="107"/>
      <c r="C1177" s="106">
        <v>539.0</v>
      </c>
      <c r="D1177" s="153" t="s">
        <v>741</v>
      </c>
      <c r="E1177" s="154" t="s">
        <v>947</v>
      </c>
      <c r="F1177" s="155">
        <f>vlookup(G1177,terminals!$C$4:$O$196,13,FALSE)</f>
        <v>89</v>
      </c>
      <c r="G1177" s="153" t="s">
        <v>283</v>
      </c>
      <c r="H1177" s="156"/>
      <c r="I1177" s="163"/>
      <c r="J1177" s="157"/>
      <c r="K1177" s="162">
        <f t="shared" si="8"/>
        <v>-1</v>
      </c>
      <c r="L1177" s="163"/>
      <c r="M1177" s="154"/>
      <c r="N1177" s="131"/>
    </row>
    <row r="1178">
      <c r="A1178" s="152" t="str">
        <f t="shared" si="1"/>
        <v>540111</v>
      </c>
      <c r="B1178" s="107"/>
      <c r="C1178" s="106">
        <v>540.0</v>
      </c>
      <c r="D1178" s="153" t="s">
        <v>742</v>
      </c>
      <c r="E1178" s="154" t="s">
        <v>945</v>
      </c>
      <c r="F1178" s="155">
        <f>vlookup(G1178,terminals!$C$4:$O$196,13,FALSE)</f>
        <v>111</v>
      </c>
      <c r="G1178" s="153" t="s">
        <v>295</v>
      </c>
      <c r="H1178" s="156" t="s">
        <v>1013</v>
      </c>
      <c r="I1178" s="163" t="s">
        <v>975</v>
      </c>
      <c r="J1178" s="157" t="s">
        <v>1024</v>
      </c>
      <c r="K1178" s="162">
        <f t="shared" si="8"/>
        <v>0</v>
      </c>
      <c r="L1178" s="163"/>
      <c r="M1178" s="154"/>
      <c r="N1178" s="131"/>
    </row>
    <row r="1179">
      <c r="A1179" s="152" t="str">
        <f t="shared" si="1"/>
        <v>54093</v>
      </c>
      <c r="B1179" s="107"/>
      <c r="C1179" s="106">
        <v>540.0</v>
      </c>
      <c r="D1179" s="153" t="s">
        <v>742</v>
      </c>
      <c r="E1179" s="154" t="s">
        <v>947</v>
      </c>
      <c r="F1179" s="155">
        <f>vlookup(G1179,terminals!$C$4:$O$196,13,FALSE)</f>
        <v>93</v>
      </c>
      <c r="G1179" s="153" t="s">
        <v>273</v>
      </c>
      <c r="H1179" s="156"/>
      <c r="I1179" s="163"/>
      <c r="J1179" s="157"/>
      <c r="K1179" s="162">
        <f t="shared" si="8"/>
        <v>-1</v>
      </c>
      <c r="L1179" s="163"/>
      <c r="M1179" s="154"/>
      <c r="N1179" s="131"/>
    </row>
    <row r="1180">
      <c r="A1180" s="152" t="str">
        <f t="shared" si="1"/>
        <v>541111</v>
      </c>
      <c r="B1180" s="107"/>
      <c r="C1180" s="106">
        <v>541.0</v>
      </c>
      <c r="D1180" s="153" t="s">
        <v>743</v>
      </c>
      <c r="E1180" s="154" t="s">
        <v>945</v>
      </c>
      <c r="F1180" s="155">
        <f>vlookup(G1180,terminals!$C$4:$O$196,13,FALSE)</f>
        <v>111</v>
      </c>
      <c r="G1180" s="153" t="s">
        <v>295</v>
      </c>
      <c r="H1180" s="156" t="s">
        <v>1013</v>
      </c>
      <c r="I1180" s="163" t="s">
        <v>982</v>
      </c>
      <c r="J1180" s="157" t="s">
        <v>1082</v>
      </c>
      <c r="K1180" s="162">
        <f t="shared" si="8"/>
        <v>0</v>
      </c>
      <c r="L1180" s="163"/>
      <c r="M1180" s="154"/>
      <c r="N1180" s="131"/>
    </row>
    <row r="1181">
      <c r="A1181" s="152" t="str">
        <f t="shared" si="1"/>
        <v>54191</v>
      </c>
      <c r="B1181" s="107"/>
      <c r="C1181" s="106">
        <v>541.0</v>
      </c>
      <c r="D1181" s="153" t="s">
        <v>743</v>
      </c>
      <c r="E1181" s="154" t="s">
        <v>947</v>
      </c>
      <c r="F1181" s="155">
        <f>vlookup(G1181,terminals!$C$4:$O$196,13,FALSE)</f>
        <v>91</v>
      </c>
      <c r="G1181" s="153" t="s">
        <v>274</v>
      </c>
      <c r="H1181" s="156"/>
      <c r="I1181" s="163"/>
      <c r="J1181" s="157"/>
      <c r="K1181" s="162">
        <f t="shared" si="8"/>
        <v>-1</v>
      </c>
      <c r="L1181" s="163"/>
      <c r="M1181" s="154"/>
      <c r="N1181" s="131"/>
    </row>
    <row r="1182">
      <c r="A1182" s="152" t="str">
        <f t="shared" si="1"/>
        <v>54299</v>
      </c>
      <c r="B1182" s="107"/>
      <c r="C1182" s="106">
        <v>542.0</v>
      </c>
      <c r="D1182" s="153" t="s">
        <v>744</v>
      </c>
      <c r="E1182" s="154" t="s">
        <v>945</v>
      </c>
      <c r="F1182" s="155">
        <f>vlookup(G1182,terminals!$C$4:$O$196,13,FALSE)</f>
        <v>99</v>
      </c>
      <c r="G1182" s="153" t="s">
        <v>279</v>
      </c>
      <c r="H1182" s="156" t="s">
        <v>958</v>
      </c>
      <c r="I1182" s="163" t="s">
        <v>1063</v>
      </c>
      <c r="J1182" s="157"/>
      <c r="K1182" s="162">
        <f t="shared" si="8"/>
        <v>0</v>
      </c>
      <c r="L1182" s="163"/>
      <c r="M1182" s="154"/>
      <c r="N1182" s="131"/>
    </row>
    <row r="1183">
      <c r="A1183" s="152" t="str">
        <f t="shared" si="1"/>
        <v>542102</v>
      </c>
      <c r="B1183" s="107"/>
      <c r="C1183" s="106">
        <v>542.0</v>
      </c>
      <c r="D1183" s="153" t="s">
        <v>744</v>
      </c>
      <c r="E1183" s="154" t="s">
        <v>947</v>
      </c>
      <c r="F1183" s="155">
        <f>vlookup(G1183,terminals!$C$4:$O$196,13,FALSE)</f>
        <v>102</v>
      </c>
      <c r="G1183" s="153" t="s">
        <v>301</v>
      </c>
      <c r="H1183" s="156"/>
      <c r="I1183" s="163"/>
      <c r="J1183" s="157"/>
      <c r="K1183" s="162">
        <f t="shared" si="8"/>
        <v>-1</v>
      </c>
      <c r="L1183" s="163"/>
      <c r="M1183" s="154"/>
      <c r="N1183" s="131"/>
    </row>
    <row r="1184">
      <c r="A1184" s="152" t="str">
        <f t="shared" si="1"/>
        <v>54399</v>
      </c>
      <c r="B1184" s="107"/>
      <c r="C1184" s="106">
        <v>543.0</v>
      </c>
      <c r="D1184" s="153" t="s">
        <v>744</v>
      </c>
      <c r="E1184" s="154" t="s">
        <v>945</v>
      </c>
      <c r="F1184" s="155">
        <f>vlookup(G1184,terminals!$C$4:$O$196,13,FALSE)</f>
        <v>99</v>
      </c>
      <c r="G1184" s="153" t="s">
        <v>279</v>
      </c>
      <c r="H1184" s="156" t="s">
        <v>958</v>
      </c>
      <c r="I1184" s="163" t="s">
        <v>1063</v>
      </c>
      <c r="J1184" s="157"/>
      <c r="K1184" s="162">
        <f t="shared" si="8"/>
        <v>0</v>
      </c>
      <c r="L1184" s="163"/>
      <c r="M1184" s="154"/>
      <c r="N1184" s="131"/>
    </row>
    <row r="1185">
      <c r="A1185" s="152" t="str">
        <f t="shared" si="1"/>
        <v>543102</v>
      </c>
      <c r="B1185" s="107"/>
      <c r="C1185" s="106">
        <v>543.0</v>
      </c>
      <c r="D1185" s="153" t="s">
        <v>744</v>
      </c>
      <c r="E1185" s="154" t="s">
        <v>947</v>
      </c>
      <c r="F1185" s="155">
        <f>vlookup(G1185,terminals!$C$4:$O$196,13,FALSE)</f>
        <v>102</v>
      </c>
      <c r="G1185" s="153" t="s">
        <v>301</v>
      </c>
      <c r="H1185" s="156"/>
      <c r="I1185" s="163"/>
      <c r="J1185" s="157"/>
      <c r="K1185" s="162">
        <f t="shared" si="8"/>
        <v>-1</v>
      </c>
      <c r="L1185" s="163"/>
      <c r="M1185" s="154"/>
      <c r="N1185" s="131"/>
    </row>
    <row r="1186">
      <c r="A1186" s="152" t="str">
        <f t="shared" si="1"/>
        <v>54499</v>
      </c>
      <c r="B1186" s="107"/>
      <c r="C1186" s="106">
        <v>544.0</v>
      </c>
      <c r="D1186" s="153" t="s">
        <v>744</v>
      </c>
      <c r="E1186" s="154" t="s">
        <v>945</v>
      </c>
      <c r="F1186" s="155">
        <f>vlookup(G1186,terminals!$C$4:$O$196,13,FALSE)</f>
        <v>99</v>
      </c>
      <c r="G1186" s="153" t="s">
        <v>279</v>
      </c>
      <c r="H1186" s="156" t="s">
        <v>996</v>
      </c>
      <c r="I1186" s="163" t="s">
        <v>1063</v>
      </c>
      <c r="J1186" s="157"/>
      <c r="K1186" s="162">
        <f t="shared" si="8"/>
        <v>0</v>
      </c>
      <c r="L1186" s="163"/>
      <c r="M1186" s="154"/>
      <c r="N1186" s="131"/>
    </row>
    <row r="1187">
      <c r="A1187" s="152" t="str">
        <f t="shared" si="1"/>
        <v>544102</v>
      </c>
      <c r="B1187" s="107"/>
      <c r="C1187" s="106">
        <v>544.0</v>
      </c>
      <c r="D1187" s="153" t="s">
        <v>744</v>
      </c>
      <c r="E1187" s="154" t="s">
        <v>947</v>
      </c>
      <c r="F1187" s="155">
        <f>vlookup(G1187,terminals!$C$4:$O$196,13,FALSE)</f>
        <v>102</v>
      </c>
      <c r="G1187" s="153" t="s">
        <v>301</v>
      </c>
      <c r="H1187" s="156"/>
      <c r="I1187" s="163"/>
      <c r="J1187" s="157"/>
      <c r="K1187" s="162">
        <f t="shared" si="8"/>
        <v>-1</v>
      </c>
      <c r="L1187" s="163"/>
      <c r="M1187" s="154"/>
      <c r="N1187" s="131"/>
    </row>
    <row r="1188">
      <c r="A1188" s="152" t="str">
        <f t="shared" si="1"/>
        <v>54599</v>
      </c>
      <c r="B1188" s="107"/>
      <c r="C1188" s="106">
        <v>545.0</v>
      </c>
      <c r="D1188" s="153" t="s">
        <v>745</v>
      </c>
      <c r="E1188" s="154" t="s">
        <v>945</v>
      </c>
      <c r="F1188" s="155">
        <f>vlookup(G1188,terminals!$C$4:$O$196,13,FALSE)</f>
        <v>99</v>
      </c>
      <c r="G1188" s="153" t="s">
        <v>279</v>
      </c>
      <c r="H1188" s="156" t="s">
        <v>996</v>
      </c>
      <c r="I1188" s="163" t="s">
        <v>1063</v>
      </c>
      <c r="J1188" s="157"/>
      <c r="K1188" s="162">
        <f t="shared" si="8"/>
        <v>0</v>
      </c>
      <c r="L1188" s="163"/>
      <c r="M1188" s="154"/>
      <c r="N1188" s="131"/>
    </row>
    <row r="1189">
      <c r="A1189" s="152" t="str">
        <f t="shared" si="1"/>
        <v>54595</v>
      </c>
      <c r="B1189" s="107"/>
      <c r="C1189" s="106">
        <v>545.0</v>
      </c>
      <c r="D1189" s="153" t="s">
        <v>745</v>
      </c>
      <c r="E1189" s="154" t="s">
        <v>947</v>
      </c>
      <c r="F1189" s="155">
        <f>vlookup(G1189,terminals!$C$4:$O$196,13,FALSE)</f>
        <v>95</v>
      </c>
      <c r="G1189" s="153" t="s">
        <v>290</v>
      </c>
      <c r="H1189" s="156"/>
      <c r="I1189" s="163"/>
      <c r="J1189" s="157"/>
      <c r="K1189" s="162">
        <f t="shared" si="8"/>
        <v>-1</v>
      </c>
      <c r="L1189" s="163"/>
      <c r="M1189" s="154"/>
      <c r="N1189" s="131"/>
    </row>
    <row r="1190">
      <c r="A1190" s="152" t="str">
        <f t="shared" si="1"/>
        <v>54699</v>
      </c>
      <c r="B1190" s="107"/>
      <c r="C1190" s="106">
        <v>546.0</v>
      </c>
      <c r="D1190" s="153" t="s">
        <v>746</v>
      </c>
      <c r="E1190" s="154" t="s">
        <v>945</v>
      </c>
      <c r="F1190" s="155">
        <f>vlookup(G1190,terminals!$C$4:$O$196,13,FALSE)</f>
        <v>99</v>
      </c>
      <c r="G1190" s="153" t="s">
        <v>279</v>
      </c>
      <c r="H1190" s="156" t="s">
        <v>1047</v>
      </c>
      <c r="I1190" s="163" t="s">
        <v>1063</v>
      </c>
      <c r="J1190" s="157"/>
      <c r="K1190" s="162">
        <f t="shared" si="8"/>
        <v>0</v>
      </c>
      <c r="L1190" s="163"/>
      <c r="M1190" s="154"/>
      <c r="N1190" s="131"/>
    </row>
    <row r="1191">
      <c r="A1191" s="152" t="str">
        <f t="shared" si="1"/>
        <v>546106</v>
      </c>
      <c r="B1191" s="107"/>
      <c r="C1191" s="106">
        <v>546.0</v>
      </c>
      <c r="D1191" s="153" t="s">
        <v>746</v>
      </c>
      <c r="E1191" s="154" t="s">
        <v>947</v>
      </c>
      <c r="F1191" s="155">
        <f>vlookup(G1191,terminals!$C$4:$O$196,13,FALSE)</f>
        <v>106</v>
      </c>
      <c r="G1191" s="153" t="s">
        <v>263</v>
      </c>
      <c r="H1191" s="156"/>
      <c r="I1191" s="163"/>
      <c r="J1191" s="157"/>
      <c r="K1191" s="162">
        <f t="shared" si="8"/>
        <v>-1</v>
      </c>
      <c r="L1191" s="163"/>
      <c r="M1191" s="154"/>
      <c r="N1191" s="131"/>
    </row>
    <row r="1192">
      <c r="A1192" s="152" t="str">
        <f t="shared" si="1"/>
        <v>54799</v>
      </c>
      <c r="B1192" s="107"/>
      <c r="C1192" s="106">
        <v>547.0</v>
      </c>
      <c r="D1192" s="153" t="s">
        <v>747</v>
      </c>
      <c r="E1192" s="154" t="s">
        <v>945</v>
      </c>
      <c r="F1192" s="155">
        <f>vlookup(G1192,terminals!$C$4:$O$196,13,FALSE)</f>
        <v>99</v>
      </c>
      <c r="G1192" s="153" t="s">
        <v>279</v>
      </c>
      <c r="H1192" s="156" t="s">
        <v>965</v>
      </c>
      <c r="I1192" s="163" t="s">
        <v>1063</v>
      </c>
      <c r="J1192" s="157"/>
      <c r="K1192" s="162">
        <f t="shared" si="8"/>
        <v>0</v>
      </c>
      <c r="L1192" s="163"/>
      <c r="M1192" s="154"/>
      <c r="N1192" s="131"/>
    </row>
    <row r="1193">
      <c r="A1193" s="152" t="str">
        <f t="shared" si="1"/>
        <v>547104</v>
      </c>
      <c r="B1193" s="107"/>
      <c r="C1193" s="106">
        <v>547.0</v>
      </c>
      <c r="D1193" s="153" t="s">
        <v>747</v>
      </c>
      <c r="E1193" s="154" t="s">
        <v>947</v>
      </c>
      <c r="F1193" s="155">
        <f>vlookup(G1193,terminals!$C$4:$O$196,13,FALSE)</f>
        <v>104</v>
      </c>
      <c r="G1193" s="153" t="s">
        <v>1091</v>
      </c>
      <c r="H1193" s="156"/>
      <c r="I1193" s="163"/>
      <c r="J1193" s="157"/>
      <c r="K1193" s="162">
        <f t="shared" si="8"/>
        <v>-1</v>
      </c>
      <c r="L1193" s="163"/>
      <c r="M1193" s="154"/>
      <c r="N1193" s="131"/>
    </row>
    <row r="1194">
      <c r="A1194" s="152" t="str">
        <f t="shared" si="1"/>
        <v>54899</v>
      </c>
      <c r="B1194" s="107"/>
      <c r="C1194" s="106">
        <v>548.0</v>
      </c>
      <c r="D1194" s="153" t="s">
        <v>747</v>
      </c>
      <c r="E1194" s="154" t="s">
        <v>945</v>
      </c>
      <c r="F1194" s="155">
        <f>vlookup(G1194,terminals!$C$4:$O$196,13,FALSE)</f>
        <v>99</v>
      </c>
      <c r="G1194" s="153" t="s">
        <v>279</v>
      </c>
      <c r="H1194" s="156" t="s">
        <v>948</v>
      </c>
      <c r="I1194" s="163" t="s">
        <v>1063</v>
      </c>
      <c r="J1194" s="157"/>
      <c r="K1194" s="162">
        <f t="shared" si="8"/>
        <v>0</v>
      </c>
      <c r="L1194" s="163"/>
      <c r="M1194" s="154"/>
      <c r="N1194" s="131"/>
    </row>
    <row r="1195">
      <c r="A1195" s="152" t="str">
        <f t="shared" si="1"/>
        <v>548104</v>
      </c>
      <c r="B1195" s="107"/>
      <c r="C1195" s="106">
        <v>548.0</v>
      </c>
      <c r="D1195" s="153" t="s">
        <v>747</v>
      </c>
      <c r="E1195" s="154" t="s">
        <v>947</v>
      </c>
      <c r="F1195" s="155">
        <f>vlookup(G1195,terminals!$C$4:$O$196,13,FALSE)</f>
        <v>104</v>
      </c>
      <c r="G1195" s="153" t="s">
        <v>1091</v>
      </c>
      <c r="H1195" s="156"/>
      <c r="I1195" s="163"/>
      <c r="J1195" s="157"/>
      <c r="K1195" s="162">
        <f t="shared" si="8"/>
        <v>-1</v>
      </c>
      <c r="L1195" s="163"/>
      <c r="M1195" s="154"/>
      <c r="N1195" s="131"/>
    </row>
    <row r="1196">
      <c r="A1196" s="152" t="str">
        <f t="shared" si="1"/>
        <v>54999</v>
      </c>
      <c r="B1196" s="107"/>
      <c r="C1196" s="106">
        <v>549.0</v>
      </c>
      <c r="D1196" s="153" t="s">
        <v>748</v>
      </c>
      <c r="E1196" s="154" t="s">
        <v>945</v>
      </c>
      <c r="F1196" s="155">
        <f>vlookup(G1196,terminals!$C$4:$O$196,13,FALSE)</f>
        <v>99</v>
      </c>
      <c r="G1196" s="153" t="s">
        <v>279</v>
      </c>
      <c r="H1196" s="156" t="s">
        <v>958</v>
      </c>
      <c r="I1196" s="163" t="s">
        <v>1063</v>
      </c>
      <c r="J1196" s="157"/>
      <c r="K1196" s="162">
        <f t="shared" si="8"/>
        <v>0</v>
      </c>
      <c r="L1196" s="163"/>
      <c r="M1196" s="154"/>
      <c r="N1196" s="131"/>
    </row>
    <row r="1197">
      <c r="A1197" s="152" t="str">
        <f t="shared" si="1"/>
        <v>549105</v>
      </c>
      <c r="B1197" s="107"/>
      <c r="C1197" s="106">
        <v>549.0</v>
      </c>
      <c r="D1197" s="153" t="s">
        <v>748</v>
      </c>
      <c r="E1197" s="154" t="s">
        <v>947</v>
      </c>
      <c r="F1197" s="155">
        <f>vlookup(G1197,terminals!$C$4:$O$196,13,FALSE)</f>
        <v>105</v>
      </c>
      <c r="G1197" s="153" t="s">
        <v>288</v>
      </c>
      <c r="H1197" s="156"/>
      <c r="I1197" s="163"/>
      <c r="J1197" s="157"/>
      <c r="K1197" s="162">
        <f t="shared" si="8"/>
        <v>-1</v>
      </c>
      <c r="L1197" s="163"/>
      <c r="M1197" s="154"/>
      <c r="N1197" s="131"/>
    </row>
    <row r="1198">
      <c r="A1198" s="152" t="str">
        <f t="shared" si="1"/>
        <v>55099</v>
      </c>
      <c r="B1198" s="107"/>
      <c r="C1198" s="106">
        <v>550.0</v>
      </c>
      <c r="D1198" s="153" t="s">
        <v>748</v>
      </c>
      <c r="E1198" s="154" t="s">
        <v>945</v>
      </c>
      <c r="F1198" s="155">
        <f>vlookup(G1198,terminals!$C$4:$O$196,13,FALSE)</f>
        <v>99</v>
      </c>
      <c r="G1198" s="153" t="s">
        <v>279</v>
      </c>
      <c r="H1198" s="156" t="s">
        <v>948</v>
      </c>
      <c r="I1198" s="163" t="s">
        <v>1063</v>
      </c>
      <c r="J1198" s="157"/>
      <c r="K1198" s="162">
        <f t="shared" si="8"/>
        <v>0</v>
      </c>
      <c r="L1198" s="163"/>
      <c r="M1198" s="154"/>
      <c r="N1198" s="131"/>
    </row>
    <row r="1199">
      <c r="A1199" s="152" t="str">
        <f t="shared" si="1"/>
        <v>550105</v>
      </c>
      <c r="B1199" s="107"/>
      <c r="C1199" s="106">
        <v>550.0</v>
      </c>
      <c r="D1199" s="153" t="s">
        <v>748</v>
      </c>
      <c r="E1199" s="154" t="s">
        <v>947</v>
      </c>
      <c r="F1199" s="155">
        <f>vlookup(G1199,terminals!$C$4:$O$196,13,FALSE)</f>
        <v>105</v>
      </c>
      <c r="G1199" s="153" t="s">
        <v>288</v>
      </c>
      <c r="H1199" s="156"/>
      <c r="I1199" s="163"/>
      <c r="J1199" s="157"/>
      <c r="K1199" s="162">
        <f t="shared" si="8"/>
        <v>-1</v>
      </c>
      <c r="L1199" s="163"/>
      <c r="M1199" s="154"/>
      <c r="N1199" s="131"/>
    </row>
    <row r="1200">
      <c r="A1200" s="152" t="str">
        <f t="shared" si="1"/>
        <v>55199</v>
      </c>
      <c r="B1200" s="107"/>
      <c r="C1200" s="106">
        <v>551.0</v>
      </c>
      <c r="D1200" s="153" t="s">
        <v>487</v>
      </c>
      <c r="E1200" s="154" t="s">
        <v>945</v>
      </c>
      <c r="F1200" s="155">
        <f>vlookup(G1200,terminals!$C$4:$O$196,13,FALSE)</f>
        <v>99</v>
      </c>
      <c r="G1200" s="153" t="s">
        <v>279</v>
      </c>
      <c r="H1200" s="156" t="s">
        <v>948</v>
      </c>
      <c r="I1200" s="163" t="s">
        <v>1063</v>
      </c>
      <c r="J1200" s="157"/>
      <c r="K1200" s="162">
        <f t="shared" si="8"/>
        <v>0</v>
      </c>
      <c r="L1200" s="163"/>
      <c r="M1200" s="154"/>
      <c r="N1200" s="131"/>
    </row>
    <row r="1201">
      <c r="A1201" s="152" t="str">
        <f t="shared" si="1"/>
        <v>551107</v>
      </c>
      <c r="B1201" s="107"/>
      <c r="C1201" s="106">
        <v>551.0</v>
      </c>
      <c r="D1201" s="153" t="s">
        <v>487</v>
      </c>
      <c r="E1201" s="154" t="s">
        <v>947</v>
      </c>
      <c r="F1201" s="155">
        <f>vlookup(G1201,terminals!$C$4:$O$196,13,FALSE)</f>
        <v>107</v>
      </c>
      <c r="G1201" s="153" t="s">
        <v>262</v>
      </c>
      <c r="H1201" s="156"/>
      <c r="I1201" s="163"/>
      <c r="J1201" s="157"/>
      <c r="K1201" s="162">
        <f t="shared" si="8"/>
        <v>-1</v>
      </c>
      <c r="L1201" s="163"/>
      <c r="M1201" s="154"/>
      <c r="N1201" s="131"/>
    </row>
    <row r="1202">
      <c r="A1202" s="152" t="str">
        <f t="shared" si="1"/>
        <v>55299</v>
      </c>
      <c r="B1202" s="107"/>
      <c r="C1202" s="106">
        <v>552.0</v>
      </c>
      <c r="D1202" s="153" t="s">
        <v>487</v>
      </c>
      <c r="E1202" s="154" t="s">
        <v>945</v>
      </c>
      <c r="F1202" s="155">
        <f>vlookup(G1202,terminals!$C$4:$O$196,13,FALSE)</f>
        <v>99</v>
      </c>
      <c r="G1202" s="153" t="s">
        <v>279</v>
      </c>
      <c r="H1202" s="156" t="s">
        <v>965</v>
      </c>
      <c r="I1202" s="163" t="s">
        <v>1063</v>
      </c>
      <c r="J1202" s="157"/>
      <c r="K1202" s="162">
        <f t="shared" si="8"/>
        <v>0</v>
      </c>
      <c r="L1202" s="163"/>
      <c r="M1202" s="154"/>
      <c r="N1202" s="131"/>
    </row>
    <row r="1203">
      <c r="A1203" s="152" t="str">
        <f t="shared" si="1"/>
        <v>552107</v>
      </c>
      <c r="B1203" s="107"/>
      <c r="C1203" s="106">
        <v>552.0</v>
      </c>
      <c r="D1203" s="153" t="s">
        <v>487</v>
      </c>
      <c r="E1203" s="154" t="s">
        <v>947</v>
      </c>
      <c r="F1203" s="155">
        <f>vlookup(G1203,terminals!$C$4:$O$196,13,FALSE)</f>
        <v>107</v>
      </c>
      <c r="G1203" s="153" t="s">
        <v>262</v>
      </c>
      <c r="H1203" s="156"/>
      <c r="I1203" s="163"/>
      <c r="J1203" s="157"/>
      <c r="K1203" s="162">
        <f t="shared" si="8"/>
        <v>-1</v>
      </c>
      <c r="L1203" s="163"/>
      <c r="M1203" s="154"/>
      <c r="N1203" s="131"/>
    </row>
    <row r="1204">
      <c r="A1204" s="152" t="str">
        <f t="shared" si="1"/>
        <v>55399</v>
      </c>
      <c r="B1204" s="107"/>
      <c r="C1204" s="106">
        <v>553.0</v>
      </c>
      <c r="D1204" s="153" t="s">
        <v>749</v>
      </c>
      <c r="E1204" s="154" t="s">
        <v>945</v>
      </c>
      <c r="F1204" s="155">
        <f>vlookup(G1204,terminals!$C$4:$O$196,13,FALSE)</f>
        <v>99</v>
      </c>
      <c r="G1204" s="153" t="s">
        <v>279</v>
      </c>
      <c r="H1204" s="156" t="s">
        <v>996</v>
      </c>
      <c r="I1204" s="163" t="s">
        <v>1063</v>
      </c>
      <c r="J1204" s="157"/>
      <c r="K1204" s="162">
        <f t="shared" si="8"/>
        <v>0</v>
      </c>
      <c r="L1204" s="163"/>
      <c r="M1204" s="154"/>
      <c r="N1204" s="131"/>
    </row>
    <row r="1205">
      <c r="A1205" s="152" t="str">
        <f t="shared" si="1"/>
        <v>553115</v>
      </c>
      <c r="B1205" s="107"/>
      <c r="C1205" s="106">
        <v>553.0</v>
      </c>
      <c r="D1205" s="153" t="s">
        <v>749</v>
      </c>
      <c r="E1205" s="154" t="s">
        <v>947</v>
      </c>
      <c r="F1205" s="155">
        <f>vlookup(G1205,terminals!$C$4:$O$196,13,FALSE)</f>
        <v>115</v>
      </c>
      <c r="G1205" s="153" t="s">
        <v>287</v>
      </c>
      <c r="H1205" s="156"/>
      <c r="I1205" s="163"/>
      <c r="J1205" s="157"/>
      <c r="K1205" s="162">
        <f t="shared" si="8"/>
        <v>-1</v>
      </c>
      <c r="L1205" s="163"/>
      <c r="M1205" s="154"/>
      <c r="N1205" s="131"/>
    </row>
    <row r="1206">
      <c r="A1206" s="152" t="str">
        <f t="shared" si="1"/>
        <v>55499</v>
      </c>
      <c r="B1206" s="107"/>
      <c r="C1206" s="106">
        <v>554.0</v>
      </c>
      <c r="D1206" s="153" t="s">
        <v>750</v>
      </c>
      <c r="E1206" s="154" t="s">
        <v>945</v>
      </c>
      <c r="F1206" s="155">
        <f>vlookup(G1206,terminals!$C$4:$O$196,13,FALSE)</f>
        <v>99</v>
      </c>
      <c r="G1206" s="153" t="s">
        <v>279</v>
      </c>
      <c r="H1206" s="156" t="s">
        <v>996</v>
      </c>
      <c r="I1206" s="163" t="s">
        <v>1063</v>
      </c>
      <c r="J1206" s="157"/>
      <c r="K1206" s="162">
        <f t="shared" si="8"/>
        <v>0</v>
      </c>
      <c r="L1206" s="163"/>
      <c r="M1206" s="154"/>
      <c r="N1206" s="131"/>
    </row>
    <row r="1207">
      <c r="A1207" s="152" t="str">
        <f t="shared" si="1"/>
        <v>55498</v>
      </c>
      <c r="B1207" s="107"/>
      <c r="C1207" s="106">
        <v>554.0</v>
      </c>
      <c r="D1207" s="153" t="s">
        <v>750</v>
      </c>
      <c r="E1207" s="154" t="s">
        <v>947</v>
      </c>
      <c r="F1207" s="155">
        <f>vlookup(G1207,terminals!$C$4:$O$196,13,FALSE)</f>
        <v>98</v>
      </c>
      <c r="G1207" s="153" t="s">
        <v>293</v>
      </c>
      <c r="H1207" s="156"/>
      <c r="I1207" s="163"/>
      <c r="J1207" s="157"/>
      <c r="K1207" s="162">
        <f t="shared" si="8"/>
        <v>-1</v>
      </c>
      <c r="L1207" s="163"/>
      <c r="M1207" s="154"/>
      <c r="N1207" s="131"/>
    </row>
    <row r="1208">
      <c r="A1208" s="152" t="str">
        <f t="shared" si="1"/>
        <v>55599</v>
      </c>
      <c r="B1208" s="107"/>
      <c r="C1208" s="106">
        <v>555.0</v>
      </c>
      <c r="D1208" s="153" t="s">
        <v>750</v>
      </c>
      <c r="E1208" s="154" t="s">
        <v>945</v>
      </c>
      <c r="F1208" s="155">
        <f>vlookup(G1208,terminals!$C$4:$O$196,13,FALSE)</f>
        <v>99</v>
      </c>
      <c r="G1208" s="153" t="s">
        <v>279</v>
      </c>
      <c r="H1208" s="156" t="s">
        <v>1028</v>
      </c>
      <c r="I1208" s="163" t="s">
        <v>1063</v>
      </c>
      <c r="J1208" s="157"/>
      <c r="K1208" s="162">
        <f t="shared" si="8"/>
        <v>0</v>
      </c>
      <c r="L1208" s="163"/>
      <c r="M1208" s="154"/>
      <c r="N1208" s="131"/>
    </row>
    <row r="1209">
      <c r="A1209" s="152" t="str">
        <f t="shared" si="1"/>
        <v>55598</v>
      </c>
      <c r="B1209" s="107"/>
      <c r="C1209" s="106">
        <v>555.0</v>
      </c>
      <c r="D1209" s="153" t="s">
        <v>750</v>
      </c>
      <c r="E1209" s="154" t="s">
        <v>947</v>
      </c>
      <c r="F1209" s="155">
        <f>vlookup(G1209,terminals!$C$4:$O$196,13,FALSE)</f>
        <v>98</v>
      </c>
      <c r="G1209" s="153" t="s">
        <v>293</v>
      </c>
      <c r="H1209" s="156"/>
      <c r="I1209" s="163"/>
      <c r="J1209" s="157"/>
      <c r="K1209" s="162">
        <f t="shared" si="8"/>
        <v>-1</v>
      </c>
      <c r="L1209" s="163"/>
      <c r="M1209" s="154"/>
      <c r="N1209" s="131"/>
    </row>
    <row r="1210">
      <c r="A1210" s="152" t="str">
        <f t="shared" si="1"/>
        <v>55699</v>
      </c>
      <c r="B1210" s="107"/>
      <c r="C1210" s="106">
        <v>556.0</v>
      </c>
      <c r="D1210" s="153" t="s">
        <v>751</v>
      </c>
      <c r="E1210" s="154" t="s">
        <v>945</v>
      </c>
      <c r="F1210" s="155">
        <f>vlookup(G1210,terminals!$C$4:$O$196,13,FALSE)</f>
        <v>99</v>
      </c>
      <c r="G1210" s="153" t="s">
        <v>279</v>
      </c>
      <c r="H1210" s="156" t="s">
        <v>965</v>
      </c>
      <c r="I1210" s="163" t="s">
        <v>1063</v>
      </c>
      <c r="J1210" s="157"/>
      <c r="K1210" s="162">
        <f t="shared" si="8"/>
        <v>0</v>
      </c>
      <c r="L1210" s="163"/>
      <c r="M1210" s="154"/>
      <c r="N1210" s="131"/>
    </row>
    <row r="1211">
      <c r="A1211" s="152" t="str">
        <f t="shared" si="1"/>
        <v>556111</v>
      </c>
      <c r="B1211" s="107"/>
      <c r="C1211" s="106">
        <v>556.0</v>
      </c>
      <c r="D1211" s="153" t="s">
        <v>751</v>
      </c>
      <c r="E1211" s="154" t="s">
        <v>947</v>
      </c>
      <c r="F1211" s="155">
        <f>vlookup(G1211,terminals!$C$4:$O$196,13,FALSE)</f>
        <v>111</v>
      </c>
      <c r="G1211" s="153" t="s">
        <v>295</v>
      </c>
      <c r="H1211" s="156"/>
      <c r="I1211" s="163"/>
      <c r="J1211" s="157"/>
      <c r="K1211" s="162">
        <f t="shared" si="8"/>
        <v>-1</v>
      </c>
      <c r="L1211" s="163"/>
      <c r="M1211" s="154"/>
      <c r="N1211" s="131"/>
    </row>
    <row r="1212">
      <c r="A1212" s="152" t="str">
        <f t="shared" si="1"/>
        <v>55799</v>
      </c>
      <c r="B1212" s="107"/>
      <c r="C1212" s="106">
        <v>557.0</v>
      </c>
      <c r="D1212" s="153" t="s">
        <v>752</v>
      </c>
      <c r="E1212" s="154" t="s">
        <v>945</v>
      </c>
      <c r="F1212" s="155">
        <f>vlookup(G1212,terminals!$C$4:$O$196,13,FALSE)</f>
        <v>99</v>
      </c>
      <c r="G1212" s="153" t="s">
        <v>279</v>
      </c>
      <c r="H1212" s="156" t="s">
        <v>959</v>
      </c>
      <c r="I1212" s="163" t="s">
        <v>1063</v>
      </c>
      <c r="J1212" s="157"/>
      <c r="K1212" s="162">
        <f t="shared" si="8"/>
        <v>0</v>
      </c>
      <c r="L1212" s="163"/>
      <c r="M1212" s="154"/>
      <c r="N1212" s="131"/>
    </row>
    <row r="1213">
      <c r="A1213" s="152" t="str">
        <f t="shared" si="1"/>
        <v>557118</v>
      </c>
      <c r="B1213" s="107"/>
      <c r="C1213" s="106">
        <v>557.0</v>
      </c>
      <c r="D1213" s="153" t="s">
        <v>752</v>
      </c>
      <c r="E1213" s="154" t="s">
        <v>947</v>
      </c>
      <c r="F1213" s="155">
        <f>vlookup(G1213,terminals!$C$4:$O$196,13,FALSE)</f>
        <v>118</v>
      </c>
      <c r="G1213" s="153" t="s">
        <v>266</v>
      </c>
      <c r="H1213" s="156"/>
      <c r="I1213" s="163"/>
      <c r="J1213" s="157"/>
      <c r="K1213" s="162">
        <f t="shared" si="8"/>
        <v>-1</v>
      </c>
      <c r="L1213" s="163"/>
      <c r="M1213" s="154"/>
      <c r="N1213" s="131"/>
    </row>
    <row r="1214">
      <c r="A1214" s="152" t="str">
        <f t="shared" si="1"/>
        <v>55899</v>
      </c>
      <c r="B1214" s="107"/>
      <c r="C1214" s="106">
        <v>558.0</v>
      </c>
      <c r="D1214" s="153" t="s">
        <v>752</v>
      </c>
      <c r="E1214" s="154" t="s">
        <v>945</v>
      </c>
      <c r="F1214" s="155">
        <f>vlookup(G1214,terminals!$C$4:$O$196,13,FALSE)</f>
        <v>99</v>
      </c>
      <c r="G1214" s="153" t="s">
        <v>279</v>
      </c>
      <c r="H1214" s="156" t="s">
        <v>948</v>
      </c>
      <c r="I1214" s="163" t="s">
        <v>1063</v>
      </c>
      <c r="J1214" s="157"/>
      <c r="K1214" s="162">
        <f t="shared" si="8"/>
        <v>0</v>
      </c>
      <c r="L1214" s="163"/>
      <c r="M1214" s="154"/>
      <c r="N1214" s="131"/>
    </row>
    <row r="1215">
      <c r="A1215" s="152" t="str">
        <f t="shared" si="1"/>
        <v>558118</v>
      </c>
      <c r="B1215" s="107"/>
      <c r="C1215" s="106">
        <v>558.0</v>
      </c>
      <c r="D1215" s="153" t="s">
        <v>752</v>
      </c>
      <c r="E1215" s="154" t="s">
        <v>947</v>
      </c>
      <c r="F1215" s="155">
        <f>vlookup(G1215,terminals!$C$4:$O$196,13,FALSE)</f>
        <v>118</v>
      </c>
      <c r="G1215" s="153" t="s">
        <v>266</v>
      </c>
      <c r="H1215" s="156"/>
      <c r="I1215" s="163"/>
      <c r="J1215" s="157"/>
      <c r="K1215" s="162">
        <f t="shared" si="8"/>
        <v>-1</v>
      </c>
      <c r="L1215" s="163"/>
      <c r="M1215" s="154"/>
      <c r="N1215" s="131"/>
    </row>
    <row r="1216">
      <c r="A1216" s="152" t="str">
        <f t="shared" si="1"/>
        <v>55999</v>
      </c>
      <c r="B1216" s="107"/>
      <c r="C1216" s="106">
        <v>559.0</v>
      </c>
      <c r="D1216" s="153" t="s">
        <v>752</v>
      </c>
      <c r="E1216" s="154" t="s">
        <v>945</v>
      </c>
      <c r="F1216" s="155">
        <f>vlookup(G1216,terminals!$C$4:$O$196,13,FALSE)</f>
        <v>99</v>
      </c>
      <c r="G1216" s="153" t="s">
        <v>279</v>
      </c>
      <c r="H1216" s="156" t="s">
        <v>973</v>
      </c>
      <c r="I1216" s="163" t="s">
        <v>1063</v>
      </c>
      <c r="J1216" s="157"/>
      <c r="K1216" s="162">
        <f t="shared" si="8"/>
        <v>0</v>
      </c>
      <c r="L1216" s="163"/>
      <c r="M1216" s="154"/>
      <c r="N1216" s="131"/>
    </row>
    <row r="1217">
      <c r="A1217" s="152" t="str">
        <f t="shared" si="1"/>
        <v>559118</v>
      </c>
      <c r="B1217" s="107"/>
      <c r="C1217" s="106">
        <v>559.0</v>
      </c>
      <c r="D1217" s="153" t="s">
        <v>752</v>
      </c>
      <c r="E1217" s="154" t="s">
        <v>947</v>
      </c>
      <c r="F1217" s="155">
        <f>vlookup(G1217,terminals!$C$4:$O$196,13,FALSE)</f>
        <v>118</v>
      </c>
      <c r="G1217" s="153" t="s">
        <v>266</v>
      </c>
      <c r="H1217" s="156"/>
      <c r="I1217" s="163"/>
      <c r="J1217" s="157"/>
      <c r="K1217" s="162">
        <f t="shared" si="8"/>
        <v>-1</v>
      </c>
      <c r="L1217" s="163"/>
      <c r="M1217" s="154"/>
      <c r="N1217" s="131"/>
    </row>
    <row r="1218">
      <c r="A1218" s="152" t="str">
        <f t="shared" si="1"/>
        <v>56099</v>
      </c>
      <c r="B1218" s="107"/>
      <c r="C1218" s="106">
        <v>560.0</v>
      </c>
      <c r="D1218" s="153" t="s">
        <v>753</v>
      </c>
      <c r="E1218" s="154" t="s">
        <v>945</v>
      </c>
      <c r="F1218" s="155">
        <f>vlookup(G1218,terminals!$C$4:$O$196,13,FALSE)</f>
        <v>99</v>
      </c>
      <c r="G1218" s="153" t="s">
        <v>279</v>
      </c>
      <c r="H1218" s="156" t="s">
        <v>973</v>
      </c>
      <c r="I1218" s="163" t="s">
        <v>1063</v>
      </c>
      <c r="J1218" s="157"/>
      <c r="K1218" s="162">
        <f t="shared" si="8"/>
        <v>0</v>
      </c>
      <c r="L1218" s="163"/>
      <c r="M1218" s="154"/>
      <c r="N1218" s="131"/>
    </row>
    <row r="1219">
      <c r="A1219" s="152" t="str">
        <f t="shared" si="1"/>
        <v>560112</v>
      </c>
      <c r="B1219" s="107"/>
      <c r="C1219" s="106">
        <v>560.0</v>
      </c>
      <c r="D1219" s="153" t="s">
        <v>753</v>
      </c>
      <c r="E1219" s="154" t="s">
        <v>947</v>
      </c>
      <c r="F1219" s="155">
        <f>vlookup(G1219,terminals!$C$4:$O$196,13,FALSE)</f>
        <v>112</v>
      </c>
      <c r="G1219" s="153" t="s">
        <v>268</v>
      </c>
      <c r="H1219" s="156"/>
      <c r="I1219" s="163"/>
      <c r="J1219" s="157"/>
      <c r="K1219" s="162">
        <f t="shared" si="8"/>
        <v>-1</v>
      </c>
      <c r="L1219" s="163"/>
      <c r="M1219" s="154"/>
      <c r="N1219" s="131"/>
    </row>
    <row r="1220">
      <c r="A1220" s="152" t="str">
        <f t="shared" si="1"/>
        <v>56199</v>
      </c>
      <c r="B1220" s="107"/>
      <c r="C1220" s="106">
        <v>561.0</v>
      </c>
      <c r="D1220" s="153" t="s">
        <v>754</v>
      </c>
      <c r="E1220" s="154" t="s">
        <v>945</v>
      </c>
      <c r="F1220" s="155">
        <f>vlookup(G1220,terminals!$C$4:$O$196,13,FALSE)</f>
        <v>99</v>
      </c>
      <c r="G1220" s="153" t="s">
        <v>279</v>
      </c>
      <c r="H1220" s="156" t="s">
        <v>965</v>
      </c>
      <c r="I1220" s="163" t="s">
        <v>1063</v>
      </c>
      <c r="J1220" s="157"/>
      <c r="K1220" s="162">
        <f t="shared" si="8"/>
        <v>0</v>
      </c>
      <c r="L1220" s="163"/>
      <c r="M1220" s="154"/>
      <c r="N1220" s="131"/>
    </row>
    <row r="1221">
      <c r="A1221" s="152" t="str">
        <f t="shared" si="1"/>
        <v>561114</v>
      </c>
      <c r="B1221" s="107"/>
      <c r="C1221" s="106">
        <v>561.0</v>
      </c>
      <c r="D1221" s="153" t="s">
        <v>754</v>
      </c>
      <c r="E1221" s="154" t="s">
        <v>947</v>
      </c>
      <c r="F1221" s="155">
        <f>vlookup(G1221,terminals!$C$4:$O$196,13,FALSE)</f>
        <v>114</v>
      </c>
      <c r="G1221" s="153" t="s">
        <v>294</v>
      </c>
      <c r="H1221" s="156"/>
      <c r="I1221" s="163"/>
      <c r="J1221" s="157"/>
      <c r="K1221" s="162">
        <f t="shared" si="8"/>
        <v>-1</v>
      </c>
      <c r="L1221" s="163"/>
      <c r="M1221" s="154"/>
      <c r="N1221" s="131"/>
    </row>
    <row r="1222">
      <c r="A1222" s="152" t="str">
        <f t="shared" si="1"/>
        <v>562116</v>
      </c>
      <c r="B1222" s="107"/>
      <c r="C1222" s="106">
        <v>562.0</v>
      </c>
      <c r="D1222" s="153" t="s">
        <v>755</v>
      </c>
      <c r="E1222" s="154" t="s">
        <v>945</v>
      </c>
      <c r="F1222" s="155">
        <f>vlookup(G1222,terminals!$C$4:$O$196,13,FALSE)</f>
        <v>116</v>
      </c>
      <c r="G1222" s="153" t="s">
        <v>298</v>
      </c>
      <c r="H1222" s="156" t="s">
        <v>973</v>
      </c>
      <c r="I1222" s="163" t="s">
        <v>1063</v>
      </c>
      <c r="J1222" s="157"/>
      <c r="K1222" s="162">
        <f t="shared" si="8"/>
        <v>0</v>
      </c>
      <c r="L1222" s="163"/>
      <c r="M1222" s="154"/>
      <c r="N1222" s="131"/>
    </row>
    <row r="1223">
      <c r="A1223" s="152" t="str">
        <f t="shared" si="1"/>
        <v>562102</v>
      </c>
      <c r="B1223" s="107"/>
      <c r="C1223" s="106">
        <v>562.0</v>
      </c>
      <c r="D1223" s="153" t="s">
        <v>755</v>
      </c>
      <c r="E1223" s="154" t="s">
        <v>947</v>
      </c>
      <c r="F1223" s="155">
        <f>vlookup(G1223,terminals!$C$4:$O$196,13,FALSE)</f>
        <v>102</v>
      </c>
      <c r="G1223" s="153" t="s">
        <v>301</v>
      </c>
      <c r="H1223" s="156"/>
      <c r="I1223" s="163"/>
      <c r="J1223" s="157"/>
      <c r="K1223" s="162">
        <f t="shared" si="8"/>
        <v>-1</v>
      </c>
      <c r="L1223" s="163"/>
      <c r="M1223" s="154"/>
      <c r="N1223" s="131"/>
    </row>
    <row r="1224">
      <c r="A1224" s="152" t="str">
        <f t="shared" si="1"/>
        <v>563116</v>
      </c>
      <c r="B1224" s="107"/>
      <c r="C1224" s="106">
        <v>563.0</v>
      </c>
      <c r="D1224" s="153" t="s">
        <v>755</v>
      </c>
      <c r="E1224" s="154" t="s">
        <v>945</v>
      </c>
      <c r="F1224" s="155">
        <f>vlookup(G1224,terminals!$C$4:$O$196,13,FALSE)</f>
        <v>116</v>
      </c>
      <c r="G1224" s="153" t="s">
        <v>298</v>
      </c>
      <c r="H1224" s="156" t="s">
        <v>946</v>
      </c>
      <c r="I1224" s="163" t="s">
        <v>1063</v>
      </c>
      <c r="J1224" s="157"/>
      <c r="K1224" s="162">
        <f t="shared" si="8"/>
        <v>0</v>
      </c>
      <c r="L1224" s="163"/>
      <c r="M1224" s="154"/>
      <c r="N1224" s="131"/>
    </row>
    <row r="1225">
      <c r="A1225" s="152" t="str">
        <f t="shared" si="1"/>
        <v>563102</v>
      </c>
      <c r="B1225" s="107"/>
      <c r="C1225" s="106">
        <v>563.0</v>
      </c>
      <c r="D1225" s="153" t="s">
        <v>755</v>
      </c>
      <c r="E1225" s="154" t="s">
        <v>947</v>
      </c>
      <c r="F1225" s="155">
        <f>vlookup(G1225,terminals!$C$4:$O$196,13,FALSE)</f>
        <v>102</v>
      </c>
      <c r="G1225" s="153" t="s">
        <v>301</v>
      </c>
      <c r="H1225" s="156"/>
      <c r="I1225" s="163"/>
      <c r="J1225" s="157"/>
      <c r="K1225" s="162">
        <f t="shared" si="8"/>
        <v>-1</v>
      </c>
      <c r="L1225" s="163"/>
      <c r="M1225" s="154"/>
      <c r="N1225" s="131"/>
    </row>
    <row r="1226">
      <c r="A1226" s="152" t="str">
        <f t="shared" si="1"/>
        <v>564116</v>
      </c>
      <c r="B1226" s="107"/>
      <c r="C1226" s="106">
        <v>564.0</v>
      </c>
      <c r="D1226" s="153" t="s">
        <v>755</v>
      </c>
      <c r="E1226" s="154" t="s">
        <v>945</v>
      </c>
      <c r="F1226" s="155">
        <f>vlookup(G1226,terminals!$C$4:$O$196,13,FALSE)</f>
        <v>116</v>
      </c>
      <c r="G1226" s="153" t="s">
        <v>298</v>
      </c>
      <c r="H1226" s="156" t="s">
        <v>958</v>
      </c>
      <c r="I1226" s="163" t="s">
        <v>1063</v>
      </c>
      <c r="J1226" s="157"/>
      <c r="K1226" s="162">
        <f t="shared" si="8"/>
        <v>0</v>
      </c>
      <c r="L1226" s="163"/>
      <c r="M1226" s="154"/>
      <c r="N1226" s="131"/>
    </row>
    <row r="1227">
      <c r="A1227" s="152" t="str">
        <f t="shared" si="1"/>
        <v>564102</v>
      </c>
      <c r="B1227" s="107"/>
      <c r="C1227" s="106">
        <v>564.0</v>
      </c>
      <c r="D1227" s="153" t="s">
        <v>755</v>
      </c>
      <c r="E1227" s="154" t="s">
        <v>947</v>
      </c>
      <c r="F1227" s="155">
        <f>vlookup(G1227,terminals!$C$4:$O$196,13,FALSE)</f>
        <v>102</v>
      </c>
      <c r="G1227" s="153" t="s">
        <v>301</v>
      </c>
      <c r="H1227" s="156"/>
      <c r="I1227" s="163"/>
      <c r="J1227" s="157"/>
      <c r="K1227" s="162">
        <f t="shared" si="8"/>
        <v>-1</v>
      </c>
      <c r="L1227" s="163"/>
      <c r="M1227" s="154"/>
      <c r="N1227" s="131"/>
    </row>
    <row r="1228">
      <c r="A1228" s="152" t="str">
        <f t="shared" si="1"/>
        <v>565116</v>
      </c>
      <c r="B1228" s="107"/>
      <c r="C1228" s="106">
        <v>565.0</v>
      </c>
      <c r="D1228" s="153" t="s">
        <v>755</v>
      </c>
      <c r="E1228" s="154" t="s">
        <v>945</v>
      </c>
      <c r="F1228" s="155">
        <f>vlookup(G1228,terminals!$C$4:$O$196,13,FALSE)</f>
        <v>116</v>
      </c>
      <c r="G1228" s="153" t="s">
        <v>298</v>
      </c>
      <c r="H1228" s="156" t="s">
        <v>965</v>
      </c>
      <c r="I1228" s="163" t="s">
        <v>1063</v>
      </c>
      <c r="J1228" s="157"/>
      <c r="K1228" s="162">
        <f t="shared" si="8"/>
        <v>0</v>
      </c>
      <c r="L1228" s="163"/>
      <c r="M1228" s="154"/>
      <c r="N1228" s="131"/>
    </row>
    <row r="1229">
      <c r="A1229" s="152" t="str">
        <f t="shared" si="1"/>
        <v>565102</v>
      </c>
      <c r="B1229" s="107"/>
      <c r="C1229" s="106">
        <v>565.0</v>
      </c>
      <c r="D1229" s="153" t="s">
        <v>755</v>
      </c>
      <c r="E1229" s="154" t="s">
        <v>947</v>
      </c>
      <c r="F1229" s="155">
        <f>vlookup(G1229,terminals!$C$4:$O$196,13,FALSE)</f>
        <v>102</v>
      </c>
      <c r="G1229" s="153" t="s">
        <v>301</v>
      </c>
      <c r="H1229" s="156"/>
      <c r="I1229" s="163"/>
      <c r="J1229" s="157"/>
      <c r="K1229" s="162">
        <f t="shared" si="8"/>
        <v>-1</v>
      </c>
      <c r="L1229" s="163"/>
      <c r="M1229" s="154"/>
      <c r="N1229" s="131"/>
    </row>
    <row r="1230">
      <c r="A1230" s="152" t="str">
        <f t="shared" si="1"/>
        <v>566116</v>
      </c>
      <c r="B1230" s="107"/>
      <c r="C1230" s="106">
        <v>566.0</v>
      </c>
      <c r="D1230" s="153" t="s">
        <v>756</v>
      </c>
      <c r="E1230" s="154" t="s">
        <v>945</v>
      </c>
      <c r="F1230" s="155">
        <f>vlookup(G1230,terminals!$C$4:$O$196,13,FALSE)</f>
        <v>116</v>
      </c>
      <c r="G1230" s="153" t="s">
        <v>298</v>
      </c>
      <c r="H1230" s="156" t="s">
        <v>1075</v>
      </c>
      <c r="I1230" s="163" t="s">
        <v>1063</v>
      </c>
      <c r="J1230" s="157"/>
      <c r="K1230" s="162">
        <f t="shared" si="8"/>
        <v>0</v>
      </c>
      <c r="L1230" s="163"/>
      <c r="M1230" s="154"/>
      <c r="N1230" s="131"/>
    </row>
    <row r="1231">
      <c r="A1231" s="152" t="str">
        <f t="shared" si="1"/>
        <v>566113</v>
      </c>
      <c r="B1231" s="107"/>
      <c r="C1231" s="106">
        <v>566.0</v>
      </c>
      <c r="D1231" s="153" t="s">
        <v>756</v>
      </c>
      <c r="E1231" s="154" t="s">
        <v>947</v>
      </c>
      <c r="F1231" s="155">
        <f>vlookup(G1231,terminals!$C$4:$O$196,13,FALSE)</f>
        <v>113</v>
      </c>
      <c r="G1231" s="153" t="s">
        <v>270</v>
      </c>
      <c r="H1231" s="156"/>
      <c r="I1231" s="163"/>
      <c r="J1231" s="157"/>
      <c r="K1231" s="162">
        <f t="shared" si="8"/>
        <v>-1</v>
      </c>
      <c r="L1231" s="163"/>
      <c r="M1231" s="154"/>
      <c r="N1231" s="131"/>
    </row>
    <row r="1232">
      <c r="A1232" s="152" t="str">
        <f t="shared" si="1"/>
        <v>567116</v>
      </c>
      <c r="B1232" s="107"/>
      <c r="C1232" s="106">
        <v>567.0</v>
      </c>
      <c r="D1232" s="153" t="s">
        <v>757</v>
      </c>
      <c r="E1232" s="154" t="s">
        <v>945</v>
      </c>
      <c r="F1232" s="155">
        <f>vlookup(G1232,terminals!$C$4:$O$196,13,FALSE)</f>
        <v>116</v>
      </c>
      <c r="G1232" s="153" t="s">
        <v>298</v>
      </c>
      <c r="H1232" s="156" t="s">
        <v>980</v>
      </c>
      <c r="I1232" s="163" t="s">
        <v>1063</v>
      </c>
      <c r="J1232" s="157"/>
      <c r="K1232" s="162">
        <f t="shared" si="8"/>
        <v>0</v>
      </c>
      <c r="L1232" s="163"/>
      <c r="M1232" s="154"/>
      <c r="N1232" s="131"/>
    </row>
    <row r="1233">
      <c r="A1233" s="152" t="str">
        <f t="shared" si="1"/>
        <v>56795</v>
      </c>
      <c r="B1233" s="107"/>
      <c r="C1233" s="106">
        <v>567.0</v>
      </c>
      <c r="D1233" s="153" t="s">
        <v>757</v>
      </c>
      <c r="E1233" s="154" t="s">
        <v>947</v>
      </c>
      <c r="F1233" s="155">
        <f>vlookup(G1233,terminals!$C$4:$O$196,13,FALSE)</f>
        <v>95</v>
      </c>
      <c r="G1233" s="153" t="s">
        <v>290</v>
      </c>
      <c r="H1233" s="156"/>
      <c r="I1233" s="163"/>
      <c r="J1233" s="157"/>
      <c r="K1233" s="162">
        <f t="shared" si="8"/>
        <v>-1</v>
      </c>
      <c r="L1233" s="163"/>
      <c r="M1233" s="154"/>
      <c r="N1233" s="131"/>
    </row>
    <row r="1234">
      <c r="A1234" s="152" t="str">
        <f t="shared" si="1"/>
        <v>568116</v>
      </c>
      <c r="B1234" s="107"/>
      <c r="C1234" s="106">
        <v>568.0</v>
      </c>
      <c r="D1234" s="153" t="s">
        <v>758</v>
      </c>
      <c r="E1234" s="154" t="s">
        <v>945</v>
      </c>
      <c r="F1234" s="155">
        <f>vlookup(G1234,terminals!$C$4:$O$196,13,FALSE)</f>
        <v>116</v>
      </c>
      <c r="G1234" s="153" t="s">
        <v>298</v>
      </c>
      <c r="H1234" s="156" t="s">
        <v>1047</v>
      </c>
      <c r="I1234" s="163" t="s">
        <v>1063</v>
      </c>
      <c r="J1234" s="157"/>
      <c r="K1234" s="162">
        <f t="shared" si="8"/>
        <v>0</v>
      </c>
      <c r="L1234" s="163"/>
      <c r="M1234" s="154"/>
      <c r="N1234" s="131"/>
    </row>
    <row r="1235">
      <c r="A1235" s="152" t="str">
        <f t="shared" si="1"/>
        <v>568106</v>
      </c>
      <c r="B1235" s="107"/>
      <c r="C1235" s="106">
        <v>568.0</v>
      </c>
      <c r="D1235" s="153" t="s">
        <v>758</v>
      </c>
      <c r="E1235" s="154" t="s">
        <v>947</v>
      </c>
      <c r="F1235" s="155">
        <f>vlookup(G1235,terminals!$C$4:$O$196,13,FALSE)</f>
        <v>106</v>
      </c>
      <c r="G1235" s="153" t="s">
        <v>263</v>
      </c>
      <c r="H1235" s="156"/>
      <c r="I1235" s="163"/>
      <c r="J1235" s="157"/>
      <c r="K1235" s="162">
        <f t="shared" si="8"/>
        <v>-1</v>
      </c>
      <c r="L1235" s="163"/>
      <c r="M1235" s="154"/>
      <c r="N1235" s="131"/>
    </row>
    <row r="1236">
      <c r="A1236" s="152" t="str">
        <f t="shared" si="1"/>
        <v>569116</v>
      </c>
      <c r="B1236" s="107"/>
      <c r="C1236" s="106">
        <v>569.0</v>
      </c>
      <c r="D1236" s="153" t="s">
        <v>759</v>
      </c>
      <c r="E1236" s="154" t="s">
        <v>945</v>
      </c>
      <c r="F1236" s="155">
        <f>vlookup(G1236,terminals!$C$4:$O$196,13,FALSE)</f>
        <v>116</v>
      </c>
      <c r="G1236" s="153" t="s">
        <v>298</v>
      </c>
      <c r="H1236" s="156" t="s">
        <v>980</v>
      </c>
      <c r="I1236" s="163" t="s">
        <v>1063</v>
      </c>
      <c r="J1236" s="157"/>
      <c r="K1236" s="162">
        <f t="shared" si="8"/>
        <v>0</v>
      </c>
      <c r="L1236" s="163"/>
      <c r="M1236" s="154"/>
      <c r="N1236" s="131"/>
    </row>
    <row r="1237">
      <c r="A1237" s="152" t="str">
        <f t="shared" si="1"/>
        <v>569104</v>
      </c>
      <c r="B1237" s="107"/>
      <c r="C1237" s="106">
        <v>569.0</v>
      </c>
      <c r="D1237" s="153" t="s">
        <v>759</v>
      </c>
      <c r="E1237" s="154" t="s">
        <v>947</v>
      </c>
      <c r="F1237" s="155">
        <f>vlookup(G1237,terminals!$C$4:$O$196,13,FALSE)</f>
        <v>104</v>
      </c>
      <c r="G1237" s="153" t="s">
        <v>1091</v>
      </c>
      <c r="H1237" s="156"/>
      <c r="I1237" s="163"/>
      <c r="J1237" s="157"/>
      <c r="K1237" s="162">
        <f t="shared" si="8"/>
        <v>-1</v>
      </c>
      <c r="L1237" s="163"/>
      <c r="M1237" s="154"/>
      <c r="N1237" s="131"/>
    </row>
    <row r="1238">
      <c r="A1238" s="152" t="str">
        <f t="shared" si="1"/>
        <v>570116</v>
      </c>
      <c r="B1238" s="107"/>
      <c r="C1238" s="106">
        <v>570.0</v>
      </c>
      <c r="D1238" s="153" t="s">
        <v>760</v>
      </c>
      <c r="E1238" s="154" t="s">
        <v>945</v>
      </c>
      <c r="F1238" s="155">
        <f>vlookup(G1238,terminals!$C$4:$O$196,13,FALSE)</f>
        <v>116</v>
      </c>
      <c r="G1238" s="153" t="s">
        <v>298</v>
      </c>
      <c r="H1238" s="156" t="s">
        <v>946</v>
      </c>
      <c r="I1238" s="163" t="s">
        <v>1063</v>
      </c>
      <c r="J1238" s="157"/>
      <c r="K1238" s="162">
        <f t="shared" si="8"/>
        <v>0</v>
      </c>
      <c r="L1238" s="163"/>
      <c r="M1238" s="154"/>
      <c r="N1238" s="131"/>
    </row>
    <row r="1239">
      <c r="A1239" s="152" t="str">
        <f t="shared" si="1"/>
        <v>570105</v>
      </c>
      <c r="B1239" s="107"/>
      <c r="C1239" s="106">
        <v>570.0</v>
      </c>
      <c r="D1239" s="153" t="s">
        <v>760</v>
      </c>
      <c r="E1239" s="154" t="s">
        <v>947</v>
      </c>
      <c r="F1239" s="155">
        <f>vlookup(G1239,terminals!$C$4:$O$196,13,FALSE)</f>
        <v>105</v>
      </c>
      <c r="G1239" s="153" t="s">
        <v>288</v>
      </c>
      <c r="H1239" s="156"/>
      <c r="I1239" s="163"/>
      <c r="J1239" s="157"/>
      <c r="K1239" s="162">
        <f t="shared" si="8"/>
        <v>-1</v>
      </c>
      <c r="L1239" s="163"/>
      <c r="M1239" s="154"/>
      <c r="N1239" s="131"/>
    </row>
    <row r="1240">
      <c r="A1240" s="152" t="str">
        <f t="shared" si="1"/>
        <v>571116</v>
      </c>
      <c r="B1240" s="107"/>
      <c r="C1240" s="106">
        <v>571.0</v>
      </c>
      <c r="D1240" s="153" t="s">
        <v>761</v>
      </c>
      <c r="E1240" s="154" t="s">
        <v>945</v>
      </c>
      <c r="F1240" s="155">
        <f>vlookup(G1240,terminals!$C$4:$O$196,13,FALSE)</f>
        <v>116</v>
      </c>
      <c r="G1240" s="153" t="s">
        <v>298</v>
      </c>
      <c r="H1240" s="156" t="s">
        <v>946</v>
      </c>
      <c r="I1240" s="163" t="s">
        <v>1063</v>
      </c>
      <c r="J1240" s="157"/>
      <c r="K1240" s="162">
        <f t="shared" si="8"/>
        <v>0</v>
      </c>
      <c r="L1240" s="163"/>
      <c r="M1240" s="154"/>
      <c r="N1240" s="131"/>
    </row>
    <row r="1241">
      <c r="A1241" s="152" t="str">
        <f t="shared" si="1"/>
        <v>571107</v>
      </c>
      <c r="B1241" s="107"/>
      <c r="C1241" s="106">
        <v>571.0</v>
      </c>
      <c r="D1241" s="153" t="s">
        <v>761</v>
      </c>
      <c r="E1241" s="154" t="s">
        <v>947</v>
      </c>
      <c r="F1241" s="155">
        <f>vlookup(G1241,terminals!$C$4:$O$196,13,FALSE)</f>
        <v>107</v>
      </c>
      <c r="G1241" s="153" t="s">
        <v>262</v>
      </c>
      <c r="H1241" s="156"/>
      <c r="I1241" s="163"/>
      <c r="J1241" s="157"/>
      <c r="K1241" s="162">
        <f t="shared" si="8"/>
        <v>-1</v>
      </c>
      <c r="L1241" s="163"/>
      <c r="M1241" s="154"/>
      <c r="N1241" s="131"/>
    </row>
    <row r="1242">
      <c r="A1242" s="152" t="str">
        <f t="shared" si="1"/>
        <v>572116</v>
      </c>
      <c r="B1242" s="107"/>
      <c r="C1242" s="106">
        <v>572.0</v>
      </c>
      <c r="D1242" s="153" t="s">
        <v>761</v>
      </c>
      <c r="E1242" s="154" t="s">
        <v>945</v>
      </c>
      <c r="F1242" s="155">
        <f>vlookup(G1242,terminals!$C$4:$O$196,13,FALSE)</f>
        <v>116</v>
      </c>
      <c r="G1242" s="153" t="s">
        <v>298</v>
      </c>
      <c r="H1242" s="156" t="s">
        <v>980</v>
      </c>
      <c r="I1242" s="163" t="s">
        <v>1063</v>
      </c>
      <c r="J1242" s="157"/>
      <c r="K1242" s="162">
        <f t="shared" si="8"/>
        <v>0</v>
      </c>
      <c r="L1242" s="163"/>
      <c r="M1242" s="154"/>
      <c r="N1242" s="131"/>
    </row>
    <row r="1243">
      <c r="A1243" s="152" t="str">
        <f t="shared" si="1"/>
        <v>572107</v>
      </c>
      <c r="B1243" s="107"/>
      <c r="C1243" s="106">
        <v>572.0</v>
      </c>
      <c r="D1243" s="153" t="s">
        <v>761</v>
      </c>
      <c r="E1243" s="154" t="s">
        <v>947</v>
      </c>
      <c r="F1243" s="155">
        <f>vlookup(G1243,terminals!$C$4:$O$196,13,FALSE)</f>
        <v>107</v>
      </c>
      <c r="G1243" s="153" t="s">
        <v>262</v>
      </c>
      <c r="H1243" s="156"/>
      <c r="I1243" s="163"/>
      <c r="J1243" s="157"/>
      <c r="K1243" s="162">
        <f t="shared" si="8"/>
        <v>-1</v>
      </c>
      <c r="L1243" s="163"/>
      <c r="M1243" s="154"/>
      <c r="N1243" s="131"/>
    </row>
    <row r="1244">
      <c r="A1244" s="152" t="str">
        <f t="shared" si="1"/>
        <v>573116</v>
      </c>
      <c r="B1244" s="107"/>
      <c r="C1244" s="106">
        <v>573.0</v>
      </c>
      <c r="D1244" s="153" t="s">
        <v>761</v>
      </c>
      <c r="E1244" s="154" t="s">
        <v>945</v>
      </c>
      <c r="F1244" s="155">
        <f>vlookup(G1244,terminals!$C$4:$O$196,13,FALSE)</f>
        <v>116</v>
      </c>
      <c r="G1244" s="153" t="s">
        <v>298</v>
      </c>
      <c r="H1244" s="156" t="s">
        <v>980</v>
      </c>
      <c r="I1244" s="163" t="s">
        <v>1063</v>
      </c>
      <c r="J1244" s="157"/>
      <c r="K1244" s="162">
        <f t="shared" si="8"/>
        <v>0</v>
      </c>
      <c r="L1244" s="163"/>
      <c r="M1244" s="154"/>
      <c r="N1244" s="131"/>
    </row>
    <row r="1245">
      <c r="A1245" s="152" t="str">
        <f t="shared" si="1"/>
        <v>573107</v>
      </c>
      <c r="B1245" s="107"/>
      <c r="C1245" s="106">
        <v>573.0</v>
      </c>
      <c r="D1245" s="153" t="s">
        <v>761</v>
      </c>
      <c r="E1245" s="154" t="s">
        <v>947</v>
      </c>
      <c r="F1245" s="155">
        <f>vlookup(G1245,terminals!$C$4:$O$196,13,FALSE)</f>
        <v>107</v>
      </c>
      <c r="G1245" s="153" t="s">
        <v>262</v>
      </c>
      <c r="H1245" s="156"/>
      <c r="I1245" s="163"/>
      <c r="J1245" s="157"/>
      <c r="K1245" s="162">
        <f t="shared" si="8"/>
        <v>-1</v>
      </c>
      <c r="L1245" s="163"/>
      <c r="M1245" s="154"/>
      <c r="N1245" s="131"/>
    </row>
    <row r="1246">
      <c r="A1246" s="152" t="str">
        <f t="shared" si="1"/>
        <v>574116</v>
      </c>
      <c r="B1246" s="107"/>
      <c r="C1246" s="106">
        <v>574.0</v>
      </c>
      <c r="D1246" s="153" t="s">
        <v>762</v>
      </c>
      <c r="E1246" s="154" t="s">
        <v>945</v>
      </c>
      <c r="F1246" s="155">
        <f>vlookup(G1246,terminals!$C$4:$O$196,13,FALSE)</f>
        <v>116</v>
      </c>
      <c r="G1246" s="153" t="s">
        <v>298</v>
      </c>
      <c r="H1246" s="156" t="s">
        <v>946</v>
      </c>
      <c r="I1246" s="163" t="s">
        <v>1063</v>
      </c>
      <c r="J1246" s="157"/>
      <c r="K1246" s="162">
        <f t="shared" si="8"/>
        <v>0</v>
      </c>
      <c r="L1246" s="163"/>
      <c r="M1246" s="154"/>
      <c r="N1246" s="131"/>
    </row>
    <row r="1247">
      <c r="A1247" s="152" t="str">
        <f t="shared" si="1"/>
        <v>574115</v>
      </c>
      <c r="B1247" s="107"/>
      <c r="C1247" s="106">
        <v>574.0</v>
      </c>
      <c r="D1247" s="153" t="s">
        <v>762</v>
      </c>
      <c r="E1247" s="154" t="s">
        <v>947</v>
      </c>
      <c r="F1247" s="155">
        <f>vlookup(G1247,terminals!$C$4:$O$196,13,FALSE)</f>
        <v>115</v>
      </c>
      <c r="G1247" s="153" t="s">
        <v>287</v>
      </c>
      <c r="H1247" s="156"/>
      <c r="I1247" s="163"/>
      <c r="J1247" s="157"/>
      <c r="K1247" s="162">
        <f t="shared" si="8"/>
        <v>-1</v>
      </c>
      <c r="L1247" s="163"/>
      <c r="M1247" s="154"/>
      <c r="N1247" s="131"/>
    </row>
    <row r="1248">
      <c r="A1248" s="152" t="str">
        <f t="shared" si="1"/>
        <v>575116</v>
      </c>
      <c r="B1248" s="107"/>
      <c r="C1248" s="106">
        <v>575.0</v>
      </c>
      <c r="D1248" s="153" t="s">
        <v>763</v>
      </c>
      <c r="E1248" s="154" t="s">
        <v>945</v>
      </c>
      <c r="F1248" s="155">
        <f>vlookup(G1248,terminals!$C$4:$O$196,13,FALSE)</f>
        <v>116</v>
      </c>
      <c r="G1248" s="153" t="s">
        <v>298</v>
      </c>
      <c r="H1248" s="156" t="s">
        <v>946</v>
      </c>
      <c r="I1248" s="163" t="s">
        <v>1063</v>
      </c>
      <c r="J1248" s="157"/>
      <c r="K1248" s="162">
        <f t="shared" si="8"/>
        <v>0</v>
      </c>
      <c r="L1248" s="163"/>
      <c r="M1248" s="154"/>
      <c r="N1248" s="131"/>
    </row>
    <row r="1249">
      <c r="A1249" s="152" t="str">
        <f t="shared" si="1"/>
        <v>575101</v>
      </c>
      <c r="B1249" s="107"/>
      <c r="C1249" s="106">
        <v>575.0</v>
      </c>
      <c r="D1249" s="153" t="s">
        <v>763</v>
      </c>
      <c r="E1249" s="154" t="s">
        <v>947</v>
      </c>
      <c r="F1249" s="155">
        <f>vlookup(G1249,terminals!$C$4:$O$196,13,FALSE)</f>
        <v>101</v>
      </c>
      <c r="G1249" s="153" t="s">
        <v>297</v>
      </c>
      <c r="H1249" s="156"/>
      <c r="I1249" s="163"/>
      <c r="J1249" s="157"/>
      <c r="K1249" s="162">
        <f t="shared" si="8"/>
        <v>-1</v>
      </c>
      <c r="L1249" s="163"/>
      <c r="M1249" s="154"/>
      <c r="N1249" s="131"/>
    </row>
    <row r="1250">
      <c r="A1250" s="152" t="str">
        <f t="shared" si="1"/>
        <v>576116</v>
      </c>
      <c r="B1250" s="107"/>
      <c r="C1250" s="106">
        <v>576.0</v>
      </c>
      <c r="D1250" s="153" t="s">
        <v>764</v>
      </c>
      <c r="E1250" s="154" t="s">
        <v>945</v>
      </c>
      <c r="F1250" s="155">
        <f>vlookup(G1250,terminals!$C$4:$O$196,13,FALSE)</f>
        <v>116</v>
      </c>
      <c r="G1250" s="153" t="s">
        <v>298</v>
      </c>
      <c r="H1250" s="156" t="s">
        <v>946</v>
      </c>
      <c r="I1250" s="163" t="s">
        <v>1063</v>
      </c>
      <c r="J1250" s="157"/>
      <c r="K1250" s="162">
        <f t="shared" si="8"/>
        <v>0</v>
      </c>
      <c r="L1250" s="163"/>
      <c r="M1250" s="154"/>
      <c r="N1250" s="131"/>
    </row>
    <row r="1251">
      <c r="A1251" s="152" t="str">
        <f t="shared" si="1"/>
        <v>57698</v>
      </c>
      <c r="B1251" s="107"/>
      <c r="C1251" s="106">
        <v>576.0</v>
      </c>
      <c r="D1251" s="153" t="s">
        <v>764</v>
      </c>
      <c r="E1251" s="154" t="s">
        <v>947</v>
      </c>
      <c r="F1251" s="155">
        <f>vlookup(G1251,terminals!$C$4:$O$196,13,FALSE)</f>
        <v>98</v>
      </c>
      <c r="G1251" s="153" t="s">
        <v>293</v>
      </c>
      <c r="H1251" s="156"/>
      <c r="I1251" s="163"/>
      <c r="J1251" s="157"/>
      <c r="K1251" s="162">
        <f t="shared" si="8"/>
        <v>-1</v>
      </c>
      <c r="L1251" s="163"/>
      <c r="M1251" s="154"/>
      <c r="N1251" s="131"/>
    </row>
    <row r="1252">
      <c r="A1252" s="152" t="str">
        <f t="shared" si="1"/>
        <v>577116</v>
      </c>
      <c r="B1252" s="107"/>
      <c r="C1252" s="106">
        <v>577.0</v>
      </c>
      <c r="D1252" s="153" t="s">
        <v>765</v>
      </c>
      <c r="E1252" s="154" t="s">
        <v>945</v>
      </c>
      <c r="F1252" s="155">
        <f>vlookup(G1252,terminals!$C$4:$O$196,13,FALSE)</f>
        <v>116</v>
      </c>
      <c r="G1252" s="153" t="s">
        <v>298</v>
      </c>
      <c r="H1252" s="161" t="s">
        <v>980</v>
      </c>
      <c r="I1252" s="157" t="s">
        <v>1063</v>
      </c>
      <c r="J1252" s="157"/>
      <c r="K1252" s="157">
        <f t="shared" si="8"/>
        <v>0</v>
      </c>
      <c r="L1252" s="163"/>
      <c r="M1252" s="154"/>
      <c r="N1252" s="131"/>
    </row>
    <row r="1253">
      <c r="A1253" s="152" t="str">
        <f t="shared" si="1"/>
        <v>577111</v>
      </c>
      <c r="B1253" s="107"/>
      <c r="C1253" s="106">
        <v>577.0</v>
      </c>
      <c r="D1253" s="153" t="s">
        <v>765</v>
      </c>
      <c r="E1253" s="154" t="s">
        <v>947</v>
      </c>
      <c r="F1253" s="155">
        <f>vlookup(G1253,terminals!$C$4:$O$196,13,FALSE)</f>
        <v>111</v>
      </c>
      <c r="G1253" s="153" t="s">
        <v>295</v>
      </c>
      <c r="H1253" s="161"/>
      <c r="I1253" s="157"/>
      <c r="J1253" s="157"/>
      <c r="K1253" s="157">
        <f t="shared" si="8"/>
        <v>-1</v>
      </c>
      <c r="L1253" s="163"/>
      <c r="M1253" s="154"/>
      <c r="N1253" s="131"/>
    </row>
    <row r="1254">
      <c r="A1254" s="152" t="str">
        <f t="shared" si="1"/>
        <v>578116</v>
      </c>
      <c r="B1254" s="107"/>
      <c r="C1254" s="106">
        <v>578.0</v>
      </c>
      <c r="D1254" s="153" t="s">
        <v>766</v>
      </c>
      <c r="E1254" s="154" t="s">
        <v>945</v>
      </c>
      <c r="F1254" s="155">
        <f>vlookup(G1254,terminals!$C$4:$O$196,13,FALSE)</f>
        <v>116</v>
      </c>
      <c r="G1254" s="153" t="s">
        <v>298</v>
      </c>
      <c r="H1254" s="161" t="s">
        <v>973</v>
      </c>
      <c r="I1254" s="157" t="s">
        <v>1063</v>
      </c>
      <c r="J1254" s="157"/>
      <c r="K1254" s="157">
        <f t="shared" si="8"/>
        <v>0</v>
      </c>
      <c r="L1254" s="163"/>
      <c r="M1254" s="154"/>
      <c r="N1254" s="131"/>
    </row>
    <row r="1255">
      <c r="A1255" s="152" t="str">
        <f t="shared" si="1"/>
        <v>578118</v>
      </c>
      <c r="B1255" s="107"/>
      <c r="C1255" s="106">
        <v>578.0</v>
      </c>
      <c r="D1255" s="153" t="s">
        <v>766</v>
      </c>
      <c r="E1255" s="154" t="s">
        <v>947</v>
      </c>
      <c r="F1255" s="155">
        <f>vlookup(G1255,terminals!$C$4:$O$196,13,FALSE)</f>
        <v>118</v>
      </c>
      <c r="G1255" s="153" t="s">
        <v>266</v>
      </c>
      <c r="H1255" s="156"/>
      <c r="I1255" s="163"/>
      <c r="J1255" s="157"/>
      <c r="K1255" s="162">
        <f t="shared" si="8"/>
        <v>-1</v>
      </c>
      <c r="L1255" s="163"/>
      <c r="M1255" s="154"/>
      <c r="N1255" s="131"/>
    </row>
    <row r="1256">
      <c r="A1256" s="152" t="str">
        <f t="shared" si="1"/>
        <v>579116</v>
      </c>
      <c r="B1256" s="107"/>
      <c r="C1256" s="106">
        <v>579.0</v>
      </c>
      <c r="D1256" s="153" t="s">
        <v>766</v>
      </c>
      <c r="E1256" s="154" t="s">
        <v>945</v>
      </c>
      <c r="F1256" s="155">
        <f>vlookup(G1256,terminals!$C$4:$O$196,13,FALSE)</f>
        <v>116</v>
      </c>
      <c r="G1256" s="153" t="s">
        <v>298</v>
      </c>
      <c r="H1256" s="156" t="s">
        <v>946</v>
      </c>
      <c r="I1256" s="163" t="s">
        <v>1063</v>
      </c>
      <c r="J1256" s="157"/>
      <c r="K1256" s="162">
        <f t="shared" si="8"/>
        <v>0</v>
      </c>
      <c r="L1256" s="163"/>
      <c r="M1256" s="154"/>
      <c r="N1256" s="131"/>
    </row>
    <row r="1257">
      <c r="A1257" s="152" t="str">
        <f t="shared" si="1"/>
        <v>579118</v>
      </c>
      <c r="B1257" s="107"/>
      <c r="C1257" s="106">
        <v>579.0</v>
      </c>
      <c r="D1257" s="153" t="s">
        <v>766</v>
      </c>
      <c r="E1257" s="154" t="s">
        <v>947</v>
      </c>
      <c r="F1257" s="155">
        <f>vlookup(G1257,terminals!$C$4:$O$196,13,FALSE)</f>
        <v>118</v>
      </c>
      <c r="G1257" s="153" t="s">
        <v>266</v>
      </c>
      <c r="H1257" s="156"/>
      <c r="I1257" s="163"/>
      <c r="J1257" s="157"/>
      <c r="K1257" s="162">
        <f t="shared" si="8"/>
        <v>-1</v>
      </c>
      <c r="L1257" s="163"/>
      <c r="M1257" s="154"/>
      <c r="N1257" s="131"/>
    </row>
    <row r="1258">
      <c r="A1258" s="152" t="str">
        <f t="shared" si="1"/>
        <v>580116</v>
      </c>
      <c r="B1258" s="107"/>
      <c r="C1258" s="106">
        <v>580.0</v>
      </c>
      <c r="D1258" s="153" t="s">
        <v>766</v>
      </c>
      <c r="E1258" s="154" t="s">
        <v>945</v>
      </c>
      <c r="F1258" s="155">
        <f>vlookup(G1258,terminals!$C$4:$O$196,13,FALSE)</f>
        <v>116</v>
      </c>
      <c r="G1258" s="153" t="s">
        <v>298</v>
      </c>
      <c r="H1258" s="156" t="s">
        <v>965</v>
      </c>
      <c r="I1258" s="163" t="s">
        <v>1063</v>
      </c>
      <c r="J1258" s="157"/>
      <c r="K1258" s="162">
        <f t="shared" si="8"/>
        <v>0</v>
      </c>
      <c r="L1258" s="163"/>
      <c r="M1258" s="154"/>
      <c r="N1258" s="131"/>
    </row>
    <row r="1259">
      <c r="A1259" s="152" t="str">
        <f t="shared" si="1"/>
        <v>580118</v>
      </c>
      <c r="B1259" s="107"/>
      <c r="C1259" s="106">
        <v>580.0</v>
      </c>
      <c r="D1259" s="153" t="s">
        <v>766</v>
      </c>
      <c r="E1259" s="154" t="s">
        <v>947</v>
      </c>
      <c r="F1259" s="155">
        <f>vlookup(G1259,terminals!$C$4:$O$196,13,FALSE)</f>
        <v>118</v>
      </c>
      <c r="G1259" s="153" t="s">
        <v>266</v>
      </c>
      <c r="H1259" s="156"/>
      <c r="I1259" s="163"/>
      <c r="J1259" s="157"/>
      <c r="K1259" s="162">
        <f t="shared" si="8"/>
        <v>-1</v>
      </c>
      <c r="L1259" s="163"/>
      <c r="M1259" s="154"/>
      <c r="N1259" s="131"/>
    </row>
    <row r="1260">
      <c r="A1260" s="152" t="str">
        <f t="shared" si="1"/>
        <v>581116</v>
      </c>
      <c r="B1260" s="107"/>
      <c r="C1260" s="106">
        <v>581.0</v>
      </c>
      <c r="D1260" s="153" t="s">
        <v>767</v>
      </c>
      <c r="E1260" s="154" t="s">
        <v>945</v>
      </c>
      <c r="F1260" s="155">
        <f>vlookup(G1260,terminals!$C$4:$O$196,13,FALSE)</f>
        <v>116</v>
      </c>
      <c r="G1260" s="153" t="s">
        <v>298</v>
      </c>
      <c r="H1260" s="156" t="s">
        <v>980</v>
      </c>
      <c r="I1260" s="163" t="s">
        <v>1063</v>
      </c>
      <c r="J1260" s="157"/>
      <c r="K1260" s="162">
        <f t="shared" si="8"/>
        <v>0</v>
      </c>
      <c r="L1260" s="163"/>
      <c r="M1260" s="154"/>
      <c r="N1260" s="131"/>
    </row>
    <row r="1261">
      <c r="A1261" s="152" t="str">
        <f t="shared" si="1"/>
        <v>581112</v>
      </c>
      <c r="B1261" s="107"/>
      <c r="C1261" s="106">
        <v>581.0</v>
      </c>
      <c r="D1261" s="153" t="s">
        <v>767</v>
      </c>
      <c r="E1261" s="154" t="s">
        <v>947</v>
      </c>
      <c r="F1261" s="155">
        <f>vlookup(G1261,terminals!$C$4:$O$196,13,FALSE)</f>
        <v>112</v>
      </c>
      <c r="G1261" s="153" t="s">
        <v>268</v>
      </c>
      <c r="H1261" s="156"/>
      <c r="I1261" s="163"/>
      <c r="J1261" s="157"/>
      <c r="K1261" s="162">
        <f t="shared" si="8"/>
        <v>-1</v>
      </c>
      <c r="L1261" s="163"/>
      <c r="M1261" s="154"/>
      <c r="N1261" s="131"/>
    </row>
    <row r="1262">
      <c r="A1262" s="152" t="str">
        <f t="shared" si="1"/>
        <v>582116</v>
      </c>
      <c r="B1262" s="107"/>
      <c r="C1262" s="106">
        <v>582.0</v>
      </c>
      <c r="D1262" s="153" t="s">
        <v>768</v>
      </c>
      <c r="E1262" s="154" t="s">
        <v>945</v>
      </c>
      <c r="F1262" s="155">
        <f>vlookup(G1262,terminals!$C$4:$O$196,13,FALSE)</f>
        <v>116</v>
      </c>
      <c r="G1262" s="153" t="s">
        <v>298</v>
      </c>
      <c r="H1262" s="156" t="s">
        <v>980</v>
      </c>
      <c r="I1262" s="163" t="s">
        <v>1063</v>
      </c>
      <c r="J1262" s="157"/>
      <c r="K1262" s="162">
        <f t="shared" si="8"/>
        <v>0</v>
      </c>
      <c r="L1262" s="163"/>
      <c r="M1262" s="154"/>
      <c r="N1262" s="131"/>
    </row>
    <row r="1263">
      <c r="A1263" s="152" t="str">
        <f t="shared" si="1"/>
        <v>582114</v>
      </c>
      <c r="B1263" s="107"/>
      <c r="C1263" s="106">
        <v>582.0</v>
      </c>
      <c r="D1263" s="153" t="s">
        <v>768</v>
      </c>
      <c r="E1263" s="154" t="s">
        <v>947</v>
      </c>
      <c r="F1263" s="155">
        <f>vlookup(G1263,terminals!$C$4:$O$196,13,FALSE)</f>
        <v>114</v>
      </c>
      <c r="G1263" s="153" t="s">
        <v>294</v>
      </c>
      <c r="H1263" s="156"/>
      <c r="I1263" s="163"/>
      <c r="J1263" s="157"/>
      <c r="K1263" s="162">
        <f t="shared" si="8"/>
        <v>-1</v>
      </c>
      <c r="L1263" s="163"/>
      <c r="M1263" s="154"/>
      <c r="N1263" s="131"/>
    </row>
    <row r="1264">
      <c r="A1264" s="152" t="str">
        <f t="shared" si="1"/>
        <v>58388</v>
      </c>
      <c r="B1264" s="107"/>
      <c r="C1264" s="106">
        <v>583.0</v>
      </c>
      <c r="D1264" s="153" t="s">
        <v>769</v>
      </c>
      <c r="E1264" s="154" t="s">
        <v>945</v>
      </c>
      <c r="F1264" s="155">
        <f>vlookup(G1264,terminals!$C$4:$O$196,13,FALSE)</f>
        <v>88</v>
      </c>
      <c r="G1264" s="153" t="s">
        <v>259</v>
      </c>
      <c r="H1264" s="156" t="s">
        <v>1047</v>
      </c>
      <c r="I1264" s="163" t="s">
        <v>1063</v>
      </c>
      <c r="J1264" s="157"/>
      <c r="K1264" s="162">
        <f t="shared" si="8"/>
        <v>0</v>
      </c>
      <c r="L1264" s="163"/>
      <c r="M1264" s="154"/>
      <c r="N1264" s="131"/>
    </row>
    <row r="1265">
      <c r="A1265" s="152" t="str">
        <f t="shared" si="1"/>
        <v>583102</v>
      </c>
      <c r="B1265" s="107"/>
      <c r="C1265" s="106">
        <v>583.0</v>
      </c>
      <c r="D1265" s="153" t="s">
        <v>769</v>
      </c>
      <c r="E1265" s="154" t="s">
        <v>947</v>
      </c>
      <c r="F1265" s="155">
        <f>vlookup(G1265,terminals!$C$4:$O$196,13,FALSE)</f>
        <v>102</v>
      </c>
      <c r="G1265" s="153" t="s">
        <v>301</v>
      </c>
      <c r="H1265" s="156"/>
      <c r="I1265" s="163"/>
      <c r="J1265" s="157"/>
      <c r="K1265" s="162">
        <f t="shared" si="8"/>
        <v>-1</v>
      </c>
      <c r="L1265" s="163"/>
      <c r="M1265" s="154"/>
      <c r="N1265" s="131"/>
    </row>
    <row r="1266">
      <c r="A1266" s="152" t="str">
        <f t="shared" si="1"/>
        <v>58488</v>
      </c>
      <c r="B1266" s="107"/>
      <c r="C1266" s="106">
        <v>584.0</v>
      </c>
      <c r="D1266" s="153" t="s">
        <v>770</v>
      </c>
      <c r="E1266" s="154" t="s">
        <v>945</v>
      </c>
      <c r="F1266" s="155">
        <f>vlookup(G1266,terminals!$C$4:$O$196,13,FALSE)</f>
        <v>88</v>
      </c>
      <c r="G1266" s="153" t="s">
        <v>259</v>
      </c>
      <c r="H1266" s="156" t="s">
        <v>1051</v>
      </c>
      <c r="I1266" s="163" t="s">
        <v>960</v>
      </c>
      <c r="J1266" s="157" t="s">
        <v>954</v>
      </c>
      <c r="K1266" s="162">
        <f t="shared" si="8"/>
        <v>0</v>
      </c>
      <c r="L1266" s="163"/>
      <c r="M1266" s="154"/>
      <c r="N1266" s="131"/>
    </row>
    <row r="1267">
      <c r="A1267" s="152" t="str">
        <f t="shared" si="1"/>
        <v>58495</v>
      </c>
      <c r="B1267" s="107"/>
      <c r="C1267" s="106">
        <v>584.0</v>
      </c>
      <c r="D1267" s="153" t="s">
        <v>770</v>
      </c>
      <c r="E1267" s="154" t="s">
        <v>947</v>
      </c>
      <c r="F1267" s="155">
        <f>vlookup(G1267,terminals!$C$4:$O$196,13,FALSE)</f>
        <v>95</v>
      </c>
      <c r="G1267" s="153" t="s">
        <v>290</v>
      </c>
      <c r="H1267" s="156"/>
      <c r="I1267" s="163"/>
      <c r="J1267" s="157"/>
      <c r="K1267" s="162">
        <f t="shared" si="8"/>
        <v>-1</v>
      </c>
      <c r="L1267" s="163"/>
      <c r="M1267" s="154"/>
      <c r="N1267" s="131"/>
    </row>
    <row r="1268">
      <c r="A1268" s="152" t="str">
        <f t="shared" si="1"/>
        <v>58588</v>
      </c>
      <c r="B1268" s="107"/>
      <c r="C1268" s="106">
        <v>585.0</v>
      </c>
      <c r="D1268" s="153" t="s">
        <v>771</v>
      </c>
      <c r="E1268" s="154" t="s">
        <v>945</v>
      </c>
      <c r="F1268" s="155">
        <f>vlookup(G1268,terminals!$C$4:$O$196,13,FALSE)</f>
        <v>88</v>
      </c>
      <c r="G1268" s="153" t="s">
        <v>259</v>
      </c>
      <c r="H1268" s="156" t="s">
        <v>1078</v>
      </c>
      <c r="I1268" s="163" t="s">
        <v>993</v>
      </c>
      <c r="J1268" s="157" t="s">
        <v>962</v>
      </c>
      <c r="K1268" s="162">
        <f t="shared" si="8"/>
        <v>0</v>
      </c>
      <c r="L1268" s="163"/>
      <c r="M1268" s="154"/>
      <c r="N1268" s="131"/>
    </row>
    <row r="1269">
      <c r="A1269" s="152" t="str">
        <f t="shared" si="1"/>
        <v>585105</v>
      </c>
      <c r="B1269" s="107"/>
      <c r="C1269" s="106">
        <v>585.0</v>
      </c>
      <c r="D1269" s="153" t="s">
        <v>771</v>
      </c>
      <c r="E1269" s="154" t="s">
        <v>947</v>
      </c>
      <c r="F1269" s="155">
        <f>vlookup(G1269,terminals!$C$4:$O$196,13,FALSE)</f>
        <v>105</v>
      </c>
      <c r="G1269" s="153" t="s">
        <v>288</v>
      </c>
      <c r="H1269" s="156"/>
      <c r="I1269" s="163"/>
      <c r="J1269" s="157"/>
      <c r="K1269" s="162">
        <f t="shared" si="8"/>
        <v>-1</v>
      </c>
      <c r="L1269" s="163"/>
      <c r="M1269" s="154"/>
      <c r="N1269" s="131"/>
    </row>
    <row r="1270">
      <c r="A1270" s="152" t="str">
        <f t="shared" si="1"/>
        <v>58688</v>
      </c>
      <c r="B1270" s="107"/>
      <c r="C1270" s="106">
        <v>586.0</v>
      </c>
      <c r="D1270" s="153" t="s">
        <v>772</v>
      </c>
      <c r="E1270" s="154" t="s">
        <v>945</v>
      </c>
      <c r="F1270" s="155">
        <f>vlookup(G1270,terminals!$C$4:$O$196,13,FALSE)</f>
        <v>88</v>
      </c>
      <c r="G1270" s="153" t="s">
        <v>259</v>
      </c>
      <c r="H1270" s="156" t="s">
        <v>1051</v>
      </c>
      <c r="I1270" s="163" t="s">
        <v>960</v>
      </c>
      <c r="J1270" s="157" t="s">
        <v>1029</v>
      </c>
      <c r="K1270" s="162">
        <f t="shared" si="8"/>
        <v>0</v>
      </c>
      <c r="L1270" s="163"/>
      <c r="M1270" s="154"/>
      <c r="N1270" s="131"/>
    </row>
    <row r="1271">
      <c r="A1271" s="152" t="str">
        <f t="shared" si="1"/>
        <v>586107</v>
      </c>
      <c r="B1271" s="107"/>
      <c r="C1271" s="106">
        <v>586.0</v>
      </c>
      <c r="D1271" s="153" t="s">
        <v>772</v>
      </c>
      <c r="E1271" s="154" t="s">
        <v>947</v>
      </c>
      <c r="F1271" s="155">
        <f>vlookup(G1271,terminals!$C$4:$O$196,13,FALSE)</f>
        <v>107</v>
      </c>
      <c r="G1271" s="153" t="s">
        <v>262</v>
      </c>
      <c r="H1271" s="156"/>
      <c r="I1271" s="163"/>
      <c r="J1271" s="157"/>
      <c r="K1271" s="162">
        <f t="shared" si="8"/>
        <v>-1</v>
      </c>
      <c r="L1271" s="163"/>
      <c r="M1271" s="154"/>
      <c r="N1271" s="131"/>
    </row>
    <row r="1272">
      <c r="A1272" s="152" t="str">
        <f t="shared" si="1"/>
        <v>58789</v>
      </c>
      <c r="B1272" s="107"/>
      <c r="C1272" s="106">
        <v>587.0</v>
      </c>
      <c r="D1272" s="153" t="s">
        <v>772</v>
      </c>
      <c r="E1272" s="154" t="s">
        <v>945</v>
      </c>
      <c r="F1272" s="155">
        <f>vlookup(G1272,terminals!$C$4:$O$196,13,FALSE)</f>
        <v>89</v>
      </c>
      <c r="G1272" s="153" t="s">
        <v>283</v>
      </c>
      <c r="H1272" s="156" t="s">
        <v>1051</v>
      </c>
      <c r="I1272" s="163" t="s">
        <v>960</v>
      </c>
      <c r="J1272" s="157" t="s">
        <v>1106</v>
      </c>
      <c r="K1272" s="162">
        <f t="shared" si="8"/>
        <v>0</v>
      </c>
      <c r="L1272" s="163"/>
      <c r="M1272" s="154"/>
      <c r="N1272" s="131"/>
    </row>
    <row r="1273">
      <c r="A1273" s="152" t="str">
        <f t="shared" si="1"/>
        <v>587107</v>
      </c>
      <c r="B1273" s="107"/>
      <c r="C1273" s="106">
        <v>587.0</v>
      </c>
      <c r="D1273" s="153" t="s">
        <v>772</v>
      </c>
      <c r="E1273" s="154" t="s">
        <v>947</v>
      </c>
      <c r="F1273" s="155">
        <f>vlookup(G1273,terminals!$C$4:$O$196,13,FALSE)</f>
        <v>107</v>
      </c>
      <c r="G1273" s="153" t="s">
        <v>262</v>
      </c>
      <c r="H1273" s="156"/>
      <c r="I1273" s="163"/>
      <c r="J1273" s="157"/>
      <c r="K1273" s="162">
        <f t="shared" si="8"/>
        <v>-1</v>
      </c>
      <c r="L1273" s="163"/>
      <c r="M1273" s="154"/>
      <c r="N1273" s="131"/>
    </row>
    <row r="1274">
      <c r="A1274" s="152" t="str">
        <f t="shared" si="1"/>
        <v>58888</v>
      </c>
      <c r="B1274" s="107"/>
      <c r="C1274" s="106">
        <v>588.0</v>
      </c>
      <c r="D1274" s="153" t="s">
        <v>773</v>
      </c>
      <c r="E1274" s="154" t="s">
        <v>945</v>
      </c>
      <c r="F1274" s="155">
        <f>vlookup(G1274,terminals!$C$4:$O$196,13,FALSE)</f>
        <v>88</v>
      </c>
      <c r="G1274" s="153" t="s">
        <v>259</v>
      </c>
      <c r="H1274" s="156" t="s">
        <v>946</v>
      </c>
      <c r="I1274" s="163" t="s">
        <v>1063</v>
      </c>
      <c r="J1274" s="157"/>
      <c r="K1274" s="162">
        <f t="shared" si="8"/>
        <v>0</v>
      </c>
      <c r="L1274" s="163"/>
      <c r="M1274" s="154"/>
      <c r="N1274" s="131"/>
    </row>
    <row r="1275">
      <c r="A1275" s="152" t="str">
        <f t="shared" si="1"/>
        <v>588118</v>
      </c>
      <c r="B1275" s="107"/>
      <c r="C1275" s="106">
        <v>588.0</v>
      </c>
      <c r="D1275" s="153" t="s">
        <v>773</v>
      </c>
      <c r="E1275" s="154" t="s">
        <v>947</v>
      </c>
      <c r="F1275" s="155">
        <f>vlookup(G1275,terminals!$C$4:$O$196,13,FALSE)</f>
        <v>118</v>
      </c>
      <c r="G1275" s="153" t="s">
        <v>266</v>
      </c>
      <c r="H1275" s="156"/>
      <c r="I1275" s="163"/>
      <c r="J1275" s="157"/>
      <c r="K1275" s="162">
        <f t="shared" si="8"/>
        <v>-1</v>
      </c>
      <c r="L1275" s="163"/>
      <c r="M1275" s="154"/>
      <c r="N1275" s="131"/>
    </row>
    <row r="1276">
      <c r="A1276" s="152" t="str">
        <f t="shared" si="1"/>
        <v>58988</v>
      </c>
      <c r="B1276" s="107"/>
      <c r="C1276" s="106">
        <v>589.0</v>
      </c>
      <c r="D1276" s="153" t="s">
        <v>774</v>
      </c>
      <c r="E1276" s="154" t="s">
        <v>945</v>
      </c>
      <c r="F1276" s="155">
        <f>vlookup(G1276,terminals!$C$4:$O$196,13,FALSE)</f>
        <v>88</v>
      </c>
      <c r="G1276" s="153" t="s">
        <v>259</v>
      </c>
      <c r="H1276" s="156" t="s">
        <v>1013</v>
      </c>
      <c r="I1276" s="163" t="s">
        <v>960</v>
      </c>
      <c r="J1276" s="157" t="s">
        <v>1052</v>
      </c>
      <c r="K1276" s="162">
        <f t="shared" si="8"/>
        <v>0</v>
      </c>
      <c r="L1276" s="163"/>
      <c r="M1276" s="154"/>
      <c r="N1276" s="131"/>
    </row>
    <row r="1277">
      <c r="A1277" s="152" t="str">
        <f t="shared" si="1"/>
        <v>589112</v>
      </c>
      <c r="B1277" s="107"/>
      <c r="C1277" s="106">
        <v>589.0</v>
      </c>
      <c r="D1277" s="153" t="s">
        <v>774</v>
      </c>
      <c r="E1277" s="154" t="s">
        <v>947</v>
      </c>
      <c r="F1277" s="155">
        <f>vlookup(G1277,terminals!$C$4:$O$196,13,FALSE)</f>
        <v>112</v>
      </c>
      <c r="G1277" s="153" t="s">
        <v>268</v>
      </c>
      <c r="H1277" s="156"/>
      <c r="I1277" s="163"/>
      <c r="J1277" s="157"/>
      <c r="K1277" s="162">
        <f t="shared" si="8"/>
        <v>-1</v>
      </c>
      <c r="L1277" s="163"/>
      <c r="M1277" s="154"/>
      <c r="N1277" s="131"/>
    </row>
    <row r="1278">
      <c r="A1278" s="152" t="str">
        <f t="shared" si="1"/>
        <v>59095</v>
      </c>
      <c r="B1278" s="107"/>
      <c r="C1278" s="106">
        <v>590.0</v>
      </c>
      <c r="D1278" s="153" t="s">
        <v>775</v>
      </c>
      <c r="E1278" s="154" t="s">
        <v>945</v>
      </c>
      <c r="F1278" s="155">
        <f>vlookup(G1278,terminals!$C$4:$O$196,13,FALSE)</f>
        <v>95</v>
      </c>
      <c r="G1278" s="153" t="s">
        <v>290</v>
      </c>
      <c r="H1278" s="156" t="s">
        <v>973</v>
      </c>
      <c r="I1278" s="163" t="s">
        <v>960</v>
      </c>
      <c r="J1278" s="157" t="s">
        <v>1106</v>
      </c>
      <c r="K1278" s="162">
        <f t="shared" si="8"/>
        <v>0</v>
      </c>
      <c r="L1278" s="163"/>
      <c r="M1278" s="154"/>
      <c r="N1278" s="131"/>
    </row>
    <row r="1279">
      <c r="A1279" s="152" t="str">
        <f t="shared" si="1"/>
        <v>590102</v>
      </c>
      <c r="B1279" s="107"/>
      <c r="C1279" s="106">
        <v>590.0</v>
      </c>
      <c r="D1279" s="153" t="s">
        <v>775</v>
      </c>
      <c r="E1279" s="154" t="s">
        <v>947</v>
      </c>
      <c r="F1279" s="155">
        <f>vlookup(G1279,terminals!$C$4:$O$196,13,FALSE)</f>
        <v>102</v>
      </c>
      <c r="G1279" s="153" t="s">
        <v>301</v>
      </c>
      <c r="H1279" s="156"/>
      <c r="I1279" s="163"/>
      <c r="J1279" s="157"/>
      <c r="K1279" s="162">
        <f t="shared" si="8"/>
        <v>-1</v>
      </c>
      <c r="L1279" s="163"/>
      <c r="M1279" s="154"/>
      <c r="N1279" s="131"/>
    </row>
    <row r="1280">
      <c r="A1280" s="152" t="str">
        <f t="shared" si="1"/>
        <v>59195</v>
      </c>
      <c r="B1280" s="107"/>
      <c r="C1280" s="106">
        <v>591.0</v>
      </c>
      <c r="D1280" s="153" t="s">
        <v>775</v>
      </c>
      <c r="E1280" s="154" t="s">
        <v>945</v>
      </c>
      <c r="F1280" s="155">
        <f>vlookup(G1280,terminals!$C$4:$O$196,13,FALSE)</f>
        <v>95</v>
      </c>
      <c r="G1280" s="153" t="s">
        <v>290</v>
      </c>
      <c r="H1280" s="156" t="s">
        <v>1085</v>
      </c>
      <c r="I1280" s="163" t="s">
        <v>1063</v>
      </c>
      <c r="J1280" s="157"/>
      <c r="K1280" s="162">
        <f t="shared" si="8"/>
        <v>0</v>
      </c>
      <c r="L1280" s="163"/>
      <c r="M1280" s="154"/>
      <c r="N1280" s="131"/>
    </row>
    <row r="1281">
      <c r="A1281" s="152" t="str">
        <f t="shared" si="1"/>
        <v>591102</v>
      </c>
      <c r="B1281" s="107"/>
      <c r="C1281" s="106">
        <v>591.0</v>
      </c>
      <c r="D1281" s="153" t="s">
        <v>775</v>
      </c>
      <c r="E1281" s="154" t="s">
        <v>947</v>
      </c>
      <c r="F1281" s="155">
        <f>vlookup(G1281,terminals!$C$4:$O$196,13,FALSE)</f>
        <v>102</v>
      </c>
      <c r="G1281" s="153" t="s">
        <v>301</v>
      </c>
      <c r="H1281" s="156"/>
      <c r="I1281" s="163"/>
      <c r="J1281" s="157"/>
      <c r="K1281" s="162">
        <f t="shared" si="8"/>
        <v>-1</v>
      </c>
      <c r="L1281" s="163"/>
      <c r="M1281" s="154"/>
      <c r="N1281" s="131"/>
    </row>
    <row r="1282">
      <c r="A1282" s="152" t="str">
        <f t="shared" si="1"/>
        <v>59295</v>
      </c>
      <c r="B1282" s="107"/>
      <c r="C1282" s="106">
        <v>592.0</v>
      </c>
      <c r="D1282" s="153" t="s">
        <v>775</v>
      </c>
      <c r="E1282" s="154" t="s">
        <v>945</v>
      </c>
      <c r="F1282" s="155">
        <f>vlookup(G1282,terminals!$C$4:$O$196,13,FALSE)</f>
        <v>95</v>
      </c>
      <c r="G1282" s="153" t="s">
        <v>290</v>
      </c>
      <c r="H1282" s="156" t="s">
        <v>986</v>
      </c>
      <c r="I1282" s="163" t="s">
        <v>1063</v>
      </c>
      <c r="J1282" s="157"/>
      <c r="K1282" s="162">
        <f t="shared" si="8"/>
        <v>0</v>
      </c>
      <c r="L1282" s="163"/>
      <c r="M1282" s="154"/>
      <c r="N1282" s="131"/>
    </row>
    <row r="1283">
      <c r="A1283" s="152" t="str">
        <f t="shared" si="1"/>
        <v>592102</v>
      </c>
      <c r="B1283" s="107"/>
      <c r="C1283" s="106">
        <v>592.0</v>
      </c>
      <c r="D1283" s="153" t="s">
        <v>775</v>
      </c>
      <c r="E1283" s="154" t="s">
        <v>947</v>
      </c>
      <c r="F1283" s="155">
        <f>vlookup(G1283,terminals!$C$4:$O$196,13,FALSE)</f>
        <v>102</v>
      </c>
      <c r="G1283" s="153" t="s">
        <v>301</v>
      </c>
      <c r="H1283" s="156"/>
      <c r="I1283" s="163"/>
      <c r="J1283" s="157"/>
      <c r="K1283" s="162">
        <f t="shared" si="8"/>
        <v>-1</v>
      </c>
      <c r="L1283" s="163"/>
      <c r="M1283" s="154"/>
      <c r="N1283" s="131"/>
    </row>
    <row r="1284">
      <c r="A1284" s="152" t="str">
        <f t="shared" si="1"/>
        <v>59395</v>
      </c>
      <c r="B1284" s="107"/>
      <c r="C1284" s="106">
        <v>593.0</v>
      </c>
      <c r="D1284" s="153" t="s">
        <v>775</v>
      </c>
      <c r="E1284" s="154" t="s">
        <v>945</v>
      </c>
      <c r="F1284" s="155">
        <f>vlookup(G1284,terminals!$C$4:$O$196,13,FALSE)</f>
        <v>95</v>
      </c>
      <c r="G1284" s="153" t="s">
        <v>290</v>
      </c>
      <c r="H1284" s="156" t="s">
        <v>948</v>
      </c>
      <c r="I1284" s="163" t="s">
        <v>1063</v>
      </c>
      <c r="J1284" s="157"/>
      <c r="K1284" s="162">
        <f t="shared" si="8"/>
        <v>0</v>
      </c>
      <c r="L1284" s="163"/>
      <c r="M1284" s="154"/>
      <c r="N1284" s="131"/>
    </row>
    <row r="1285">
      <c r="A1285" s="152" t="str">
        <f t="shared" si="1"/>
        <v>593102</v>
      </c>
      <c r="B1285" s="107"/>
      <c r="C1285" s="106">
        <v>593.0</v>
      </c>
      <c r="D1285" s="153" t="s">
        <v>775</v>
      </c>
      <c r="E1285" s="154" t="s">
        <v>947</v>
      </c>
      <c r="F1285" s="155">
        <f>vlookup(G1285,terminals!$C$4:$O$196,13,FALSE)</f>
        <v>102</v>
      </c>
      <c r="G1285" s="153" t="s">
        <v>301</v>
      </c>
      <c r="H1285" s="156"/>
      <c r="I1285" s="163"/>
      <c r="J1285" s="157"/>
      <c r="K1285" s="162">
        <f t="shared" si="8"/>
        <v>-1</v>
      </c>
      <c r="L1285" s="163"/>
      <c r="M1285" s="154"/>
      <c r="N1285" s="131"/>
    </row>
    <row r="1286">
      <c r="A1286" s="152" t="str">
        <f t="shared" si="1"/>
        <v>59495</v>
      </c>
      <c r="B1286" s="107"/>
      <c r="C1286" s="106">
        <v>594.0</v>
      </c>
      <c r="D1286" s="153" t="s">
        <v>775</v>
      </c>
      <c r="E1286" s="154" t="s">
        <v>945</v>
      </c>
      <c r="F1286" s="155">
        <f>vlookup(G1286,terminals!$C$4:$O$196,13,FALSE)</f>
        <v>95</v>
      </c>
      <c r="G1286" s="153" t="s">
        <v>290</v>
      </c>
      <c r="H1286" s="156" t="s">
        <v>1028</v>
      </c>
      <c r="I1286" s="163" t="s">
        <v>1063</v>
      </c>
      <c r="J1286" s="157"/>
      <c r="K1286" s="162">
        <f t="shared" si="8"/>
        <v>0</v>
      </c>
      <c r="L1286" s="163"/>
      <c r="M1286" s="154"/>
      <c r="N1286" s="131"/>
    </row>
    <row r="1287">
      <c r="A1287" s="152" t="str">
        <f t="shared" si="1"/>
        <v>594102</v>
      </c>
      <c r="B1287" s="107"/>
      <c r="C1287" s="106">
        <v>594.0</v>
      </c>
      <c r="D1287" s="153" t="s">
        <v>775</v>
      </c>
      <c r="E1287" s="154" t="s">
        <v>947</v>
      </c>
      <c r="F1287" s="155">
        <f>vlookup(G1287,terminals!$C$4:$O$196,13,FALSE)</f>
        <v>102</v>
      </c>
      <c r="G1287" s="153" t="s">
        <v>301</v>
      </c>
      <c r="H1287" s="161"/>
      <c r="I1287" s="157"/>
      <c r="J1287" s="157"/>
      <c r="K1287" s="157">
        <f t="shared" si="8"/>
        <v>-1</v>
      </c>
      <c r="L1287" s="163"/>
      <c r="M1287" s="154"/>
      <c r="N1287" s="131"/>
    </row>
    <row r="1288">
      <c r="A1288" s="152" t="str">
        <f t="shared" si="1"/>
        <v>59595</v>
      </c>
      <c r="B1288" s="107"/>
      <c r="C1288" s="106">
        <v>595.0</v>
      </c>
      <c r="D1288" s="153" t="s">
        <v>776</v>
      </c>
      <c r="E1288" s="154" t="s">
        <v>945</v>
      </c>
      <c r="F1288" s="155">
        <f>vlookup(G1288,terminals!$C$4:$O$196,13,FALSE)</f>
        <v>95</v>
      </c>
      <c r="G1288" s="153" t="s">
        <v>290</v>
      </c>
      <c r="H1288" s="161" t="s">
        <v>1043</v>
      </c>
      <c r="I1288" s="157" t="s">
        <v>1063</v>
      </c>
      <c r="J1288" s="157"/>
      <c r="K1288" s="157">
        <f t="shared" si="8"/>
        <v>0</v>
      </c>
      <c r="L1288" s="163"/>
      <c r="M1288" s="154"/>
      <c r="N1288" s="131"/>
    </row>
    <row r="1289">
      <c r="A1289" s="152" t="str">
        <f t="shared" si="1"/>
        <v>595106</v>
      </c>
      <c r="B1289" s="107"/>
      <c r="C1289" s="106">
        <v>595.0</v>
      </c>
      <c r="D1289" s="153" t="s">
        <v>776</v>
      </c>
      <c r="E1289" s="154" t="s">
        <v>947</v>
      </c>
      <c r="F1289" s="155">
        <f>vlookup(G1289,terminals!$C$4:$O$196,13,FALSE)</f>
        <v>106</v>
      </c>
      <c r="G1289" s="153" t="s">
        <v>263</v>
      </c>
      <c r="H1289" s="161"/>
      <c r="I1289" s="157"/>
      <c r="J1289" s="157"/>
      <c r="K1289" s="157">
        <f t="shared" si="8"/>
        <v>-1</v>
      </c>
      <c r="L1289" s="163"/>
      <c r="M1289" s="154"/>
      <c r="N1289" s="131"/>
    </row>
    <row r="1290">
      <c r="A1290" s="152" t="str">
        <f t="shared" si="1"/>
        <v>59695</v>
      </c>
      <c r="B1290" s="107"/>
      <c r="C1290" s="106">
        <v>596.0</v>
      </c>
      <c r="D1290" s="153" t="s">
        <v>777</v>
      </c>
      <c r="E1290" s="154" t="s">
        <v>945</v>
      </c>
      <c r="F1290" s="155">
        <f>vlookup(G1290,terminals!$C$4:$O$196,13,FALSE)</f>
        <v>95</v>
      </c>
      <c r="G1290" s="153" t="s">
        <v>290</v>
      </c>
      <c r="H1290" s="161" t="s">
        <v>1028</v>
      </c>
      <c r="I1290" s="157" t="s">
        <v>1063</v>
      </c>
      <c r="J1290" s="157"/>
      <c r="K1290" s="157">
        <f t="shared" si="8"/>
        <v>0</v>
      </c>
      <c r="L1290" s="163"/>
      <c r="M1290" s="154"/>
      <c r="N1290" s="131"/>
    </row>
    <row r="1291">
      <c r="A1291" s="152" t="str">
        <f t="shared" si="1"/>
        <v>596104</v>
      </c>
      <c r="B1291" s="107"/>
      <c r="C1291" s="106">
        <v>596.0</v>
      </c>
      <c r="D1291" s="153" t="s">
        <v>777</v>
      </c>
      <c r="E1291" s="154" t="s">
        <v>947</v>
      </c>
      <c r="F1291" s="155">
        <f>vlookup(G1291,terminals!$C$4:$O$196,13,FALSE)</f>
        <v>104</v>
      </c>
      <c r="G1291" s="153" t="s">
        <v>1091</v>
      </c>
      <c r="H1291" s="161"/>
      <c r="I1291" s="157"/>
      <c r="J1291" s="157"/>
      <c r="K1291" s="157">
        <f t="shared" si="8"/>
        <v>-1</v>
      </c>
      <c r="L1291" s="163"/>
      <c r="M1291" s="154"/>
      <c r="N1291" s="131"/>
    </row>
    <row r="1292">
      <c r="A1292" s="152" t="str">
        <f t="shared" si="1"/>
        <v>59795</v>
      </c>
      <c r="B1292" s="107"/>
      <c r="C1292" s="106">
        <v>597.0</v>
      </c>
      <c r="D1292" s="153" t="s">
        <v>778</v>
      </c>
      <c r="E1292" s="154" t="s">
        <v>945</v>
      </c>
      <c r="F1292" s="155">
        <f>vlookup(G1292,terminals!$C$4:$O$196,13,FALSE)</f>
        <v>95</v>
      </c>
      <c r="G1292" s="153" t="s">
        <v>290</v>
      </c>
      <c r="H1292" s="161" t="s">
        <v>1013</v>
      </c>
      <c r="I1292" s="157" t="s">
        <v>1063</v>
      </c>
      <c r="J1292" s="157"/>
      <c r="K1292" s="157">
        <f t="shared" si="8"/>
        <v>0</v>
      </c>
      <c r="L1292" s="163"/>
      <c r="M1292" s="154"/>
      <c r="N1292" s="131"/>
    </row>
    <row r="1293">
      <c r="A1293" s="152" t="str">
        <f t="shared" si="1"/>
        <v>597105</v>
      </c>
      <c r="B1293" s="107"/>
      <c r="C1293" s="106">
        <v>597.0</v>
      </c>
      <c r="D1293" s="153" t="s">
        <v>778</v>
      </c>
      <c r="E1293" s="154" t="s">
        <v>947</v>
      </c>
      <c r="F1293" s="155">
        <f>vlookup(G1293,terminals!$C$4:$O$196,13,FALSE)</f>
        <v>105</v>
      </c>
      <c r="G1293" s="153" t="s">
        <v>288</v>
      </c>
      <c r="H1293" s="161"/>
      <c r="I1293" s="157"/>
      <c r="J1293" s="157"/>
      <c r="K1293" s="157">
        <f t="shared" si="8"/>
        <v>-1</v>
      </c>
      <c r="L1293" s="163"/>
      <c r="M1293" s="154"/>
      <c r="N1293" s="131"/>
    </row>
    <row r="1294">
      <c r="A1294" s="152" t="str">
        <f t="shared" si="1"/>
        <v>59895</v>
      </c>
      <c r="B1294" s="107"/>
      <c r="C1294" s="106">
        <v>598.0</v>
      </c>
      <c r="D1294" s="153" t="s">
        <v>778</v>
      </c>
      <c r="E1294" s="154" t="s">
        <v>945</v>
      </c>
      <c r="F1294" s="155">
        <f>vlookup(G1294,terminals!$C$4:$O$196,13,FALSE)</f>
        <v>95</v>
      </c>
      <c r="G1294" s="153" t="s">
        <v>290</v>
      </c>
      <c r="H1294" s="161" t="s">
        <v>1051</v>
      </c>
      <c r="I1294" s="157" t="s">
        <v>1063</v>
      </c>
      <c r="J1294" s="157"/>
      <c r="K1294" s="157">
        <f t="shared" si="8"/>
        <v>0</v>
      </c>
      <c r="L1294" s="163"/>
      <c r="M1294" s="154"/>
      <c r="N1294" s="131"/>
    </row>
    <row r="1295">
      <c r="A1295" s="152" t="str">
        <f t="shared" si="1"/>
        <v>598105</v>
      </c>
      <c r="B1295" s="107"/>
      <c r="C1295" s="106">
        <v>598.0</v>
      </c>
      <c r="D1295" s="153" t="s">
        <v>778</v>
      </c>
      <c r="E1295" s="154" t="s">
        <v>947</v>
      </c>
      <c r="F1295" s="155">
        <f>vlookup(G1295,terminals!$C$4:$O$196,13,FALSE)</f>
        <v>105</v>
      </c>
      <c r="G1295" s="153" t="s">
        <v>288</v>
      </c>
      <c r="H1295" s="161"/>
      <c r="I1295" s="157"/>
      <c r="J1295" s="157"/>
      <c r="K1295" s="157">
        <f t="shared" si="8"/>
        <v>-1</v>
      </c>
      <c r="L1295" s="163"/>
      <c r="M1295" s="154"/>
      <c r="N1295" s="131"/>
    </row>
    <row r="1296">
      <c r="A1296" s="152" t="str">
        <f t="shared" si="1"/>
        <v>59995</v>
      </c>
      <c r="B1296" s="107"/>
      <c r="C1296" s="106">
        <v>599.0</v>
      </c>
      <c r="D1296" s="153" t="s">
        <v>778</v>
      </c>
      <c r="E1296" s="154" t="s">
        <v>945</v>
      </c>
      <c r="F1296" s="155">
        <f>vlookup(G1296,terminals!$C$4:$O$196,13,FALSE)</f>
        <v>95</v>
      </c>
      <c r="G1296" s="153" t="s">
        <v>290</v>
      </c>
      <c r="H1296" s="161" t="s">
        <v>1000</v>
      </c>
      <c r="I1296" s="157" t="s">
        <v>1063</v>
      </c>
      <c r="J1296" s="157"/>
      <c r="K1296" s="157">
        <f t="shared" si="8"/>
        <v>0</v>
      </c>
      <c r="L1296" s="163"/>
      <c r="M1296" s="154"/>
      <c r="N1296" s="131"/>
    </row>
    <row r="1297">
      <c r="A1297" s="152" t="str">
        <f t="shared" si="1"/>
        <v>599105</v>
      </c>
      <c r="B1297" s="107"/>
      <c r="C1297" s="106">
        <v>599.0</v>
      </c>
      <c r="D1297" s="153" t="s">
        <v>778</v>
      </c>
      <c r="E1297" s="154" t="s">
        <v>947</v>
      </c>
      <c r="F1297" s="155">
        <f>vlookup(G1297,terminals!$C$4:$O$196,13,FALSE)</f>
        <v>105</v>
      </c>
      <c r="G1297" s="153" t="s">
        <v>288</v>
      </c>
      <c r="H1297" s="161"/>
      <c r="I1297" s="157"/>
      <c r="J1297" s="157"/>
      <c r="K1297" s="157">
        <f t="shared" si="8"/>
        <v>-1</v>
      </c>
      <c r="L1297" s="163"/>
      <c r="M1297" s="154"/>
      <c r="N1297" s="131"/>
    </row>
    <row r="1298">
      <c r="A1298" s="152" t="str">
        <f t="shared" si="1"/>
        <v>60095</v>
      </c>
      <c r="B1298" s="107"/>
      <c r="C1298" s="106">
        <v>600.0</v>
      </c>
      <c r="D1298" s="153" t="s">
        <v>778</v>
      </c>
      <c r="E1298" s="154" t="s">
        <v>945</v>
      </c>
      <c r="F1298" s="155">
        <f>vlookup(G1298,terminals!$C$4:$O$196,13,FALSE)</f>
        <v>95</v>
      </c>
      <c r="G1298" s="153" t="s">
        <v>290</v>
      </c>
      <c r="H1298" s="161" t="s">
        <v>1092</v>
      </c>
      <c r="I1298" s="157" t="s">
        <v>1063</v>
      </c>
      <c r="J1298" s="157"/>
      <c r="K1298" s="157">
        <f t="shared" si="8"/>
        <v>0</v>
      </c>
      <c r="L1298" s="163"/>
      <c r="M1298" s="154"/>
      <c r="N1298" s="131"/>
    </row>
    <row r="1299">
      <c r="A1299" s="152" t="str">
        <f t="shared" si="1"/>
        <v>600105</v>
      </c>
      <c r="B1299" s="107"/>
      <c r="C1299" s="106">
        <v>600.0</v>
      </c>
      <c r="D1299" s="153" t="s">
        <v>778</v>
      </c>
      <c r="E1299" s="154" t="s">
        <v>947</v>
      </c>
      <c r="F1299" s="155">
        <f>vlookup(G1299,terminals!$C$4:$O$196,13,FALSE)</f>
        <v>105</v>
      </c>
      <c r="G1299" s="153" t="s">
        <v>288</v>
      </c>
      <c r="H1299" s="161"/>
      <c r="I1299" s="157"/>
      <c r="J1299" s="157"/>
      <c r="K1299" s="157">
        <f t="shared" si="8"/>
        <v>-1</v>
      </c>
      <c r="L1299" s="163"/>
      <c r="M1299" s="154"/>
      <c r="N1299" s="131"/>
    </row>
    <row r="1300">
      <c r="A1300" s="152" t="str">
        <f t="shared" si="1"/>
        <v>60195</v>
      </c>
      <c r="B1300" s="107"/>
      <c r="C1300" s="106">
        <v>601.0</v>
      </c>
      <c r="D1300" s="153" t="s">
        <v>779</v>
      </c>
      <c r="E1300" s="154" t="s">
        <v>945</v>
      </c>
      <c r="F1300" s="155">
        <f>vlookup(G1300,terminals!$C$4:$O$196,13,FALSE)</f>
        <v>95</v>
      </c>
      <c r="G1300" s="153" t="s">
        <v>290</v>
      </c>
      <c r="H1300" s="161" t="s">
        <v>986</v>
      </c>
      <c r="I1300" s="157" t="s">
        <v>1063</v>
      </c>
      <c r="J1300" s="157"/>
      <c r="K1300" s="157">
        <f t="shared" si="8"/>
        <v>0</v>
      </c>
      <c r="L1300" s="163"/>
      <c r="M1300" s="154"/>
      <c r="N1300" s="131"/>
    </row>
    <row r="1301">
      <c r="A1301" s="152" t="str">
        <f t="shared" si="1"/>
        <v>601114</v>
      </c>
      <c r="B1301" s="107"/>
      <c r="C1301" s="106">
        <v>601.0</v>
      </c>
      <c r="D1301" s="153" t="s">
        <v>779</v>
      </c>
      <c r="E1301" s="154" t="s">
        <v>947</v>
      </c>
      <c r="F1301" s="155">
        <f>vlookup(G1301,terminals!$C$4:$O$196,13,FALSE)</f>
        <v>114</v>
      </c>
      <c r="G1301" s="153" t="s">
        <v>294</v>
      </c>
      <c r="H1301" s="161"/>
      <c r="I1301" s="157"/>
      <c r="J1301" s="157"/>
      <c r="K1301" s="157">
        <f t="shared" si="8"/>
        <v>-1</v>
      </c>
      <c r="L1301" s="163"/>
      <c r="M1301" s="154"/>
      <c r="N1301" s="131"/>
    </row>
    <row r="1302">
      <c r="A1302" s="152" t="str">
        <f t="shared" si="1"/>
        <v>60295</v>
      </c>
      <c r="B1302" s="107"/>
      <c r="C1302" s="106">
        <v>602.0</v>
      </c>
      <c r="D1302" s="153" t="s">
        <v>779</v>
      </c>
      <c r="E1302" s="154" t="s">
        <v>945</v>
      </c>
      <c r="F1302" s="155">
        <f>vlookup(G1302,terminals!$C$4:$O$196,13,FALSE)</f>
        <v>95</v>
      </c>
      <c r="G1302" s="153" t="s">
        <v>290</v>
      </c>
      <c r="H1302" s="161" t="s">
        <v>1028</v>
      </c>
      <c r="I1302" s="157" t="s">
        <v>1063</v>
      </c>
      <c r="J1302" s="157"/>
      <c r="K1302" s="157">
        <f t="shared" si="8"/>
        <v>0</v>
      </c>
      <c r="L1302" s="163"/>
      <c r="M1302" s="154"/>
      <c r="N1302" s="131"/>
    </row>
    <row r="1303">
      <c r="A1303" s="152" t="str">
        <f t="shared" si="1"/>
        <v>602114</v>
      </c>
      <c r="B1303" s="107"/>
      <c r="C1303" s="106">
        <v>602.0</v>
      </c>
      <c r="D1303" s="153" t="s">
        <v>779</v>
      </c>
      <c r="E1303" s="154" t="s">
        <v>947</v>
      </c>
      <c r="F1303" s="155">
        <f>vlookup(G1303,terminals!$C$4:$O$196,13,FALSE)</f>
        <v>114</v>
      </c>
      <c r="G1303" s="153" t="s">
        <v>294</v>
      </c>
      <c r="H1303" s="161"/>
      <c r="I1303" s="157"/>
      <c r="J1303" s="157"/>
      <c r="K1303" s="157">
        <f t="shared" si="8"/>
        <v>-1</v>
      </c>
      <c r="L1303" s="163"/>
      <c r="M1303" s="154"/>
      <c r="N1303" s="131"/>
    </row>
    <row r="1304">
      <c r="A1304" s="152" t="str">
        <f t="shared" si="1"/>
        <v>60395</v>
      </c>
      <c r="B1304" s="107"/>
      <c r="C1304" s="106">
        <v>603.0</v>
      </c>
      <c r="D1304" s="153" t="s">
        <v>779</v>
      </c>
      <c r="E1304" s="154" t="s">
        <v>945</v>
      </c>
      <c r="F1304" s="155">
        <f>vlookup(G1304,terminals!$C$4:$O$196,13,FALSE)</f>
        <v>95</v>
      </c>
      <c r="G1304" s="153" t="s">
        <v>290</v>
      </c>
      <c r="H1304" s="161" t="s">
        <v>1043</v>
      </c>
      <c r="I1304" s="157" t="s">
        <v>1063</v>
      </c>
      <c r="J1304" s="157"/>
      <c r="K1304" s="157">
        <f t="shared" si="8"/>
        <v>0</v>
      </c>
      <c r="L1304" s="163"/>
      <c r="M1304" s="154"/>
      <c r="N1304" s="131"/>
    </row>
    <row r="1305">
      <c r="A1305" s="152" t="str">
        <f t="shared" si="1"/>
        <v>603114</v>
      </c>
      <c r="B1305" s="107"/>
      <c r="C1305" s="106">
        <v>603.0</v>
      </c>
      <c r="D1305" s="153" t="s">
        <v>779</v>
      </c>
      <c r="E1305" s="154" t="s">
        <v>947</v>
      </c>
      <c r="F1305" s="155">
        <f>vlookup(G1305,terminals!$C$4:$O$196,13,FALSE)</f>
        <v>114</v>
      </c>
      <c r="G1305" s="153" t="s">
        <v>294</v>
      </c>
      <c r="H1305" s="156"/>
      <c r="I1305" s="163"/>
      <c r="J1305" s="157"/>
      <c r="K1305" s="162">
        <f t="shared" si="8"/>
        <v>-1</v>
      </c>
      <c r="L1305" s="163"/>
      <c r="M1305" s="154"/>
      <c r="N1305" s="131"/>
    </row>
    <row r="1306">
      <c r="A1306" s="152" t="str">
        <f t="shared" si="1"/>
        <v>60495</v>
      </c>
      <c r="B1306" s="107"/>
      <c r="C1306" s="106">
        <v>604.0</v>
      </c>
      <c r="D1306" s="153" t="s">
        <v>779</v>
      </c>
      <c r="E1306" s="154" t="s">
        <v>945</v>
      </c>
      <c r="F1306" s="155">
        <f>vlookup(G1306,terminals!$C$4:$O$196,13,FALSE)</f>
        <v>95</v>
      </c>
      <c r="G1306" s="153" t="s">
        <v>290</v>
      </c>
      <c r="H1306" s="156" t="s">
        <v>949</v>
      </c>
      <c r="I1306" s="163" t="s">
        <v>1063</v>
      </c>
      <c r="J1306" s="157"/>
      <c r="K1306" s="162">
        <f t="shared" si="8"/>
        <v>0</v>
      </c>
      <c r="L1306" s="163"/>
      <c r="M1306" s="154"/>
      <c r="N1306" s="131"/>
    </row>
    <row r="1307">
      <c r="A1307" s="152" t="str">
        <f t="shared" si="1"/>
        <v>604114</v>
      </c>
      <c r="B1307" s="107"/>
      <c r="C1307" s="106">
        <v>604.0</v>
      </c>
      <c r="D1307" s="153" t="s">
        <v>779</v>
      </c>
      <c r="E1307" s="154" t="s">
        <v>947</v>
      </c>
      <c r="F1307" s="155">
        <f>vlookup(G1307,terminals!$C$4:$O$196,13,FALSE)</f>
        <v>114</v>
      </c>
      <c r="G1307" s="153" t="s">
        <v>294</v>
      </c>
      <c r="H1307" s="156"/>
      <c r="I1307" s="163"/>
      <c r="J1307" s="157"/>
      <c r="K1307" s="162">
        <f t="shared" si="8"/>
        <v>-1</v>
      </c>
      <c r="L1307" s="163"/>
      <c r="M1307" s="154"/>
      <c r="N1307" s="131"/>
    </row>
    <row r="1308">
      <c r="A1308" s="152" t="str">
        <f t="shared" si="1"/>
        <v>60595</v>
      </c>
      <c r="B1308" s="107"/>
      <c r="C1308" s="106">
        <v>605.0</v>
      </c>
      <c r="D1308" s="153" t="s">
        <v>780</v>
      </c>
      <c r="E1308" s="154" t="s">
        <v>945</v>
      </c>
      <c r="F1308" s="155">
        <f>vlookup(G1308,terminals!$C$4:$O$196,13,FALSE)</f>
        <v>95</v>
      </c>
      <c r="G1308" s="153" t="s">
        <v>290</v>
      </c>
      <c r="H1308" s="156" t="s">
        <v>1051</v>
      </c>
      <c r="I1308" s="163" t="s">
        <v>1063</v>
      </c>
      <c r="J1308" s="157"/>
      <c r="K1308" s="162">
        <f t="shared" si="8"/>
        <v>0</v>
      </c>
      <c r="L1308" s="163"/>
      <c r="M1308" s="154"/>
      <c r="N1308" s="131"/>
    </row>
    <row r="1309">
      <c r="A1309" s="152" t="str">
        <f t="shared" si="1"/>
        <v>605118</v>
      </c>
      <c r="B1309" s="107"/>
      <c r="C1309" s="106">
        <v>605.0</v>
      </c>
      <c r="D1309" s="153" t="s">
        <v>780</v>
      </c>
      <c r="E1309" s="154" t="s">
        <v>947</v>
      </c>
      <c r="F1309" s="155">
        <f>vlookup(G1309,terminals!$C$4:$O$196,13,FALSE)</f>
        <v>118</v>
      </c>
      <c r="G1309" s="153" t="s">
        <v>266</v>
      </c>
      <c r="H1309" s="156"/>
      <c r="I1309" s="163"/>
      <c r="J1309" s="157"/>
      <c r="K1309" s="162">
        <f t="shared" si="8"/>
        <v>-1</v>
      </c>
      <c r="L1309" s="163"/>
      <c r="M1309" s="154"/>
      <c r="N1309" s="131"/>
    </row>
    <row r="1310">
      <c r="A1310" s="152" t="str">
        <f t="shared" si="1"/>
        <v>60695</v>
      </c>
      <c r="B1310" s="107"/>
      <c r="C1310" s="106">
        <v>606.0</v>
      </c>
      <c r="D1310" s="153" t="s">
        <v>781</v>
      </c>
      <c r="E1310" s="154" t="s">
        <v>945</v>
      </c>
      <c r="F1310" s="155">
        <f>vlookup(G1310,terminals!$C$4:$O$196,13,FALSE)</f>
        <v>95</v>
      </c>
      <c r="G1310" s="153" t="s">
        <v>290</v>
      </c>
      <c r="H1310" s="156" t="s">
        <v>1028</v>
      </c>
      <c r="I1310" s="163" t="s">
        <v>1063</v>
      </c>
      <c r="J1310" s="157"/>
      <c r="K1310" s="162">
        <f t="shared" si="8"/>
        <v>0</v>
      </c>
      <c r="L1310" s="163"/>
      <c r="M1310" s="154"/>
      <c r="N1310" s="131"/>
    </row>
    <row r="1311">
      <c r="A1311" s="152" t="str">
        <f t="shared" si="1"/>
        <v>606112</v>
      </c>
      <c r="B1311" s="107"/>
      <c r="C1311" s="106">
        <v>606.0</v>
      </c>
      <c r="D1311" s="153" t="s">
        <v>781</v>
      </c>
      <c r="E1311" s="154" t="s">
        <v>947</v>
      </c>
      <c r="F1311" s="155">
        <f>vlookup(G1311,terminals!$C$4:$O$196,13,FALSE)</f>
        <v>112</v>
      </c>
      <c r="G1311" s="153" t="s">
        <v>268</v>
      </c>
      <c r="H1311" s="156"/>
      <c r="I1311" s="163"/>
      <c r="J1311" s="157"/>
      <c r="K1311" s="162">
        <f t="shared" si="8"/>
        <v>-1</v>
      </c>
      <c r="L1311" s="163"/>
      <c r="M1311" s="154"/>
      <c r="N1311" s="131"/>
    </row>
    <row r="1312">
      <c r="A1312" s="152" t="str">
        <f t="shared" si="1"/>
        <v>60795</v>
      </c>
      <c r="B1312" s="107"/>
      <c r="C1312" s="106">
        <v>607.0</v>
      </c>
      <c r="D1312" s="153" t="s">
        <v>781</v>
      </c>
      <c r="E1312" s="154" t="s">
        <v>945</v>
      </c>
      <c r="F1312" s="155">
        <f>vlookup(G1312,terminals!$C$4:$O$196,13,FALSE)</f>
        <v>95</v>
      </c>
      <c r="G1312" s="153" t="s">
        <v>290</v>
      </c>
      <c r="H1312" s="156" t="s">
        <v>973</v>
      </c>
      <c r="I1312" s="163" t="s">
        <v>1063</v>
      </c>
      <c r="J1312" s="157"/>
      <c r="K1312" s="162">
        <f t="shared" si="8"/>
        <v>0</v>
      </c>
      <c r="L1312" s="163"/>
      <c r="M1312" s="154"/>
      <c r="N1312" s="131"/>
    </row>
    <row r="1313">
      <c r="A1313" s="152" t="str">
        <f t="shared" si="1"/>
        <v>607112</v>
      </c>
      <c r="B1313" s="107"/>
      <c r="C1313" s="106">
        <v>607.0</v>
      </c>
      <c r="D1313" s="153" t="s">
        <v>781</v>
      </c>
      <c r="E1313" s="154" t="s">
        <v>947</v>
      </c>
      <c r="F1313" s="155">
        <f>vlookup(G1313,terminals!$C$4:$O$196,13,FALSE)</f>
        <v>112</v>
      </c>
      <c r="G1313" s="153" t="s">
        <v>268</v>
      </c>
      <c r="H1313" s="156"/>
      <c r="I1313" s="163"/>
      <c r="J1313" s="157"/>
      <c r="K1313" s="162">
        <f t="shared" si="8"/>
        <v>-1</v>
      </c>
      <c r="L1313" s="163"/>
      <c r="M1313" s="154"/>
      <c r="N1313" s="131"/>
    </row>
    <row r="1314">
      <c r="A1314" s="152" t="str">
        <f t="shared" si="1"/>
        <v>60895</v>
      </c>
      <c r="B1314" s="107"/>
      <c r="C1314" s="106">
        <v>608.0</v>
      </c>
      <c r="D1314" s="153" t="s">
        <v>781</v>
      </c>
      <c r="E1314" s="154" t="s">
        <v>945</v>
      </c>
      <c r="F1314" s="155">
        <f>vlookup(G1314,terminals!$C$4:$O$196,13,FALSE)</f>
        <v>95</v>
      </c>
      <c r="G1314" s="153" t="s">
        <v>290</v>
      </c>
      <c r="H1314" s="156" t="s">
        <v>1035</v>
      </c>
      <c r="I1314" s="163" t="s">
        <v>1063</v>
      </c>
      <c r="J1314" s="157"/>
      <c r="K1314" s="162">
        <f t="shared" si="8"/>
        <v>0</v>
      </c>
      <c r="L1314" s="163"/>
      <c r="M1314" s="154"/>
      <c r="N1314" s="131"/>
    </row>
    <row r="1315">
      <c r="A1315" s="152" t="str">
        <f t="shared" si="1"/>
        <v>608112</v>
      </c>
      <c r="B1315" s="107"/>
      <c r="C1315" s="106">
        <v>608.0</v>
      </c>
      <c r="D1315" s="153" t="s">
        <v>781</v>
      </c>
      <c r="E1315" s="154" t="s">
        <v>947</v>
      </c>
      <c r="F1315" s="155">
        <f>vlookup(G1315,terminals!$C$4:$O$196,13,FALSE)</f>
        <v>112</v>
      </c>
      <c r="G1315" s="153" t="s">
        <v>268</v>
      </c>
      <c r="H1315" s="156"/>
      <c r="I1315" s="163"/>
      <c r="J1315" s="157"/>
      <c r="K1315" s="162">
        <f t="shared" si="8"/>
        <v>-1</v>
      </c>
      <c r="L1315" s="163"/>
      <c r="M1315" s="154"/>
      <c r="N1315" s="131"/>
    </row>
    <row r="1316">
      <c r="A1316" s="152" t="str">
        <f t="shared" si="1"/>
        <v>60995</v>
      </c>
      <c r="B1316" s="107"/>
      <c r="C1316" s="106">
        <v>609.0</v>
      </c>
      <c r="D1316" s="153" t="s">
        <v>783</v>
      </c>
      <c r="E1316" s="154" t="s">
        <v>945</v>
      </c>
      <c r="F1316" s="155">
        <f>vlookup(G1316,terminals!$C$4:$O$196,13,FALSE)</f>
        <v>95</v>
      </c>
      <c r="G1316" s="153" t="s">
        <v>290</v>
      </c>
      <c r="H1316" s="156" t="s">
        <v>987</v>
      </c>
      <c r="I1316" s="163" t="s">
        <v>1063</v>
      </c>
      <c r="J1316" s="157"/>
      <c r="K1316" s="162">
        <f t="shared" si="8"/>
        <v>0</v>
      </c>
      <c r="L1316" s="163"/>
      <c r="M1316" s="154"/>
      <c r="N1316" s="131"/>
    </row>
    <row r="1317">
      <c r="A1317" s="152" t="str">
        <f t="shared" si="1"/>
        <v>609114</v>
      </c>
      <c r="B1317" s="107"/>
      <c r="C1317" s="106">
        <v>609.0</v>
      </c>
      <c r="D1317" s="153" t="s">
        <v>783</v>
      </c>
      <c r="E1317" s="154" t="s">
        <v>947</v>
      </c>
      <c r="F1317" s="155">
        <f>vlookup(G1317,terminals!$C$4:$O$196,13,FALSE)</f>
        <v>114</v>
      </c>
      <c r="G1317" s="153" t="s">
        <v>294</v>
      </c>
      <c r="H1317" s="156"/>
      <c r="I1317" s="163"/>
      <c r="J1317" s="157"/>
      <c r="K1317" s="162">
        <f t="shared" si="8"/>
        <v>-1</v>
      </c>
      <c r="L1317" s="163"/>
      <c r="M1317" s="154"/>
      <c r="N1317" s="131"/>
    </row>
    <row r="1318">
      <c r="A1318" s="152" t="str">
        <f t="shared" si="1"/>
        <v>610118</v>
      </c>
      <c r="B1318" s="107"/>
      <c r="C1318" s="106">
        <v>610.0</v>
      </c>
      <c r="D1318" s="153" t="s">
        <v>523</v>
      </c>
      <c r="E1318" s="154" t="s">
        <v>945</v>
      </c>
      <c r="F1318" s="155">
        <f>vlookup(G1318,terminals!$C$4:$O$196,13,FALSE)</f>
        <v>118</v>
      </c>
      <c r="G1318" s="153" t="s">
        <v>266</v>
      </c>
      <c r="H1318" s="156" t="s">
        <v>1013</v>
      </c>
      <c r="I1318" s="163" t="s">
        <v>1063</v>
      </c>
      <c r="J1318" s="157"/>
      <c r="K1318" s="162">
        <f t="shared" si="8"/>
        <v>0</v>
      </c>
      <c r="L1318" s="163"/>
      <c r="M1318" s="154"/>
      <c r="N1318" s="131"/>
    </row>
    <row r="1319">
      <c r="A1319" s="152" t="str">
        <f t="shared" si="1"/>
        <v>61087</v>
      </c>
      <c r="B1319" s="107"/>
      <c r="C1319" s="106">
        <v>610.0</v>
      </c>
      <c r="D1319" s="153" t="s">
        <v>523</v>
      </c>
      <c r="E1319" s="154" t="s">
        <v>947</v>
      </c>
      <c r="F1319" s="155">
        <f>vlookup(G1319,terminals!$C$4:$O$196,13,FALSE)</f>
        <v>87</v>
      </c>
      <c r="G1319" s="153" t="s">
        <v>240</v>
      </c>
      <c r="H1319" s="156"/>
      <c r="I1319" s="163"/>
      <c r="J1319" s="157"/>
      <c r="K1319" s="162">
        <f t="shared" si="8"/>
        <v>-1</v>
      </c>
      <c r="L1319" s="163"/>
      <c r="M1319" s="154"/>
      <c r="N1319" s="131"/>
    </row>
    <row r="1320">
      <c r="A1320" s="152" t="str">
        <f t="shared" si="1"/>
        <v>611118</v>
      </c>
      <c r="B1320" s="107"/>
      <c r="C1320" s="106">
        <v>611.0</v>
      </c>
      <c r="D1320" s="153" t="s">
        <v>784</v>
      </c>
      <c r="E1320" s="154" t="s">
        <v>945</v>
      </c>
      <c r="F1320" s="155">
        <f>vlookup(G1320,terminals!$C$4:$O$196,13,FALSE)</f>
        <v>118</v>
      </c>
      <c r="G1320" s="153" t="s">
        <v>266</v>
      </c>
      <c r="H1320" s="156" t="s">
        <v>958</v>
      </c>
      <c r="I1320" s="163" t="s">
        <v>956</v>
      </c>
      <c r="J1320" s="157" t="s">
        <v>1020</v>
      </c>
      <c r="K1320" s="162">
        <f t="shared" si="8"/>
        <v>0</v>
      </c>
      <c r="L1320" s="163"/>
      <c r="M1320" s="154"/>
      <c r="N1320" s="131"/>
    </row>
    <row r="1321">
      <c r="A1321" s="152" t="str">
        <f t="shared" si="1"/>
        <v>611102</v>
      </c>
      <c r="B1321" s="107"/>
      <c r="C1321" s="106">
        <v>611.0</v>
      </c>
      <c r="D1321" s="153" t="s">
        <v>784</v>
      </c>
      <c r="E1321" s="154" t="s">
        <v>947</v>
      </c>
      <c r="F1321" s="155">
        <f>vlookup(G1321,terminals!$C$4:$O$196,13,FALSE)</f>
        <v>102</v>
      </c>
      <c r="G1321" s="153" t="s">
        <v>301</v>
      </c>
      <c r="H1321" s="156"/>
      <c r="I1321" s="163"/>
      <c r="J1321" s="157"/>
      <c r="K1321" s="162">
        <f t="shared" si="8"/>
        <v>-1</v>
      </c>
      <c r="L1321" s="163"/>
      <c r="M1321" s="154"/>
      <c r="N1321" s="131"/>
    </row>
    <row r="1322">
      <c r="A1322" s="152" t="str">
        <f t="shared" si="1"/>
        <v>612118</v>
      </c>
      <c r="B1322" s="107"/>
      <c r="C1322" s="106">
        <v>612.0</v>
      </c>
      <c r="D1322" s="153" t="s">
        <v>785</v>
      </c>
      <c r="E1322" s="154" t="s">
        <v>945</v>
      </c>
      <c r="F1322" s="155">
        <f>vlookup(G1322,terminals!$C$4:$O$196,13,FALSE)</f>
        <v>118</v>
      </c>
      <c r="G1322" s="153" t="s">
        <v>266</v>
      </c>
      <c r="H1322" s="156" t="s">
        <v>986</v>
      </c>
      <c r="I1322" s="163" t="s">
        <v>966</v>
      </c>
      <c r="J1322" s="157" t="s">
        <v>983</v>
      </c>
      <c r="K1322" s="162">
        <f t="shared" si="8"/>
        <v>0</v>
      </c>
      <c r="L1322" s="163"/>
      <c r="M1322" s="154"/>
      <c r="N1322" s="131"/>
    </row>
    <row r="1323">
      <c r="A1323" s="152" t="str">
        <f t="shared" si="1"/>
        <v>612113</v>
      </c>
      <c r="B1323" s="107"/>
      <c r="C1323" s="106">
        <v>612.0</v>
      </c>
      <c r="D1323" s="153" t="s">
        <v>785</v>
      </c>
      <c r="E1323" s="154" t="s">
        <v>947</v>
      </c>
      <c r="F1323" s="155">
        <f>vlookup(G1323,terminals!$C$4:$O$196,13,FALSE)</f>
        <v>113</v>
      </c>
      <c r="G1323" s="153" t="s">
        <v>270</v>
      </c>
      <c r="H1323" s="156"/>
      <c r="I1323" s="163"/>
      <c r="J1323" s="157"/>
      <c r="K1323" s="162">
        <f t="shared" si="8"/>
        <v>-1</v>
      </c>
      <c r="L1323" s="163"/>
      <c r="M1323" s="154"/>
      <c r="N1323" s="131"/>
    </row>
    <row r="1324">
      <c r="A1324" s="152" t="str">
        <f t="shared" si="1"/>
        <v>613118</v>
      </c>
      <c r="B1324" s="107"/>
      <c r="C1324" s="106">
        <v>613.0</v>
      </c>
      <c r="D1324" s="153" t="s">
        <v>786</v>
      </c>
      <c r="E1324" s="154" t="s">
        <v>945</v>
      </c>
      <c r="F1324" s="155">
        <f>vlookup(G1324,terminals!$C$4:$O$196,13,FALSE)</f>
        <v>118</v>
      </c>
      <c r="G1324" s="153" t="s">
        <v>266</v>
      </c>
      <c r="H1324" s="156" t="s">
        <v>986</v>
      </c>
      <c r="I1324" s="163" t="s">
        <v>966</v>
      </c>
      <c r="J1324" s="157" t="s">
        <v>975</v>
      </c>
      <c r="K1324" s="162">
        <f t="shared" si="8"/>
        <v>0</v>
      </c>
      <c r="L1324" s="163"/>
      <c r="M1324" s="154"/>
      <c r="N1324" s="131"/>
    </row>
    <row r="1325">
      <c r="A1325" s="152" t="str">
        <f t="shared" si="1"/>
        <v>61395</v>
      </c>
      <c r="B1325" s="107"/>
      <c r="C1325" s="106">
        <v>613.0</v>
      </c>
      <c r="D1325" s="153" t="s">
        <v>786</v>
      </c>
      <c r="E1325" s="154" t="s">
        <v>947</v>
      </c>
      <c r="F1325" s="155">
        <f>vlookup(G1325,terminals!$C$4:$O$196,13,FALSE)</f>
        <v>95</v>
      </c>
      <c r="G1325" s="153" t="s">
        <v>290</v>
      </c>
      <c r="H1325" s="156"/>
      <c r="I1325" s="163"/>
      <c r="J1325" s="157"/>
      <c r="K1325" s="162">
        <f t="shared" si="8"/>
        <v>-1</v>
      </c>
      <c r="L1325" s="163"/>
      <c r="M1325" s="154"/>
      <c r="N1325" s="131"/>
    </row>
    <row r="1326">
      <c r="A1326" s="152" t="str">
        <f t="shared" si="1"/>
        <v>614118</v>
      </c>
      <c r="B1326" s="107"/>
      <c r="C1326" s="106">
        <v>614.0</v>
      </c>
      <c r="D1326" s="153" t="s">
        <v>786</v>
      </c>
      <c r="E1326" s="154" t="s">
        <v>945</v>
      </c>
      <c r="F1326" s="155">
        <f>vlookup(G1326,terminals!$C$4:$O$196,13,FALSE)</f>
        <v>118</v>
      </c>
      <c r="G1326" s="153" t="s">
        <v>266</v>
      </c>
      <c r="H1326" s="156" t="s">
        <v>1035</v>
      </c>
      <c r="I1326" s="163" t="s">
        <v>982</v>
      </c>
      <c r="J1326" s="157" t="s">
        <v>1097</v>
      </c>
      <c r="K1326" s="162">
        <f t="shared" si="8"/>
        <v>0</v>
      </c>
      <c r="L1326" s="163"/>
      <c r="M1326" s="154"/>
      <c r="N1326" s="131"/>
    </row>
    <row r="1327">
      <c r="A1327" s="152" t="str">
        <f t="shared" si="1"/>
        <v>61495</v>
      </c>
      <c r="B1327" s="107"/>
      <c r="C1327" s="106">
        <v>614.0</v>
      </c>
      <c r="D1327" s="153" t="s">
        <v>786</v>
      </c>
      <c r="E1327" s="154" t="s">
        <v>947</v>
      </c>
      <c r="F1327" s="155">
        <f>vlookup(G1327,terminals!$C$4:$O$196,13,FALSE)</f>
        <v>95</v>
      </c>
      <c r="G1327" s="153" t="s">
        <v>290</v>
      </c>
      <c r="H1327" s="156"/>
      <c r="I1327" s="163"/>
      <c r="J1327" s="157"/>
      <c r="K1327" s="162">
        <f t="shared" si="8"/>
        <v>-1</v>
      </c>
      <c r="L1327" s="163"/>
      <c r="M1327" s="154"/>
      <c r="N1327" s="131"/>
    </row>
    <row r="1328">
      <c r="A1328" s="152" t="str">
        <f t="shared" si="1"/>
        <v>615118</v>
      </c>
      <c r="B1328" s="107"/>
      <c r="C1328" s="106">
        <v>615.0</v>
      </c>
      <c r="D1328" s="153" t="s">
        <v>787</v>
      </c>
      <c r="E1328" s="154" t="s">
        <v>945</v>
      </c>
      <c r="F1328" s="155">
        <f>vlookup(G1328,terminals!$C$4:$O$196,13,FALSE)</f>
        <v>118</v>
      </c>
      <c r="G1328" s="153" t="s">
        <v>266</v>
      </c>
      <c r="H1328" s="156" t="s">
        <v>958</v>
      </c>
      <c r="I1328" s="163" t="s">
        <v>992</v>
      </c>
      <c r="J1328" s="157" t="s">
        <v>1017</v>
      </c>
      <c r="K1328" s="162">
        <f t="shared" si="8"/>
        <v>0</v>
      </c>
      <c r="L1328" s="163"/>
      <c r="M1328" s="154"/>
      <c r="N1328" s="131"/>
    </row>
    <row r="1329">
      <c r="A1329" s="152" t="str">
        <f t="shared" si="1"/>
        <v>61592</v>
      </c>
      <c r="B1329" s="107"/>
      <c r="C1329" s="106">
        <v>615.0</v>
      </c>
      <c r="D1329" s="153" t="s">
        <v>787</v>
      </c>
      <c r="E1329" s="154" t="s">
        <v>947</v>
      </c>
      <c r="F1329" s="155">
        <f>vlookup(G1329,terminals!$C$4:$O$196,13,FALSE)</f>
        <v>92</v>
      </c>
      <c r="G1329" s="153" t="s">
        <v>286</v>
      </c>
      <c r="H1329" s="156"/>
      <c r="I1329" s="163"/>
      <c r="J1329" s="157"/>
      <c r="K1329" s="162">
        <f t="shared" si="8"/>
        <v>-1</v>
      </c>
      <c r="L1329" s="163"/>
      <c r="M1329" s="154"/>
      <c r="N1329" s="131"/>
    </row>
    <row r="1330">
      <c r="A1330" s="152" t="str">
        <f t="shared" si="1"/>
        <v>616118</v>
      </c>
      <c r="B1330" s="107"/>
      <c r="C1330" s="106">
        <v>616.0</v>
      </c>
      <c r="D1330" s="153" t="s">
        <v>787</v>
      </c>
      <c r="E1330" s="154" t="s">
        <v>945</v>
      </c>
      <c r="F1330" s="155">
        <f>vlookup(G1330,terminals!$C$4:$O$196,13,FALSE)</f>
        <v>118</v>
      </c>
      <c r="G1330" s="153" t="s">
        <v>266</v>
      </c>
      <c r="H1330" s="156" t="s">
        <v>986</v>
      </c>
      <c r="I1330" s="163" t="s">
        <v>982</v>
      </c>
      <c r="J1330" s="157" t="s">
        <v>1020</v>
      </c>
      <c r="K1330" s="162">
        <f t="shared" si="8"/>
        <v>0</v>
      </c>
      <c r="L1330" s="163"/>
      <c r="M1330" s="154"/>
      <c r="N1330" s="131"/>
    </row>
    <row r="1331">
      <c r="A1331" s="152" t="str">
        <f t="shared" si="1"/>
        <v>61692</v>
      </c>
      <c r="B1331" s="107"/>
      <c r="C1331" s="106">
        <v>616.0</v>
      </c>
      <c r="D1331" s="153" t="s">
        <v>787</v>
      </c>
      <c r="E1331" s="154" t="s">
        <v>947</v>
      </c>
      <c r="F1331" s="155">
        <f>vlookup(G1331,terminals!$C$4:$O$196,13,FALSE)</f>
        <v>92</v>
      </c>
      <c r="G1331" s="153" t="s">
        <v>286</v>
      </c>
      <c r="H1331" s="156"/>
      <c r="I1331" s="163"/>
      <c r="J1331" s="157"/>
      <c r="K1331" s="162">
        <f t="shared" si="8"/>
        <v>-1</v>
      </c>
      <c r="L1331" s="163"/>
      <c r="M1331" s="154"/>
      <c r="N1331" s="131"/>
    </row>
    <row r="1332">
      <c r="A1332" s="152" t="str">
        <f t="shared" si="1"/>
        <v>617118</v>
      </c>
      <c r="B1332" s="107"/>
      <c r="C1332" s="106">
        <v>617.0</v>
      </c>
      <c r="D1332" s="153" t="s">
        <v>788</v>
      </c>
      <c r="E1332" s="154" t="s">
        <v>945</v>
      </c>
      <c r="F1332" s="155">
        <f>vlookup(G1332,terminals!$C$4:$O$196,13,FALSE)</f>
        <v>118</v>
      </c>
      <c r="G1332" s="153" t="s">
        <v>266</v>
      </c>
      <c r="H1332" s="156" t="s">
        <v>1013</v>
      </c>
      <c r="I1332" s="163" t="s">
        <v>982</v>
      </c>
      <c r="J1332" s="157" t="s">
        <v>1020</v>
      </c>
      <c r="K1332" s="162">
        <f t="shared" si="8"/>
        <v>0</v>
      </c>
      <c r="L1332" s="163"/>
      <c r="M1332" s="154"/>
      <c r="N1332" s="131"/>
    </row>
    <row r="1333">
      <c r="A1333" s="152" t="str">
        <f t="shared" si="1"/>
        <v>61790</v>
      </c>
      <c r="B1333" s="107"/>
      <c r="C1333" s="106">
        <v>617.0</v>
      </c>
      <c r="D1333" s="153" t="s">
        <v>788</v>
      </c>
      <c r="E1333" s="154" t="s">
        <v>947</v>
      </c>
      <c r="F1333" s="155">
        <f>vlookup(G1333,terminals!$C$4:$O$196,13,FALSE)</f>
        <v>90</v>
      </c>
      <c r="G1333" s="153" t="s">
        <v>284</v>
      </c>
      <c r="H1333" s="156"/>
      <c r="I1333" s="163"/>
      <c r="J1333" s="157"/>
      <c r="K1333" s="162">
        <f t="shared" si="8"/>
        <v>-1</v>
      </c>
      <c r="L1333" s="163"/>
      <c r="M1333" s="154"/>
      <c r="N1333" s="131"/>
    </row>
    <row r="1334">
      <c r="A1334" s="152" t="str">
        <f t="shared" si="1"/>
        <v>618118</v>
      </c>
      <c r="B1334" s="107"/>
      <c r="C1334" s="106">
        <v>618.0</v>
      </c>
      <c r="D1334" s="153" t="s">
        <v>788</v>
      </c>
      <c r="E1334" s="154" t="s">
        <v>945</v>
      </c>
      <c r="F1334" s="155">
        <f>vlookup(G1334,terminals!$C$4:$O$196,13,FALSE)</f>
        <v>118</v>
      </c>
      <c r="G1334" s="153" t="s">
        <v>266</v>
      </c>
      <c r="H1334" s="156" t="s">
        <v>986</v>
      </c>
      <c r="I1334" s="163" t="s">
        <v>964</v>
      </c>
      <c r="J1334" s="157" t="s">
        <v>968</v>
      </c>
      <c r="K1334" s="162">
        <f t="shared" si="8"/>
        <v>0</v>
      </c>
      <c r="L1334" s="163"/>
      <c r="M1334" s="154"/>
      <c r="N1334" s="131"/>
    </row>
    <row r="1335">
      <c r="A1335" s="152" t="str">
        <f t="shared" si="1"/>
        <v>61890</v>
      </c>
      <c r="B1335" s="107"/>
      <c r="C1335" s="106">
        <v>618.0</v>
      </c>
      <c r="D1335" s="153" t="s">
        <v>788</v>
      </c>
      <c r="E1335" s="154" t="s">
        <v>947</v>
      </c>
      <c r="F1335" s="155">
        <f>vlookup(G1335,terminals!$C$4:$O$196,13,FALSE)</f>
        <v>90</v>
      </c>
      <c r="G1335" s="153" t="s">
        <v>284</v>
      </c>
      <c r="H1335" s="156"/>
      <c r="I1335" s="163"/>
      <c r="J1335" s="157"/>
      <c r="K1335" s="162">
        <f t="shared" si="8"/>
        <v>-1</v>
      </c>
      <c r="L1335" s="163"/>
      <c r="M1335" s="154"/>
      <c r="N1335" s="131"/>
    </row>
    <row r="1336">
      <c r="A1336" s="152" t="str">
        <f t="shared" si="1"/>
        <v>619118</v>
      </c>
      <c r="B1336" s="107"/>
      <c r="C1336" s="106">
        <v>619.0</v>
      </c>
      <c r="D1336" s="153" t="s">
        <v>789</v>
      </c>
      <c r="E1336" s="154" t="s">
        <v>945</v>
      </c>
      <c r="F1336" s="155">
        <f>vlookup(G1336,terminals!$C$4:$O$196,13,FALSE)</f>
        <v>118</v>
      </c>
      <c r="G1336" s="153" t="s">
        <v>266</v>
      </c>
      <c r="H1336" s="156" t="s">
        <v>1016</v>
      </c>
      <c r="I1336" s="163" t="s">
        <v>964</v>
      </c>
      <c r="J1336" s="157" t="s">
        <v>968</v>
      </c>
      <c r="K1336" s="162">
        <f t="shared" si="8"/>
        <v>0</v>
      </c>
      <c r="L1336" s="163"/>
      <c r="M1336" s="154"/>
      <c r="N1336" s="131"/>
    </row>
    <row r="1337">
      <c r="A1337" s="152" t="str">
        <f t="shared" si="1"/>
        <v>61996</v>
      </c>
      <c r="B1337" s="107"/>
      <c r="C1337" s="106">
        <v>619.0</v>
      </c>
      <c r="D1337" s="153" t="s">
        <v>789</v>
      </c>
      <c r="E1337" s="154" t="s">
        <v>947</v>
      </c>
      <c r="F1337" s="155">
        <f>vlookup(G1337,terminals!$C$4:$O$196,13,FALSE)</f>
        <v>96</v>
      </c>
      <c r="G1337" s="153" t="s">
        <v>260</v>
      </c>
      <c r="H1337" s="156"/>
      <c r="I1337" s="163"/>
      <c r="J1337" s="157"/>
      <c r="K1337" s="162">
        <f t="shared" si="8"/>
        <v>-1</v>
      </c>
      <c r="L1337" s="163"/>
      <c r="M1337" s="154"/>
      <c r="N1337" s="131"/>
    </row>
    <row r="1338">
      <c r="A1338" s="152" t="str">
        <f t="shared" si="1"/>
        <v>620118</v>
      </c>
      <c r="B1338" s="107"/>
      <c r="C1338" s="106">
        <v>620.0</v>
      </c>
      <c r="D1338" s="153" t="s">
        <v>790</v>
      </c>
      <c r="E1338" s="154" t="s">
        <v>945</v>
      </c>
      <c r="F1338" s="155">
        <f>vlookup(G1338,terminals!$C$4:$O$196,13,FALSE)</f>
        <v>118</v>
      </c>
      <c r="G1338" s="153" t="s">
        <v>266</v>
      </c>
      <c r="H1338" s="156" t="s">
        <v>1047</v>
      </c>
      <c r="I1338" s="163" t="s">
        <v>982</v>
      </c>
      <c r="J1338" s="157" t="s">
        <v>1036</v>
      </c>
      <c r="K1338" s="162">
        <f t="shared" si="8"/>
        <v>0</v>
      </c>
      <c r="L1338" s="163"/>
      <c r="M1338" s="154"/>
      <c r="N1338" s="131"/>
    </row>
    <row r="1339">
      <c r="A1339" s="152" t="str">
        <f t="shared" si="1"/>
        <v>62098</v>
      </c>
      <c r="B1339" s="107"/>
      <c r="C1339" s="106">
        <v>620.0</v>
      </c>
      <c r="D1339" s="153" t="s">
        <v>790</v>
      </c>
      <c r="E1339" s="154" t="s">
        <v>947</v>
      </c>
      <c r="F1339" s="155">
        <f>vlookup(G1339,terminals!$C$4:$O$196,13,FALSE)</f>
        <v>98</v>
      </c>
      <c r="G1339" s="153" t="s">
        <v>293</v>
      </c>
      <c r="H1339" s="156"/>
      <c r="I1339" s="163"/>
      <c r="J1339" s="157"/>
      <c r="K1339" s="162">
        <f t="shared" si="8"/>
        <v>-1</v>
      </c>
      <c r="L1339" s="163"/>
      <c r="M1339" s="154"/>
      <c r="N1339" s="131"/>
    </row>
    <row r="1340">
      <c r="A1340" s="152" t="str">
        <f t="shared" si="1"/>
        <v>621118</v>
      </c>
      <c r="B1340" s="107"/>
      <c r="C1340" s="106">
        <v>621.0</v>
      </c>
      <c r="D1340" s="153" t="s">
        <v>790</v>
      </c>
      <c r="E1340" s="154" t="s">
        <v>945</v>
      </c>
      <c r="F1340" s="155">
        <f>vlookup(G1340,terminals!$C$4:$O$196,13,FALSE)</f>
        <v>118</v>
      </c>
      <c r="G1340" s="153" t="s">
        <v>266</v>
      </c>
      <c r="H1340" s="156" t="s">
        <v>1013</v>
      </c>
      <c r="I1340" s="163" t="s">
        <v>982</v>
      </c>
      <c r="J1340" s="157" t="s">
        <v>979</v>
      </c>
      <c r="K1340" s="162">
        <f t="shared" si="8"/>
        <v>0</v>
      </c>
      <c r="L1340" s="163"/>
      <c r="M1340" s="154"/>
      <c r="N1340" s="131"/>
    </row>
    <row r="1341">
      <c r="A1341" s="152" t="str">
        <f t="shared" si="1"/>
        <v>62198</v>
      </c>
      <c r="B1341" s="107"/>
      <c r="C1341" s="106">
        <v>621.0</v>
      </c>
      <c r="D1341" s="153" t="s">
        <v>790</v>
      </c>
      <c r="E1341" s="154" t="s">
        <v>947</v>
      </c>
      <c r="F1341" s="155">
        <f>vlookup(G1341,terminals!$C$4:$O$196,13,FALSE)</f>
        <v>98</v>
      </c>
      <c r="G1341" s="153" t="s">
        <v>293</v>
      </c>
      <c r="H1341" s="156"/>
      <c r="I1341" s="163"/>
      <c r="J1341" s="157"/>
      <c r="K1341" s="162">
        <f t="shared" si="8"/>
        <v>-1</v>
      </c>
      <c r="L1341" s="163"/>
      <c r="M1341" s="154"/>
      <c r="N1341" s="131"/>
    </row>
    <row r="1342">
      <c r="A1342" s="152" t="str">
        <f t="shared" si="1"/>
        <v>622118</v>
      </c>
      <c r="B1342" s="107"/>
      <c r="C1342" s="106">
        <v>622.0</v>
      </c>
      <c r="D1342" s="153" t="s">
        <v>791</v>
      </c>
      <c r="E1342" s="154" t="s">
        <v>945</v>
      </c>
      <c r="F1342" s="155">
        <f>vlookup(G1342,terminals!$C$4:$O$196,13,FALSE)</f>
        <v>118</v>
      </c>
      <c r="G1342" s="153" t="s">
        <v>266</v>
      </c>
      <c r="H1342" s="156" t="s">
        <v>946</v>
      </c>
      <c r="I1342" s="163" t="s">
        <v>982</v>
      </c>
      <c r="J1342" s="157" t="s">
        <v>979</v>
      </c>
      <c r="K1342" s="162">
        <f t="shared" si="8"/>
        <v>0</v>
      </c>
      <c r="L1342" s="163"/>
      <c r="M1342" s="154"/>
      <c r="N1342" s="131"/>
    </row>
    <row r="1343">
      <c r="A1343" s="152" t="str">
        <f t="shared" si="1"/>
        <v>622106</v>
      </c>
      <c r="B1343" s="107"/>
      <c r="C1343" s="106">
        <v>622.0</v>
      </c>
      <c r="D1343" s="153" t="s">
        <v>791</v>
      </c>
      <c r="E1343" s="154" t="s">
        <v>947</v>
      </c>
      <c r="F1343" s="155">
        <f>vlookup(G1343,terminals!$C$4:$O$196,13,FALSE)</f>
        <v>106</v>
      </c>
      <c r="G1343" s="153" t="s">
        <v>263</v>
      </c>
      <c r="H1343" s="156"/>
      <c r="I1343" s="163"/>
      <c r="J1343" s="157"/>
      <c r="K1343" s="162">
        <f t="shared" si="8"/>
        <v>-1</v>
      </c>
      <c r="L1343" s="163"/>
      <c r="M1343" s="154"/>
      <c r="N1343" s="131"/>
    </row>
    <row r="1344">
      <c r="A1344" s="152" t="str">
        <f t="shared" si="1"/>
        <v>623118</v>
      </c>
      <c r="B1344" s="107"/>
      <c r="C1344" s="106">
        <v>623.0</v>
      </c>
      <c r="D1344" s="153" t="s">
        <v>792</v>
      </c>
      <c r="E1344" s="154" t="s">
        <v>945</v>
      </c>
      <c r="F1344" s="155">
        <f>vlookup(G1344,terminals!$C$4:$O$196,13,FALSE)</f>
        <v>118</v>
      </c>
      <c r="G1344" s="153" t="s">
        <v>266</v>
      </c>
      <c r="H1344" s="156" t="s">
        <v>965</v>
      </c>
      <c r="I1344" s="163" t="s">
        <v>966</v>
      </c>
      <c r="J1344" s="157" t="s">
        <v>954</v>
      </c>
      <c r="K1344" s="162">
        <f>if(E1344="Origin",0,if(E1344="Destination",-1,K1342+1))</f>
        <v>0</v>
      </c>
      <c r="L1344" s="163"/>
      <c r="M1344" s="154"/>
      <c r="N1344" s="131"/>
    </row>
    <row r="1345">
      <c r="A1345" s="152" t="str">
        <f t="shared" si="1"/>
        <v>623104</v>
      </c>
      <c r="B1345" s="107"/>
      <c r="C1345" s="106">
        <v>623.0</v>
      </c>
      <c r="D1345" s="153" t="s">
        <v>792</v>
      </c>
      <c r="E1345" s="154" t="s">
        <v>947</v>
      </c>
      <c r="F1345" s="155">
        <f>vlookup(G1345,terminals!$C$4:$O$196,13,FALSE)</f>
        <v>104</v>
      </c>
      <c r="G1345" s="153" t="s">
        <v>1091</v>
      </c>
      <c r="H1345" s="156"/>
      <c r="I1345" s="163"/>
      <c r="J1345" s="157"/>
      <c r="K1345" s="162">
        <f t="shared" ref="K1345:K1520" si="9">if(E1345="Origin",0,if(E1345="Destination",-1,K1344+1))</f>
        <v>-1</v>
      </c>
      <c r="L1345" s="163"/>
      <c r="M1345" s="154"/>
      <c r="N1345" s="131"/>
    </row>
    <row r="1346">
      <c r="A1346" s="152" t="str">
        <f t="shared" si="1"/>
        <v>624118</v>
      </c>
      <c r="B1346" s="107"/>
      <c r="C1346" s="106">
        <v>624.0</v>
      </c>
      <c r="D1346" s="153" t="s">
        <v>793</v>
      </c>
      <c r="E1346" s="154" t="s">
        <v>945</v>
      </c>
      <c r="F1346" s="155">
        <f>vlookup(G1346,terminals!$C$4:$O$196,13,FALSE)</f>
        <v>118</v>
      </c>
      <c r="G1346" s="153" t="s">
        <v>266</v>
      </c>
      <c r="H1346" s="156" t="s">
        <v>946</v>
      </c>
      <c r="I1346" s="163" t="s">
        <v>966</v>
      </c>
      <c r="J1346" s="157" t="s">
        <v>972</v>
      </c>
      <c r="K1346" s="162">
        <f t="shared" si="9"/>
        <v>0</v>
      </c>
      <c r="L1346" s="163"/>
      <c r="M1346" s="154"/>
      <c r="N1346" s="131"/>
    </row>
    <row r="1347">
      <c r="A1347" s="152" t="str">
        <f t="shared" si="1"/>
        <v>624105</v>
      </c>
      <c r="B1347" s="107"/>
      <c r="C1347" s="106">
        <v>624.0</v>
      </c>
      <c r="D1347" s="153" t="s">
        <v>793</v>
      </c>
      <c r="E1347" s="154" t="s">
        <v>947</v>
      </c>
      <c r="F1347" s="155">
        <f>vlookup(G1347,terminals!$C$4:$O$196,13,FALSE)</f>
        <v>105</v>
      </c>
      <c r="G1347" s="153" t="s">
        <v>288</v>
      </c>
      <c r="H1347" s="156"/>
      <c r="I1347" s="163"/>
      <c r="J1347" s="157"/>
      <c r="K1347" s="162">
        <f t="shared" si="9"/>
        <v>-1</v>
      </c>
      <c r="L1347" s="163"/>
      <c r="M1347" s="154"/>
      <c r="N1347" s="131"/>
    </row>
    <row r="1348">
      <c r="A1348" s="152" t="str">
        <f t="shared" si="1"/>
        <v>625118</v>
      </c>
      <c r="B1348" s="107"/>
      <c r="C1348" s="106">
        <v>625.0</v>
      </c>
      <c r="D1348" s="153" t="s">
        <v>524</v>
      </c>
      <c r="E1348" s="154" t="s">
        <v>945</v>
      </c>
      <c r="F1348" s="155">
        <f>vlookup(G1348,terminals!$C$4:$O$196,13,FALSE)</f>
        <v>118</v>
      </c>
      <c r="G1348" s="153" t="s">
        <v>266</v>
      </c>
      <c r="H1348" s="156" t="s">
        <v>946</v>
      </c>
      <c r="I1348" s="163" t="s">
        <v>966</v>
      </c>
      <c r="J1348" s="157" t="s">
        <v>1107</v>
      </c>
      <c r="K1348" s="162">
        <f t="shared" si="9"/>
        <v>0</v>
      </c>
      <c r="L1348" s="163"/>
      <c r="M1348" s="154"/>
      <c r="N1348" s="131"/>
    </row>
    <row r="1349">
      <c r="A1349" s="152" t="str">
        <f t="shared" si="1"/>
        <v>625107</v>
      </c>
      <c r="B1349" s="107"/>
      <c r="C1349" s="106">
        <v>625.0</v>
      </c>
      <c r="D1349" s="153" t="s">
        <v>524</v>
      </c>
      <c r="E1349" s="154" t="s">
        <v>947</v>
      </c>
      <c r="F1349" s="155">
        <f>vlookup(G1349,terminals!$C$4:$O$196,13,FALSE)</f>
        <v>107</v>
      </c>
      <c r="G1349" s="153" t="s">
        <v>262</v>
      </c>
      <c r="H1349" s="156"/>
      <c r="I1349" s="163"/>
      <c r="J1349" s="157"/>
      <c r="K1349" s="162">
        <f t="shared" si="9"/>
        <v>-1</v>
      </c>
      <c r="L1349" s="163"/>
      <c r="M1349" s="154"/>
      <c r="N1349" s="131"/>
    </row>
    <row r="1350">
      <c r="A1350" s="152" t="str">
        <f t="shared" si="1"/>
        <v>626118</v>
      </c>
      <c r="B1350" s="107"/>
      <c r="C1350" s="106">
        <v>626.0</v>
      </c>
      <c r="D1350" s="153" t="s">
        <v>794</v>
      </c>
      <c r="E1350" s="154" t="s">
        <v>945</v>
      </c>
      <c r="F1350" s="155">
        <f>vlookup(G1350,terminals!$C$4:$O$196,13,FALSE)</f>
        <v>118</v>
      </c>
      <c r="G1350" s="153" t="s">
        <v>266</v>
      </c>
      <c r="H1350" s="156" t="s">
        <v>959</v>
      </c>
      <c r="I1350" s="163" t="s">
        <v>966</v>
      </c>
      <c r="J1350" s="157" t="s">
        <v>991</v>
      </c>
      <c r="K1350" s="162">
        <f t="shared" si="9"/>
        <v>0</v>
      </c>
      <c r="L1350" s="163"/>
      <c r="M1350" s="154"/>
      <c r="N1350" s="131"/>
    </row>
    <row r="1351">
      <c r="A1351" s="152" t="str">
        <f t="shared" si="1"/>
        <v>62698</v>
      </c>
      <c r="B1351" s="107"/>
      <c r="C1351" s="106">
        <v>626.0</v>
      </c>
      <c r="D1351" s="153" t="s">
        <v>794</v>
      </c>
      <c r="E1351" s="154" t="s">
        <v>947</v>
      </c>
      <c r="F1351" s="155">
        <f>vlookup(G1351,terminals!$C$4:$O$196,13,FALSE)</f>
        <v>98</v>
      </c>
      <c r="G1351" s="153" t="s">
        <v>293</v>
      </c>
      <c r="H1351" s="156"/>
      <c r="I1351" s="163"/>
      <c r="J1351" s="157"/>
      <c r="K1351" s="162">
        <f t="shared" si="9"/>
        <v>-1</v>
      </c>
      <c r="L1351" s="163"/>
      <c r="M1351" s="154"/>
      <c r="N1351" s="131"/>
    </row>
    <row r="1352">
      <c r="A1352" s="152" t="str">
        <f t="shared" si="1"/>
        <v>627118</v>
      </c>
      <c r="B1352" s="107"/>
      <c r="C1352" s="106">
        <v>627.0</v>
      </c>
      <c r="D1352" s="153" t="s">
        <v>795</v>
      </c>
      <c r="E1352" s="154" t="s">
        <v>945</v>
      </c>
      <c r="F1352" s="155">
        <f>vlookup(G1352,terminals!$C$4:$O$196,13,FALSE)</f>
        <v>118</v>
      </c>
      <c r="G1352" s="153" t="s">
        <v>266</v>
      </c>
      <c r="H1352" s="156" t="s">
        <v>1013</v>
      </c>
      <c r="I1352" s="163" t="s">
        <v>982</v>
      </c>
      <c r="J1352" s="157" t="s">
        <v>1024</v>
      </c>
      <c r="K1352" s="162">
        <f t="shared" si="9"/>
        <v>0</v>
      </c>
      <c r="L1352" s="163"/>
      <c r="M1352" s="154"/>
      <c r="N1352" s="131"/>
    </row>
    <row r="1353">
      <c r="A1353" s="152" t="str">
        <f t="shared" si="1"/>
        <v>627109</v>
      </c>
      <c r="B1353" s="107"/>
      <c r="C1353" s="106">
        <v>627.0</v>
      </c>
      <c r="D1353" s="153" t="s">
        <v>795</v>
      </c>
      <c r="E1353" s="154" t="s">
        <v>947</v>
      </c>
      <c r="F1353" s="155">
        <f>vlookup(G1353,terminals!$C$4:$O$196,13,FALSE)</f>
        <v>109</v>
      </c>
      <c r="G1353" s="153" t="s">
        <v>1100</v>
      </c>
      <c r="H1353" s="156"/>
      <c r="I1353" s="163"/>
      <c r="J1353" s="157"/>
      <c r="K1353" s="162">
        <f t="shared" si="9"/>
        <v>-1</v>
      </c>
      <c r="L1353" s="163"/>
      <c r="M1353" s="154"/>
      <c r="N1353" s="131"/>
    </row>
    <row r="1354">
      <c r="A1354" s="152" t="str">
        <f t="shared" si="1"/>
        <v>628118</v>
      </c>
      <c r="B1354" s="107"/>
      <c r="C1354" s="106">
        <v>628.0</v>
      </c>
      <c r="D1354" s="153" t="s">
        <v>796</v>
      </c>
      <c r="E1354" s="154" t="s">
        <v>945</v>
      </c>
      <c r="F1354" s="155">
        <f>vlookup(G1354,terminals!$C$4:$O$196,13,FALSE)</f>
        <v>118</v>
      </c>
      <c r="G1354" s="153" t="s">
        <v>266</v>
      </c>
      <c r="H1354" s="156" t="s">
        <v>1013</v>
      </c>
      <c r="I1354" s="163" t="s">
        <v>966</v>
      </c>
      <c r="J1354" s="157" t="s">
        <v>1106</v>
      </c>
      <c r="K1354" s="162">
        <f t="shared" si="9"/>
        <v>0</v>
      </c>
      <c r="L1354" s="163"/>
      <c r="M1354" s="154"/>
      <c r="N1354" s="131"/>
    </row>
    <row r="1355">
      <c r="A1355" s="152" t="str">
        <f t="shared" si="1"/>
        <v>628111</v>
      </c>
      <c r="B1355" s="107"/>
      <c r="C1355" s="106">
        <v>628.0</v>
      </c>
      <c r="D1355" s="153" t="s">
        <v>796</v>
      </c>
      <c r="E1355" s="154" t="s">
        <v>947</v>
      </c>
      <c r="F1355" s="155">
        <f>vlookup(G1355,terminals!$C$4:$O$196,13,FALSE)</f>
        <v>111</v>
      </c>
      <c r="G1355" s="153" t="s">
        <v>295</v>
      </c>
      <c r="H1355" s="156"/>
      <c r="I1355" s="163"/>
      <c r="J1355" s="157"/>
      <c r="K1355" s="162">
        <f t="shared" si="9"/>
        <v>-1</v>
      </c>
      <c r="L1355" s="163"/>
      <c r="M1355" s="154"/>
      <c r="N1355" s="131"/>
    </row>
    <row r="1356">
      <c r="A1356" s="152" t="str">
        <f t="shared" si="1"/>
        <v>629118</v>
      </c>
      <c r="B1356" s="107"/>
      <c r="C1356" s="106">
        <v>629.0</v>
      </c>
      <c r="D1356" s="153" t="s">
        <v>797</v>
      </c>
      <c r="E1356" s="154" t="s">
        <v>945</v>
      </c>
      <c r="F1356" s="155">
        <f>vlookup(G1356,terminals!$C$4:$O$196,13,FALSE)</f>
        <v>118</v>
      </c>
      <c r="G1356" s="153" t="s">
        <v>266</v>
      </c>
      <c r="H1356" s="156" t="s">
        <v>986</v>
      </c>
      <c r="I1356" s="163" t="s">
        <v>966</v>
      </c>
      <c r="J1356" s="157" t="s">
        <v>968</v>
      </c>
      <c r="K1356" s="162">
        <f t="shared" si="9"/>
        <v>0</v>
      </c>
      <c r="L1356" s="163"/>
      <c r="M1356" s="154"/>
      <c r="N1356" s="131"/>
    </row>
    <row r="1357">
      <c r="A1357" s="152" t="str">
        <f t="shared" si="1"/>
        <v>62999</v>
      </c>
      <c r="B1357" s="107"/>
      <c r="C1357" s="106">
        <v>629.0</v>
      </c>
      <c r="D1357" s="153" t="s">
        <v>797</v>
      </c>
      <c r="E1357" s="154" t="s">
        <v>947</v>
      </c>
      <c r="F1357" s="155">
        <f>vlookup(G1357,terminals!$C$4:$O$196,13,FALSE)</f>
        <v>99</v>
      </c>
      <c r="G1357" s="153" t="s">
        <v>279</v>
      </c>
      <c r="H1357" s="156"/>
      <c r="I1357" s="163"/>
      <c r="J1357" s="157"/>
      <c r="K1357" s="162">
        <f t="shared" si="9"/>
        <v>-1</v>
      </c>
      <c r="L1357" s="163"/>
      <c r="M1357" s="154"/>
      <c r="N1357" s="131"/>
    </row>
    <row r="1358">
      <c r="A1358" s="152" t="str">
        <f t="shared" si="1"/>
        <v>630118</v>
      </c>
      <c r="B1358" s="107"/>
      <c r="C1358" s="106">
        <v>630.0</v>
      </c>
      <c r="D1358" s="153" t="s">
        <v>797</v>
      </c>
      <c r="E1358" s="154" t="s">
        <v>945</v>
      </c>
      <c r="F1358" s="155">
        <f>vlookup(G1358,terminals!$C$4:$O$196,13,FALSE)</f>
        <v>118</v>
      </c>
      <c r="G1358" s="153" t="s">
        <v>266</v>
      </c>
      <c r="H1358" s="156" t="s">
        <v>1016</v>
      </c>
      <c r="I1358" s="163" t="s">
        <v>960</v>
      </c>
      <c r="J1358" s="157" t="s">
        <v>968</v>
      </c>
      <c r="K1358" s="162">
        <f t="shared" si="9"/>
        <v>0</v>
      </c>
      <c r="L1358" s="163"/>
      <c r="M1358" s="154"/>
      <c r="N1358" s="131"/>
    </row>
    <row r="1359">
      <c r="A1359" s="152" t="str">
        <f t="shared" si="1"/>
        <v>63099</v>
      </c>
      <c r="B1359" s="107"/>
      <c r="C1359" s="106">
        <v>630.0</v>
      </c>
      <c r="D1359" s="153" t="s">
        <v>797</v>
      </c>
      <c r="E1359" s="154" t="s">
        <v>947</v>
      </c>
      <c r="F1359" s="155">
        <f>vlookup(G1359,terminals!$C$4:$O$196,13,FALSE)</f>
        <v>99</v>
      </c>
      <c r="G1359" s="153" t="s">
        <v>279</v>
      </c>
      <c r="H1359" s="156"/>
      <c r="I1359" s="163"/>
      <c r="J1359" s="157"/>
      <c r="K1359" s="162">
        <f t="shared" si="9"/>
        <v>-1</v>
      </c>
      <c r="L1359" s="163"/>
      <c r="M1359" s="154"/>
      <c r="N1359" s="131"/>
    </row>
    <row r="1360">
      <c r="A1360" s="152" t="str">
        <f t="shared" si="1"/>
        <v>631118</v>
      </c>
      <c r="B1360" s="107"/>
      <c r="C1360" s="106">
        <v>631.0</v>
      </c>
      <c r="D1360" s="153" t="s">
        <v>797</v>
      </c>
      <c r="E1360" s="154" t="s">
        <v>945</v>
      </c>
      <c r="F1360" s="155">
        <f>vlookup(G1360,terminals!$C$4:$O$196,13,FALSE)</f>
        <v>118</v>
      </c>
      <c r="G1360" s="153" t="s">
        <v>266</v>
      </c>
      <c r="H1360" s="156" t="s">
        <v>959</v>
      </c>
      <c r="I1360" s="163" t="s">
        <v>960</v>
      </c>
      <c r="J1360" s="157" t="s">
        <v>968</v>
      </c>
      <c r="K1360" s="162">
        <f t="shared" si="9"/>
        <v>0</v>
      </c>
      <c r="L1360" s="163"/>
      <c r="M1360" s="154"/>
      <c r="N1360" s="131"/>
    </row>
    <row r="1361">
      <c r="A1361" s="152" t="str">
        <f t="shared" si="1"/>
        <v>63199</v>
      </c>
      <c r="B1361" s="107"/>
      <c r="C1361" s="106">
        <v>631.0</v>
      </c>
      <c r="D1361" s="153" t="s">
        <v>797</v>
      </c>
      <c r="E1361" s="154" t="s">
        <v>947</v>
      </c>
      <c r="F1361" s="155">
        <f>vlookup(G1361,terminals!$C$4:$O$196,13,FALSE)</f>
        <v>99</v>
      </c>
      <c r="G1361" s="153" t="s">
        <v>279</v>
      </c>
      <c r="H1361" s="156"/>
      <c r="I1361" s="163"/>
      <c r="J1361" s="157"/>
      <c r="K1361" s="162">
        <f t="shared" si="9"/>
        <v>-1</v>
      </c>
      <c r="L1361" s="163"/>
      <c r="M1361" s="154"/>
      <c r="N1361" s="131"/>
    </row>
    <row r="1362">
      <c r="A1362" s="152" t="str">
        <f t="shared" si="1"/>
        <v>632118</v>
      </c>
      <c r="B1362" s="107"/>
      <c r="C1362" s="106">
        <v>632.0</v>
      </c>
      <c r="D1362" s="153" t="s">
        <v>798</v>
      </c>
      <c r="E1362" s="154" t="s">
        <v>945</v>
      </c>
      <c r="F1362" s="155">
        <f>vlookup(G1362,terminals!$C$4:$O$196,13,FALSE)</f>
        <v>118</v>
      </c>
      <c r="G1362" s="153" t="s">
        <v>266</v>
      </c>
      <c r="H1362" s="156" t="s">
        <v>958</v>
      </c>
      <c r="I1362" s="163" t="s">
        <v>960</v>
      </c>
      <c r="J1362" s="157" t="s">
        <v>985</v>
      </c>
      <c r="K1362" s="162">
        <f t="shared" si="9"/>
        <v>0</v>
      </c>
      <c r="L1362" s="163"/>
      <c r="M1362" s="154"/>
      <c r="N1362" s="131"/>
    </row>
    <row r="1363">
      <c r="A1363" s="152" t="str">
        <f t="shared" si="1"/>
        <v>632116</v>
      </c>
      <c r="B1363" s="107"/>
      <c r="C1363" s="106">
        <v>632.0</v>
      </c>
      <c r="D1363" s="153" t="s">
        <v>798</v>
      </c>
      <c r="E1363" s="154" t="s">
        <v>947</v>
      </c>
      <c r="F1363" s="155">
        <f>vlookup(G1363,terminals!$C$4:$O$196,13,FALSE)</f>
        <v>116</v>
      </c>
      <c r="G1363" s="153" t="s">
        <v>298</v>
      </c>
      <c r="H1363" s="156"/>
      <c r="I1363" s="163"/>
      <c r="J1363" s="157"/>
      <c r="K1363" s="162">
        <f t="shared" si="9"/>
        <v>-1</v>
      </c>
      <c r="L1363" s="163"/>
      <c r="M1363" s="154"/>
      <c r="N1363" s="131"/>
    </row>
    <row r="1364">
      <c r="A1364" s="152" t="str">
        <f t="shared" si="1"/>
        <v>633118</v>
      </c>
      <c r="B1364" s="107"/>
      <c r="C1364" s="106">
        <v>633.0</v>
      </c>
      <c r="D1364" s="153" t="s">
        <v>798</v>
      </c>
      <c r="E1364" s="154" t="s">
        <v>945</v>
      </c>
      <c r="F1364" s="155">
        <f>vlookup(G1364,terminals!$C$4:$O$196,13,FALSE)</f>
        <v>118</v>
      </c>
      <c r="G1364" s="153" t="s">
        <v>266</v>
      </c>
      <c r="H1364" s="156" t="s">
        <v>986</v>
      </c>
      <c r="I1364" s="163" t="s">
        <v>966</v>
      </c>
      <c r="J1364" s="157" t="s">
        <v>966</v>
      </c>
      <c r="K1364" s="162">
        <f t="shared" si="9"/>
        <v>0</v>
      </c>
      <c r="L1364" s="163"/>
      <c r="M1364" s="154"/>
      <c r="N1364" s="131"/>
    </row>
    <row r="1365">
      <c r="A1365" s="152" t="str">
        <f t="shared" si="1"/>
        <v>633116</v>
      </c>
      <c r="B1365" s="107"/>
      <c r="C1365" s="106">
        <v>633.0</v>
      </c>
      <c r="D1365" s="153" t="s">
        <v>798</v>
      </c>
      <c r="E1365" s="154" t="s">
        <v>947</v>
      </c>
      <c r="F1365" s="155">
        <f>vlookup(G1365,terminals!$C$4:$O$196,13,FALSE)</f>
        <v>116</v>
      </c>
      <c r="G1365" s="153" t="s">
        <v>298</v>
      </c>
      <c r="H1365" s="156"/>
      <c r="I1365" s="163"/>
      <c r="J1365" s="157"/>
      <c r="K1365" s="162">
        <f t="shared" si="9"/>
        <v>-1</v>
      </c>
      <c r="L1365" s="163"/>
      <c r="M1365" s="154"/>
      <c r="N1365" s="131"/>
    </row>
    <row r="1366">
      <c r="A1366" s="152" t="str">
        <f t="shared" si="1"/>
        <v>634118</v>
      </c>
      <c r="B1366" s="107"/>
      <c r="C1366" s="106">
        <v>634.0</v>
      </c>
      <c r="D1366" s="153" t="s">
        <v>799</v>
      </c>
      <c r="E1366" s="154" t="s">
        <v>945</v>
      </c>
      <c r="F1366" s="155">
        <f>vlookup(G1366,terminals!$C$4:$O$196,13,FALSE)</f>
        <v>118</v>
      </c>
      <c r="G1366" s="153" t="s">
        <v>266</v>
      </c>
      <c r="H1366" s="156" t="s">
        <v>986</v>
      </c>
      <c r="I1366" s="163" t="s">
        <v>966</v>
      </c>
      <c r="J1366" s="157" t="s">
        <v>966</v>
      </c>
      <c r="K1366" s="162">
        <f t="shared" si="9"/>
        <v>0</v>
      </c>
      <c r="L1366" s="163"/>
      <c r="M1366" s="154"/>
      <c r="N1366" s="131"/>
    </row>
    <row r="1367">
      <c r="A1367" s="152" t="str">
        <f t="shared" si="1"/>
        <v>63488</v>
      </c>
      <c r="B1367" s="107"/>
      <c r="C1367" s="106">
        <v>634.0</v>
      </c>
      <c r="D1367" s="153" t="s">
        <v>799</v>
      </c>
      <c r="E1367" s="154" t="s">
        <v>947</v>
      </c>
      <c r="F1367" s="155">
        <f>vlookup(G1367,terminals!$C$4:$O$196,13,FALSE)</f>
        <v>88</v>
      </c>
      <c r="G1367" s="153" t="s">
        <v>259</v>
      </c>
      <c r="H1367" s="156"/>
      <c r="I1367" s="163"/>
      <c r="J1367" s="157"/>
      <c r="K1367" s="162">
        <f t="shared" si="9"/>
        <v>-1</v>
      </c>
      <c r="L1367" s="163"/>
      <c r="M1367" s="154"/>
      <c r="N1367" s="131"/>
    </row>
    <row r="1368">
      <c r="A1368" s="152" t="str">
        <f t="shared" si="1"/>
        <v>635118</v>
      </c>
      <c r="B1368" s="107"/>
      <c r="C1368" s="106">
        <v>635.0</v>
      </c>
      <c r="D1368" s="153" t="s">
        <v>800</v>
      </c>
      <c r="E1368" s="154" t="s">
        <v>945</v>
      </c>
      <c r="F1368" s="155">
        <f>vlookup(G1368,terminals!$C$4:$O$196,13,FALSE)</f>
        <v>118</v>
      </c>
      <c r="G1368" s="153" t="s">
        <v>266</v>
      </c>
      <c r="H1368" s="156" t="s">
        <v>986</v>
      </c>
      <c r="I1368" s="163" t="s">
        <v>960</v>
      </c>
      <c r="J1368" s="157" t="s">
        <v>972</v>
      </c>
      <c r="K1368" s="162">
        <f t="shared" si="9"/>
        <v>0</v>
      </c>
      <c r="L1368" s="163"/>
      <c r="M1368" s="154"/>
      <c r="N1368" s="131"/>
    </row>
    <row r="1369">
      <c r="A1369" s="152" t="str">
        <f t="shared" si="1"/>
        <v>63595</v>
      </c>
      <c r="B1369" s="107"/>
      <c r="C1369" s="106">
        <v>635.0</v>
      </c>
      <c r="D1369" s="153" t="s">
        <v>800</v>
      </c>
      <c r="E1369" s="154" t="s">
        <v>947</v>
      </c>
      <c r="F1369" s="155">
        <f>vlookup(G1369,terminals!$C$4:$O$196,13,FALSE)</f>
        <v>95</v>
      </c>
      <c r="G1369" s="153" t="s">
        <v>290</v>
      </c>
      <c r="H1369" s="156"/>
      <c r="I1369" s="163"/>
      <c r="J1369" s="157"/>
      <c r="K1369" s="162">
        <f t="shared" si="9"/>
        <v>-1</v>
      </c>
      <c r="L1369" s="163"/>
      <c r="M1369" s="154"/>
      <c r="N1369" s="131"/>
    </row>
    <row r="1370">
      <c r="A1370" s="152" t="str">
        <f t="shared" si="1"/>
        <v>636118</v>
      </c>
      <c r="B1370" s="107"/>
      <c r="C1370" s="106">
        <v>636.0</v>
      </c>
      <c r="D1370" s="153" t="s">
        <v>801</v>
      </c>
      <c r="E1370" s="154" t="s">
        <v>945</v>
      </c>
      <c r="F1370" s="155">
        <f>vlookup(G1370,terminals!$C$4:$O$196,13,FALSE)</f>
        <v>118</v>
      </c>
      <c r="G1370" s="153" t="s">
        <v>266</v>
      </c>
      <c r="H1370" s="156" t="s">
        <v>986</v>
      </c>
      <c r="I1370" s="163" t="s">
        <v>982</v>
      </c>
      <c r="J1370" s="157" t="s">
        <v>983</v>
      </c>
      <c r="K1370" s="162">
        <f t="shared" si="9"/>
        <v>0</v>
      </c>
      <c r="L1370" s="163"/>
      <c r="M1370" s="154"/>
      <c r="N1370" s="131"/>
    </row>
    <row r="1371">
      <c r="A1371" s="152" t="str">
        <f t="shared" si="1"/>
        <v>63689</v>
      </c>
      <c r="B1371" s="107"/>
      <c r="C1371" s="106">
        <v>636.0</v>
      </c>
      <c r="D1371" s="153" t="s">
        <v>801</v>
      </c>
      <c r="E1371" s="154" t="s">
        <v>947</v>
      </c>
      <c r="F1371" s="155">
        <f>vlookup(G1371,terminals!$C$4:$O$196,13,FALSE)</f>
        <v>89</v>
      </c>
      <c r="G1371" s="153" t="s">
        <v>283</v>
      </c>
      <c r="H1371" s="156"/>
      <c r="I1371" s="163"/>
      <c r="J1371" s="157"/>
      <c r="K1371" s="162">
        <f t="shared" si="9"/>
        <v>-1</v>
      </c>
      <c r="L1371" s="163"/>
      <c r="M1371" s="154"/>
      <c r="N1371" s="131"/>
    </row>
    <row r="1372">
      <c r="A1372" s="152" t="str">
        <f t="shared" si="1"/>
        <v>637118</v>
      </c>
      <c r="B1372" s="107"/>
      <c r="C1372" s="106">
        <v>637.0</v>
      </c>
      <c r="D1372" s="153" t="s">
        <v>802</v>
      </c>
      <c r="E1372" s="154" t="s">
        <v>945</v>
      </c>
      <c r="F1372" s="155">
        <f>vlookup(G1372,terminals!$C$4:$O$196,13,FALSE)</f>
        <v>118</v>
      </c>
      <c r="G1372" s="153" t="s">
        <v>266</v>
      </c>
      <c r="H1372" s="156" t="s">
        <v>1047</v>
      </c>
      <c r="I1372" s="163" t="s">
        <v>966</v>
      </c>
      <c r="J1372" s="157" t="s">
        <v>989</v>
      </c>
      <c r="K1372" s="162">
        <f t="shared" si="9"/>
        <v>0</v>
      </c>
      <c r="L1372" s="163"/>
      <c r="M1372" s="154"/>
      <c r="N1372" s="131"/>
    </row>
    <row r="1373">
      <c r="A1373" s="152" t="str">
        <f t="shared" si="1"/>
        <v>63793</v>
      </c>
      <c r="B1373" s="107"/>
      <c r="C1373" s="106">
        <v>637.0</v>
      </c>
      <c r="D1373" s="153" t="s">
        <v>802</v>
      </c>
      <c r="E1373" s="154" t="s">
        <v>947</v>
      </c>
      <c r="F1373" s="155">
        <f>vlookup(G1373,terminals!$C$4:$O$196,13,FALSE)</f>
        <v>93</v>
      </c>
      <c r="G1373" s="153" t="s">
        <v>273</v>
      </c>
      <c r="H1373" s="156"/>
      <c r="I1373" s="163"/>
      <c r="J1373" s="157"/>
      <c r="K1373" s="162">
        <f t="shared" si="9"/>
        <v>-1</v>
      </c>
      <c r="L1373" s="163"/>
      <c r="M1373" s="154"/>
      <c r="N1373" s="131"/>
    </row>
    <row r="1374">
      <c r="A1374" s="152" t="str">
        <f t="shared" si="1"/>
        <v>638118</v>
      </c>
      <c r="B1374" s="107"/>
      <c r="C1374" s="106">
        <v>638.0</v>
      </c>
      <c r="D1374" s="153" t="s">
        <v>803</v>
      </c>
      <c r="E1374" s="154" t="s">
        <v>945</v>
      </c>
      <c r="F1374" s="155">
        <f>vlookup(G1374,terminals!$C$4:$O$196,13,FALSE)</f>
        <v>118</v>
      </c>
      <c r="G1374" s="153" t="s">
        <v>266</v>
      </c>
      <c r="H1374" s="156" t="s">
        <v>1013</v>
      </c>
      <c r="I1374" s="163" t="s">
        <v>966</v>
      </c>
      <c r="J1374" s="157" t="s">
        <v>1038</v>
      </c>
      <c r="K1374" s="162">
        <f t="shared" si="9"/>
        <v>0</v>
      </c>
      <c r="L1374" s="163"/>
      <c r="M1374" s="154"/>
      <c r="N1374" s="131"/>
    </row>
    <row r="1375">
      <c r="A1375" s="152" t="str">
        <f t="shared" si="1"/>
        <v>638112</v>
      </c>
      <c r="B1375" s="107"/>
      <c r="C1375" s="106">
        <v>638.0</v>
      </c>
      <c r="D1375" s="153" t="s">
        <v>803</v>
      </c>
      <c r="E1375" s="154" t="s">
        <v>947</v>
      </c>
      <c r="F1375" s="155">
        <f>vlookup(G1375,terminals!$C$4:$O$196,13,FALSE)</f>
        <v>112</v>
      </c>
      <c r="G1375" s="153" t="s">
        <v>268</v>
      </c>
      <c r="H1375" s="156"/>
      <c r="I1375" s="163"/>
      <c r="J1375" s="157"/>
      <c r="K1375" s="162">
        <f t="shared" si="9"/>
        <v>-1</v>
      </c>
      <c r="L1375" s="163"/>
      <c r="M1375" s="154"/>
      <c r="N1375" s="131"/>
    </row>
    <row r="1376">
      <c r="A1376" s="152" t="str">
        <f t="shared" si="1"/>
        <v>63989</v>
      </c>
      <c r="B1376" s="107"/>
      <c r="C1376" s="106">
        <v>639.0</v>
      </c>
      <c r="D1376" s="153" t="s">
        <v>804</v>
      </c>
      <c r="E1376" s="154" t="s">
        <v>945</v>
      </c>
      <c r="F1376" s="155">
        <f>vlookup(G1376,terminals!$C$4:$O$196,13,FALSE)</f>
        <v>89</v>
      </c>
      <c r="G1376" s="153" t="s">
        <v>283</v>
      </c>
      <c r="H1376" s="156" t="s">
        <v>986</v>
      </c>
      <c r="I1376" s="163" t="s">
        <v>956</v>
      </c>
      <c r="J1376" s="157" t="s">
        <v>983</v>
      </c>
      <c r="K1376" s="162">
        <f t="shared" si="9"/>
        <v>0</v>
      </c>
      <c r="L1376" s="163"/>
      <c r="M1376" s="154"/>
      <c r="N1376" s="131"/>
    </row>
    <row r="1377">
      <c r="A1377" s="152" t="str">
        <f t="shared" si="1"/>
        <v>639102</v>
      </c>
      <c r="B1377" s="107"/>
      <c r="C1377" s="106">
        <v>639.0</v>
      </c>
      <c r="D1377" s="153" t="s">
        <v>804</v>
      </c>
      <c r="E1377" s="154" t="s">
        <v>947</v>
      </c>
      <c r="F1377" s="155">
        <f>vlookup(G1377,terminals!$C$4:$O$196,13,FALSE)</f>
        <v>102</v>
      </c>
      <c r="G1377" s="153" t="s">
        <v>301</v>
      </c>
      <c r="H1377" s="156"/>
      <c r="I1377" s="163"/>
      <c r="J1377" s="157"/>
      <c r="K1377" s="162">
        <f t="shared" si="9"/>
        <v>-1</v>
      </c>
      <c r="L1377" s="163"/>
      <c r="M1377" s="154"/>
      <c r="N1377" s="131"/>
    </row>
    <row r="1378">
      <c r="A1378" s="152" t="str">
        <f t="shared" si="1"/>
        <v>64089</v>
      </c>
      <c r="B1378" s="107"/>
      <c r="C1378" s="106">
        <v>640.0</v>
      </c>
      <c r="D1378" s="153" t="s">
        <v>805</v>
      </c>
      <c r="E1378" s="154" t="s">
        <v>945</v>
      </c>
      <c r="F1378" s="155">
        <f>vlookup(G1378,terminals!$C$4:$O$196,13,FALSE)</f>
        <v>89</v>
      </c>
      <c r="G1378" s="153" t="s">
        <v>283</v>
      </c>
      <c r="H1378" s="156" t="s">
        <v>948</v>
      </c>
      <c r="I1378" s="163" t="s">
        <v>1063</v>
      </c>
      <c r="J1378" s="157"/>
      <c r="K1378" s="162">
        <f t="shared" si="9"/>
        <v>0</v>
      </c>
      <c r="L1378" s="163"/>
      <c r="M1378" s="154"/>
      <c r="N1378" s="131"/>
    </row>
    <row r="1379">
      <c r="A1379" s="152" t="str">
        <f t="shared" si="1"/>
        <v>64095</v>
      </c>
      <c r="B1379" s="107"/>
      <c r="C1379" s="106">
        <v>640.0</v>
      </c>
      <c r="D1379" s="153" t="s">
        <v>805</v>
      </c>
      <c r="E1379" s="154" t="s">
        <v>947</v>
      </c>
      <c r="F1379" s="155">
        <f>vlookup(G1379,terminals!$C$4:$O$196,13,FALSE)</f>
        <v>95</v>
      </c>
      <c r="G1379" s="153" t="s">
        <v>290</v>
      </c>
      <c r="H1379" s="156"/>
      <c r="I1379" s="163"/>
      <c r="J1379" s="157"/>
      <c r="K1379" s="162">
        <f t="shared" si="9"/>
        <v>-1</v>
      </c>
      <c r="L1379" s="163"/>
      <c r="M1379" s="154"/>
      <c r="N1379" s="131"/>
    </row>
    <row r="1380">
      <c r="A1380" s="152" t="str">
        <f t="shared" si="1"/>
        <v>64189</v>
      </c>
      <c r="B1380" s="107"/>
      <c r="C1380" s="106">
        <v>641.0</v>
      </c>
      <c r="D1380" s="153" t="s">
        <v>806</v>
      </c>
      <c r="E1380" s="154" t="s">
        <v>945</v>
      </c>
      <c r="F1380" s="155">
        <f>vlookup(G1380,terminals!$C$4:$O$196,13,FALSE)</f>
        <v>89</v>
      </c>
      <c r="G1380" s="153" t="s">
        <v>283</v>
      </c>
      <c r="H1380" s="156" t="s">
        <v>948</v>
      </c>
      <c r="I1380" s="163" t="s">
        <v>1063</v>
      </c>
      <c r="J1380" s="157"/>
      <c r="K1380" s="162">
        <f t="shared" si="9"/>
        <v>0</v>
      </c>
      <c r="L1380" s="163"/>
      <c r="M1380" s="154"/>
      <c r="N1380" s="131"/>
    </row>
    <row r="1381">
      <c r="A1381" s="152" t="str">
        <f t="shared" si="1"/>
        <v>64192</v>
      </c>
      <c r="B1381" s="107"/>
      <c r="C1381" s="106">
        <v>641.0</v>
      </c>
      <c r="D1381" s="153" t="s">
        <v>806</v>
      </c>
      <c r="E1381" s="154" t="s">
        <v>947</v>
      </c>
      <c r="F1381" s="155">
        <f>vlookup(G1381,terminals!$C$4:$O$196,13,FALSE)</f>
        <v>92</v>
      </c>
      <c r="G1381" s="153" t="s">
        <v>286</v>
      </c>
      <c r="H1381" s="156"/>
      <c r="I1381" s="163"/>
      <c r="J1381" s="157"/>
      <c r="K1381" s="162">
        <f t="shared" si="9"/>
        <v>-1</v>
      </c>
      <c r="L1381" s="163"/>
      <c r="M1381" s="154"/>
      <c r="N1381" s="131"/>
    </row>
    <row r="1382">
      <c r="A1382" s="152" t="str">
        <f t="shared" si="1"/>
        <v>64289</v>
      </c>
      <c r="B1382" s="107"/>
      <c r="C1382" s="106">
        <v>642.0</v>
      </c>
      <c r="D1382" s="153" t="s">
        <v>807</v>
      </c>
      <c r="E1382" s="154" t="s">
        <v>945</v>
      </c>
      <c r="F1382" s="155">
        <f>vlookup(G1382,terminals!$C$4:$O$196,13,FALSE)</f>
        <v>89</v>
      </c>
      <c r="G1382" s="153" t="s">
        <v>283</v>
      </c>
      <c r="H1382" s="156" t="s">
        <v>1047</v>
      </c>
      <c r="I1382" s="163" t="s">
        <v>1063</v>
      </c>
      <c r="J1382" s="157"/>
      <c r="K1382" s="162">
        <f t="shared" si="9"/>
        <v>0</v>
      </c>
      <c r="L1382" s="163"/>
      <c r="M1382" s="154"/>
      <c r="N1382" s="131"/>
    </row>
    <row r="1383">
      <c r="A1383" s="152" t="str">
        <f t="shared" si="1"/>
        <v>642110</v>
      </c>
      <c r="B1383" s="107"/>
      <c r="C1383" s="106">
        <v>642.0</v>
      </c>
      <c r="D1383" s="153" t="s">
        <v>807</v>
      </c>
      <c r="E1383" s="154" t="s">
        <v>947</v>
      </c>
      <c r="F1383" s="155">
        <f>vlookup(G1383,terminals!$C$4:$O$196,13,FALSE)</f>
        <v>110</v>
      </c>
      <c r="G1383" s="153" t="s">
        <v>300</v>
      </c>
      <c r="H1383" s="156"/>
      <c r="I1383" s="163"/>
      <c r="J1383" s="157"/>
      <c r="K1383" s="162">
        <f t="shared" si="9"/>
        <v>-1</v>
      </c>
      <c r="L1383" s="163"/>
      <c r="M1383" s="154"/>
      <c r="N1383" s="131"/>
    </row>
    <row r="1384">
      <c r="A1384" s="152" t="str">
        <f t="shared" si="1"/>
        <v>64389</v>
      </c>
      <c r="B1384" s="107"/>
      <c r="C1384" s="106">
        <v>643.0</v>
      </c>
      <c r="D1384" s="153" t="s">
        <v>808</v>
      </c>
      <c r="E1384" s="154" t="s">
        <v>945</v>
      </c>
      <c r="F1384" s="155">
        <f>vlookup(G1384,terminals!$C$4:$O$196,13,FALSE)</f>
        <v>89</v>
      </c>
      <c r="G1384" s="153" t="s">
        <v>283</v>
      </c>
      <c r="H1384" s="156" t="s">
        <v>946</v>
      </c>
      <c r="I1384" s="163" t="s">
        <v>1063</v>
      </c>
      <c r="J1384" s="157"/>
      <c r="K1384" s="162">
        <f t="shared" si="9"/>
        <v>0</v>
      </c>
      <c r="L1384" s="163"/>
      <c r="M1384" s="154"/>
      <c r="N1384" s="131"/>
    </row>
    <row r="1385">
      <c r="A1385" s="152" t="str">
        <f t="shared" si="1"/>
        <v>64398</v>
      </c>
      <c r="B1385" s="107"/>
      <c r="C1385" s="106">
        <v>643.0</v>
      </c>
      <c r="D1385" s="153" t="s">
        <v>808</v>
      </c>
      <c r="E1385" s="154" t="s">
        <v>947</v>
      </c>
      <c r="F1385" s="155">
        <f>vlookup(G1385,terminals!$C$4:$O$196,13,FALSE)</f>
        <v>98</v>
      </c>
      <c r="G1385" s="153" t="s">
        <v>293</v>
      </c>
      <c r="H1385" s="156"/>
      <c r="I1385" s="163"/>
      <c r="J1385" s="157"/>
      <c r="K1385" s="162">
        <f t="shared" si="9"/>
        <v>-1</v>
      </c>
      <c r="L1385" s="163"/>
      <c r="M1385" s="154"/>
      <c r="N1385" s="131"/>
    </row>
    <row r="1386">
      <c r="A1386" s="152" t="str">
        <f t="shared" si="1"/>
        <v>64489</v>
      </c>
      <c r="B1386" s="107"/>
      <c r="C1386" s="106">
        <v>644.0</v>
      </c>
      <c r="D1386" s="153" t="s">
        <v>809</v>
      </c>
      <c r="E1386" s="154" t="s">
        <v>945</v>
      </c>
      <c r="F1386" s="155">
        <f>vlookup(G1386,terminals!$C$4:$O$196,13,FALSE)</f>
        <v>89</v>
      </c>
      <c r="G1386" s="153" t="s">
        <v>283</v>
      </c>
      <c r="H1386" s="156" t="s">
        <v>986</v>
      </c>
      <c r="I1386" s="163" t="s">
        <v>1063</v>
      </c>
      <c r="J1386" s="157"/>
      <c r="K1386" s="162">
        <f t="shared" si="9"/>
        <v>0</v>
      </c>
      <c r="L1386" s="163"/>
      <c r="M1386" s="154"/>
      <c r="N1386" s="131"/>
    </row>
    <row r="1387">
      <c r="A1387" s="152" t="str">
        <f t="shared" si="1"/>
        <v>644104</v>
      </c>
      <c r="B1387" s="107"/>
      <c r="C1387" s="106">
        <v>644.0</v>
      </c>
      <c r="D1387" s="153" t="s">
        <v>809</v>
      </c>
      <c r="E1387" s="154" t="s">
        <v>947</v>
      </c>
      <c r="F1387" s="155">
        <f>vlookup(G1387,terminals!$C$4:$O$196,13,FALSE)</f>
        <v>104</v>
      </c>
      <c r="G1387" s="153" t="s">
        <v>1091</v>
      </c>
      <c r="H1387" s="156"/>
      <c r="I1387" s="163"/>
      <c r="J1387" s="157"/>
      <c r="K1387" s="162">
        <f t="shared" si="9"/>
        <v>-1</v>
      </c>
      <c r="L1387" s="163"/>
      <c r="M1387" s="154"/>
      <c r="N1387" s="131"/>
    </row>
    <row r="1388">
      <c r="A1388" s="152" t="str">
        <f t="shared" si="1"/>
        <v>64589</v>
      </c>
      <c r="B1388" s="107"/>
      <c r="C1388" s="106">
        <v>645.0</v>
      </c>
      <c r="D1388" s="153" t="s">
        <v>810</v>
      </c>
      <c r="E1388" s="154" t="s">
        <v>945</v>
      </c>
      <c r="F1388" s="155">
        <f>vlookup(G1388,terminals!$C$4:$O$196,13,FALSE)</f>
        <v>89</v>
      </c>
      <c r="G1388" s="153" t="s">
        <v>283</v>
      </c>
      <c r="H1388" s="156" t="s">
        <v>959</v>
      </c>
      <c r="I1388" s="163" t="s">
        <v>1063</v>
      </c>
      <c r="J1388" s="157"/>
      <c r="K1388" s="162">
        <f t="shared" si="9"/>
        <v>0</v>
      </c>
      <c r="L1388" s="163"/>
      <c r="M1388" s="154"/>
      <c r="N1388" s="131"/>
    </row>
    <row r="1389">
      <c r="A1389" s="152" t="str">
        <f t="shared" si="1"/>
        <v>645105</v>
      </c>
      <c r="B1389" s="107"/>
      <c r="C1389" s="106">
        <v>645.0</v>
      </c>
      <c r="D1389" s="153" t="s">
        <v>810</v>
      </c>
      <c r="E1389" s="154" t="s">
        <v>947</v>
      </c>
      <c r="F1389" s="155">
        <f>vlookup(G1389,terminals!$C$4:$O$196,13,FALSE)</f>
        <v>105</v>
      </c>
      <c r="G1389" s="153" t="s">
        <v>288</v>
      </c>
      <c r="H1389" s="156"/>
      <c r="I1389" s="163"/>
      <c r="J1389" s="157"/>
      <c r="K1389" s="162">
        <f t="shared" si="9"/>
        <v>-1</v>
      </c>
      <c r="L1389" s="163"/>
      <c r="M1389" s="154"/>
      <c r="N1389" s="131"/>
    </row>
    <row r="1390">
      <c r="A1390" s="152" t="str">
        <f t="shared" si="1"/>
        <v>64689</v>
      </c>
      <c r="B1390" s="107"/>
      <c r="C1390" s="106">
        <v>646.0</v>
      </c>
      <c r="D1390" s="153" t="s">
        <v>810</v>
      </c>
      <c r="E1390" s="154" t="s">
        <v>945</v>
      </c>
      <c r="F1390" s="155">
        <f>vlookup(G1390,terminals!$C$4:$O$196,13,FALSE)</f>
        <v>89</v>
      </c>
      <c r="G1390" s="153" t="s">
        <v>283</v>
      </c>
      <c r="H1390" s="156" t="s">
        <v>948</v>
      </c>
      <c r="I1390" s="163" t="s">
        <v>1063</v>
      </c>
      <c r="J1390" s="157"/>
      <c r="K1390" s="162">
        <f t="shared" si="9"/>
        <v>0</v>
      </c>
      <c r="L1390" s="163"/>
      <c r="M1390" s="154"/>
      <c r="N1390" s="131"/>
    </row>
    <row r="1391">
      <c r="A1391" s="152" t="str">
        <f t="shared" si="1"/>
        <v>646105</v>
      </c>
      <c r="B1391" s="107"/>
      <c r="C1391" s="106">
        <v>646.0</v>
      </c>
      <c r="D1391" s="153" t="s">
        <v>810</v>
      </c>
      <c r="E1391" s="154" t="s">
        <v>947</v>
      </c>
      <c r="F1391" s="155">
        <f>vlookup(G1391,terminals!$C$4:$O$196,13,FALSE)</f>
        <v>105</v>
      </c>
      <c r="G1391" s="153" t="s">
        <v>288</v>
      </c>
      <c r="H1391" s="156"/>
      <c r="I1391" s="163"/>
      <c r="J1391" s="157"/>
      <c r="K1391" s="162">
        <f t="shared" si="9"/>
        <v>-1</v>
      </c>
      <c r="L1391" s="163"/>
      <c r="M1391" s="154"/>
      <c r="N1391" s="131"/>
    </row>
    <row r="1392">
      <c r="A1392" s="152" t="str">
        <f t="shared" si="1"/>
        <v>64789</v>
      </c>
      <c r="B1392" s="107"/>
      <c r="C1392" s="106">
        <v>647.0</v>
      </c>
      <c r="D1392" s="153" t="s">
        <v>811</v>
      </c>
      <c r="E1392" s="154" t="s">
        <v>945</v>
      </c>
      <c r="F1392" s="155">
        <f>vlookup(G1392,terminals!$C$4:$O$196,13,FALSE)</f>
        <v>89</v>
      </c>
      <c r="G1392" s="153" t="s">
        <v>283</v>
      </c>
      <c r="H1392" s="156" t="s">
        <v>946</v>
      </c>
      <c r="I1392" s="163" t="s">
        <v>966</v>
      </c>
      <c r="J1392" s="157" t="s">
        <v>989</v>
      </c>
      <c r="K1392" s="162">
        <f t="shared" si="9"/>
        <v>0</v>
      </c>
      <c r="L1392" s="163"/>
      <c r="M1392" s="154"/>
      <c r="N1392" s="131"/>
    </row>
    <row r="1393">
      <c r="A1393" s="152" t="str">
        <f t="shared" si="1"/>
        <v>647107</v>
      </c>
      <c r="B1393" s="107"/>
      <c r="C1393" s="106">
        <v>647.0</v>
      </c>
      <c r="D1393" s="153" t="s">
        <v>811</v>
      </c>
      <c r="E1393" s="154" t="s">
        <v>947</v>
      </c>
      <c r="F1393" s="155">
        <f>vlookup(G1393,terminals!$C$4:$O$196,13,FALSE)</f>
        <v>107</v>
      </c>
      <c r="G1393" s="153" t="s">
        <v>262</v>
      </c>
      <c r="H1393" s="156"/>
      <c r="I1393" s="163"/>
      <c r="J1393" s="157"/>
      <c r="K1393" s="162">
        <f t="shared" si="9"/>
        <v>-1</v>
      </c>
      <c r="L1393" s="163"/>
      <c r="M1393" s="154"/>
      <c r="N1393" s="131"/>
    </row>
    <row r="1394">
      <c r="A1394" s="152" t="str">
        <f t="shared" si="1"/>
        <v>64889</v>
      </c>
      <c r="B1394" s="107"/>
      <c r="C1394" s="106">
        <v>648.0</v>
      </c>
      <c r="D1394" s="153" t="s">
        <v>506</v>
      </c>
      <c r="E1394" s="154" t="s">
        <v>945</v>
      </c>
      <c r="F1394" s="155">
        <f>vlookup(G1394,terminals!$C$4:$O$196,13,FALSE)</f>
        <v>89</v>
      </c>
      <c r="G1394" s="153" t="s">
        <v>283</v>
      </c>
      <c r="H1394" s="156" t="s">
        <v>948</v>
      </c>
      <c r="I1394" s="163" t="s">
        <v>1063</v>
      </c>
      <c r="J1394" s="157"/>
      <c r="K1394" s="162">
        <f t="shared" si="9"/>
        <v>0</v>
      </c>
      <c r="L1394" s="163"/>
      <c r="M1394" s="154"/>
      <c r="N1394" s="131"/>
    </row>
    <row r="1395">
      <c r="A1395" s="152" t="str">
        <f t="shared" si="1"/>
        <v>64899</v>
      </c>
      <c r="B1395" s="107"/>
      <c r="C1395" s="106">
        <v>648.0</v>
      </c>
      <c r="D1395" s="153" t="s">
        <v>506</v>
      </c>
      <c r="E1395" s="154" t="s">
        <v>947</v>
      </c>
      <c r="F1395" s="155">
        <f>vlookup(G1395,terminals!$C$4:$O$196,13,FALSE)</f>
        <v>99</v>
      </c>
      <c r="G1395" s="153" t="s">
        <v>279</v>
      </c>
      <c r="H1395" s="156"/>
      <c r="I1395" s="163"/>
      <c r="J1395" s="157"/>
      <c r="K1395" s="162">
        <f t="shared" si="9"/>
        <v>-1</v>
      </c>
      <c r="L1395" s="163"/>
      <c r="M1395" s="154"/>
      <c r="N1395" s="131"/>
    </row>
    <row r="1396">
      <c r="A1396" s="152" t="str">
        <f t="shared" si="1"/>
        <v>64989</v>
      </c>
      <c r="B1396" s="107"/>
      <c r="C1396" s="106">
        <v>649.0</v>
      </c>
      <c r="D1396" s="153" t="s">
        <v>812</v>
      </c>
      <c r="E1396" s="154" t="s">
        <v>945</v>
      </c>
      <c r="F1396" s="155">
        <f>vlookup(G1396,terminals!$C$4:$O$196,13,FALSE)</f>
        <v>89</v>
      </c>
      <c r="G1396" s="153" t="s">
        <v>283</v>
      </c>
      <c r="H1396" s="156" t="s">
        <v>946</v>
      </c>
      <c r="I1396" s="163" t="s">
        <v>1063</v>
      </c>
      <c r="J1396" s="157"/>
      <c r="K1396" s="162">
        <f t="shared" si="9"/>
        <v>0</v>
      </c>
      <c r="L1396" s="163"/>
      <c r="M1396" s="154"/>
      <c r="N1396" s="131"/>
    </row>
    <row r="1397">
      <c r="A1397" s="152" t="str">
        <f t="shared" si="1"/>
        <v>649118</v>
      </c>
      <c r="B1397" s="107"/>
      <c r="C1397" s="106">
        <v>649.0</v>
      </c>
      <c r="D1397" s="153" t="s">
        <v>812</v>
      </c>
      <c r="E1397" s="154" t="s">
        <v>947</v>
      </c>
      <c r="F1397" s="155">
        <f>vlookup(G1397,terminals!$C$4:$O$196,13,FALSE)</f>
        <v>118</v>
      </c>
      <c r="G1397" s="153" t="s">
        <v>266</v>
      </c>
      <c r="H1397" s="156"/>
      <c r="I1397" s="163"/>
      <c r="J1397" s="157"/>
      <c r="K1397" s="162">
        <f t="shared" si="9"/>
        <v>-1</v>
      </c>
      <c r="L1397" s="163"/>
      <c r="M1397" s="154"/>
      <c r="N1397" s="131"/>
    </row>
    <row r="1398">
      <c r="A1398" s="152" t="str">
        <f t="shared" si="1"/>
        <v>65089</v>
      </c>
      <c r="B1398" s="107"/>
      <c r="C1398" s="106">
        <v>650.0</v>
      </c>
      <c r="D1398" s="153" t="s">
        <v>813</v>
      </c>
      <c r="E1398" s="154" t="s">
        <v>945</v>
      </c>
      <c r="F1398" s="155">
        <f>vlookup(G1398,terminals!$C$4:$O$196,13,FALSE)</f>
        <v>89</v>
      </c>
      <c r="G1398" s="153" t="s">
        <v>283</v>
      </c>
      <c r="H1398" s="156" t="s">
        <v>1047</v>
      </c>
      <c r="I1398" s="163" t="s">
        <v>1063</v>
      </c>
      <c r="J1398" s="157"/>
      <c r="K1398" s="162">
        <f t="shared" si="9"/>
        <v>0</v>
      </c>
      <c r="L1398" s="163"/>
      <c r="M1398" s="154"/>
      <c r="N1398" s="131"/>
    </row>
    <row r="1399">
      <c r="A1399" s="152" t="str">
        <f t="shared" si="1"/>
        <v>650112</v>
      </c>
      <c r="B1399" s="107"/>
      <c r="C1399" s="106">
        <v>650.0</v>
      </c>
      <c r="D1399" s="153" t="s">
        <v>813</v>
      </c>
      <c r="E1399" s="154" t="s">
        <v>947</v>
      </c>
      <c r="F1399" s="155">
        <f>vlookup(G1399,terminals!$C$4:$O$196,13,FALSE)</f>
        <v>112</v>
      </c>
      <c r="G1399" s="153" t="s">
        <v>268</v>
      </c>
      <c r="H1399" s="156"/>
      <c r="I1399" s="163"/>
      <c r="J1399" s="157"/>
      <c r="K1399" s="162">
        <f t="shared" si="9"/>
        <v>-1</v>
      </c>
      <c r="L1399" s="163"/>
      <c r="M1399" s="154"/>
      <c r="N1399" s="131"/>
    </row>
    <row r="1400">
      <c r="A1400" s="152" t="str">
        <f t="shared" si="1"/>
        <v>65189</v>
      </c>
      <c r="B1400" s="107"/>
      <c r="C1400" s="106">
        <v>651.0</v>
      </c>
      <c r="D1400" s="153" t="s">
        <v>814</v>
      </c>
      <c r="E1400" s="154" t="s">
        <v>945</v>
      </c>
      <c r="F1400" s="155">
        <f>vlookup(G1400,terminals!$C$4:$O$196,13,FALSE)</f>
        <v>89</v>
      </c>
      <c r="G1400" s="153" t="s">
        <v>283</v>
      </c>
      <c r="H1400" s="156" t="s">
        <v>946</v>
      </c>
      <c r="I1400" s="163" t="s">
        <v>1063</v>
      </c>
      <c r="J1400" s="157"/>
      <c r="K1400" s="162">
        <f t="shared" si="9"/>
        <v>0</v>
      </c>
      <c r="L1400" s="163"/>
      <c r="M1400" s="154"/>
      <c r="N1400" s="131"/>
    </row>
    <row r="1401">
      <c r="A1401" s="152" t="str">
        <f t="shared" si="1"/>
        <v>651107</v>
      </c>
      <c r="B1401" s="107"/>
      <c r="C1401" s="106">
        <v>651.0</v>
      </c>
      <c r="D1401" s="153" t="s">
        <v>814</v>
      </c>
      <c r="E1401" s="154" t="s">
        <v>947</v>
      </c>
      <c r="F1401" s="155">
        <f>vlookup(G1401,terminals!$C$4:$O$196,13,FALSE)</f>
        <v>107</v>
      </c>
      <c r="G1401" s="153" t="s">
        <v>262</v>
      </c>
      <c r="H1401" s="156"/>
      <c r="I1401" s="163"/>
      <c r="J1401" s="157"/>
      <c r="K1401" s="162">
        <f t="shared" si="9"/>
        <v>-1</v>
      </c>
      <c r="L1401" s="163"/>
      <c r="M1401" s="154"/>
      <c r="N1401" s="131"/>
    </row>
    <row r="1402">
      <c r="A1402" s="152" t="str">
        <f t="shared" si="1"/>
        <v>65293</v>
      </c>
      <c r="B1402" s="107"/>
      <c r="C1402" s="106">
        <v>652.0</v>
      </c>
      <c r="D1402" s="153" t="s">
        <v>815</v>
      </c>
      <c r="E1402" s="154" t="s">
        <v>945</v>
      </c>
      <c r="F1402" s="155">
        <f>vlookup(G1402,terminals!$C$4:$O$196,13,FALSE)</f>
        <v>93</v>
      </c>
      <c r="G1402" s="153" t="s">
        <v>273</v>
      </c>
      <c r="H1402" s="156" t="s">
        <v>986</v>
      </c>
      <c r="I1402" s="163" t="s">
        <v>1063</v>
      </c>
      <c r="J1402" s="157"/>
      <c r="K1402" s="162">
        <f t="shared" si="9"/>
        <v>0</v>
      </c>
      <c r="L1402" s="163"/>
      <c r="M1402" s="154"/>
      <c r="N1402" s="131"/>
    </row>
    <row r="1403">
      <c r="A1403" s="152" t="str">
        <f t="shared" si="1"/>
        <v>652102</v>
      </c>
      <c r="B1403" s="107"/>
      <c r="C1403" s="106">
        <v>652.0</v>
      </c>
      <c r="D1403" s="153" t="s">
        <v>815</v>
      </c>
      <c r="E1403" s="154" t="s">
        <v>947</v>
      </c>
      <c r="F1403" s="155">
        <f>vlookup(G1403,terminals!$C$4:$O$196,13,FALSE)</f>
        <v>102</v>
      </c>
      <c r="G1403" s="153" t="s">
        <v>301</v>
      </c>
      <c r="H1403" s="156"/>
      <c r="I1403" s="163"/>
      <c r="J1403" s="157"/>
      <c r="K1403" s="162">
        <f t="shared" si="9"/>
        <v>-1</v>
      </c>
      <c r="L1403" s="163"/>
      <c r="M1403" s="154"/>
      <c r="N1403" s="131"/>
    </row>
    <row r="1404">
      <c r="A1404" s="152" t="str">
        <f t="shared" si="1"/>
        <v>65393</v>
      </c>
      <c r="B1404" s="107"/>
      <c r="C1404" s="106">
        <v>653.0</v>
      </c>
      <c r="D1404" s="153" t="s">
        <v>815</v>
      </c>
      <c r="E1404" s="154" t="s">
        <v>945</v>
      </c>
      <c r="F1404" s="155">
        <f>vlookup(G1404,terminals!$C$4:$O$196,13,FALSE)</f>
        <v>93</v>
      </c>
      <c r="G1404" s="153" t="s">
        <v>273</v>
      </c>
      <c r="H1404" s="156" t="s">
        <v>946</v>
      </c>
      <c r="I1404" s="163" t="s">
        <v>1063</v>
      </c>
      <c r="J1404" s="157"/>
      <c r="K1404" s="162">
        <f t="shared" si="9"/>
        <v>0</v>
      </c>
      <c r="L1404" s="163"/>
      <c r="M1404" s="154"/>
      <c r="N1404" s="131"/>
    </row>
    <row r="1405">
      <c r="A1405" s="152" t="str">
        <f t="shared" si="1"/>
        <v>653102</v>
      </c>
      <c r="B1405" s="107"/>
      <c r="C1405" s="106">
        <v>653.0</v>
      </c>
      <c r="D1405" s="153" t="s">
        <v>815</v>
      </c>
      <c r="E1405" s="154" t="s">
        <v>947</v>
      </c>
      <c r="F1405" s="155">
        <f>vlookup(G1405,terminals!$C$4:$O$196,13,FALSE)</f>
        <v>102</v>
      </c>
      <c r="G1405" s="153" t="s">
        <v>301</v>
      </c>
      <c r="H1405" s="156"/>
      <c r="I1405" s="163"/>
      <c r="J1405" s="157"/>
      <c r="K1405" s="162">
        <f t="shared" si="9"/>
        <v>-1</v>
      </c>
      <c r="L1405" s="163"/>
      <c r="M1405" s="154"/>
      <c r="N1405" s="131"/>
    </row>
    <row r="1406">
      <c r="A1406" s="152" t="str">
        <f t="shared" si="1"/>
        <v>65493</v>
      </c>
      <c r="B1406" s="107"/>
      <c r="C1406" s="106">
        <v>654.0</v>
      </c>
      <c r="D1406" s="153" t="s">
        <v>816</v>
      </c>
      <c r="E1406" s="154" t="s">
        <v>945</v>
      </c>
      <c r="F1406" s="155">
        <f>vlookup(G1406,terminals!$C$4:$O$196,13,FALSE)</f>
        <v>93</v>
      </c>
      <c r="G1406" s="153" t="s">
        <v>273</v>
      </c>
      <c r="H1406" s="156" t="s">
        <v>946</v>
      </c>
      <c r="I1406" s="163" t="s">
        <v>1063</v>
      </c>
      <c r="J1406" s="157"/>
      <c r="K1406" s="162">
        <f t="shared" si="9"/>
        <v>0</v>
      </c>
      <c r="L1406" s="163"/>
      <c r="M1406" s="154"/>
      <c r="N1406" s="131"/>
    </row>
    <row r="1407">
      <c r="A1407" s="152" t="str">
        <f t="shared" si="1"/>
        <v>654113</v>
      </c>
      <c r="B1407" s="107"/>
      <c r="C1407" s="106">
        <v>654.0</v>
      </c>
      <c r="D1407" s="153" t="s">
        <v>816</v>
      </c>
      <c r="E1407" s="154" t="s">
        <v>947</v>
      </c>
      <c r="F1407" s="155">
        <f>vlookup(G1407,terminals!$C$4:$O$196,13,FALSE)</f>
        <v>113</v>
      </c>
      <c r="G1407" s="153" t="s">
        <v>270</v>
      </c>
      <c r="H1407" s="156"/>
      <c r="I1407" s="163"/>
      <c r="J1407" s="157"/>
      <c r="K1407" s="162">
        <f t="shared" si="9"/>
        <v>-1</v>
      </c>
      <c r="L1407" s="163"/>
      <c r="M1407" s="154"/>
      <c r="N1407" s="131"/>
    </row>
    <row r="1408">
      <c r="A1408" s="152" t="str">
        <f t="shared" si="1"/>
        <v>65593</v>
      </c>
      <c r="B1408" s="107"/>
      <c r="C1408" s="106">
        <v>655.0</v>
      </c>
      <c r="D1408" s="153" t="s">
        <v>817</v>
      </c>
      <c r="E1408" s="154" t="s">
        <v>945</v>
      </c>
      <c r="F1408" s="155">
        <f>vlookup(G1408,terminals!$C$4:$O$196,13,FALSE)</f>
        <v>93</v>
      </c>
      <c r="G1408" s="153" t="s">
        <v>273</v>
      </c>
      <c r="H1408" s="156" t="s">
        <v>1013</v>
      </c>
      <c r="I1408" s="163" t="s">
        <v>1063</v>
      </c>
      <c r="J1408" s="157"/>
      <c r="K1408" s="162">
        <f t="shared" si="9"/>
        <v>0</v>
      </c>
      <c r="L1408" s="163"/>
      <c r="M1408" s="154"/>
      <c r="N1408" s="131"/>
    </row>
    <row r="1409">
      <c r="A1409" s="152" t="str">
        <f t="shared" si="1"/>
        <v>655106</v>
      </c>
      <c r="B1409" s="107"/>
      <c r="C1409" s="106">
        <v>655.0</v>
      </c>
      <c r="D1409" s="153" t="s">
        <v>817</v>
      </c>
      <c r="E1409" s="154" t="s">
        <v>947</v>
      </c>
      <c r="F1409" s="155">
        <f>vlookup(G1409,terminals!$C$4:$O$196,13,FALSE)</f>
        <v>106</v>
      </c>
      <c r="G1409" s="153" t="s">
        <v>263</v>
      </c>
      <c r="H1409" s="156"/>
      <c r="I1409" s="163"/>
      <c r="J1409" s="157"/>
      <c r="K1409" s="162">
        <f t="shared" si="9"/>
        <v>-1</v>
      </c>
      <c r="L1409" s="163"/>
      <c r="M1409" s="154"/>
      <c r="N1409" s="131"/>
    </row>
    <row r="1410">
      <c r="A1410" s="152" t="str">
        <f t="shared" si="1"/>
        <v>65693</v>
      </c>
      <c r="B1410" s="107"/>
      <c r="C1410" s="106">
        <v>656.0</v>
      </c>
      <c r="D1410" s="153" t="s">
        <v>818</v>
      </c>
      <c r="E1410" s="154" t="s">
        <v>945</v>
      </c>
      <c r="F1410" s="155">
        <f>vlookup(G1410,terminals!$C$4:$O$196,13,FALSE)</f>
        <v>93</v>
      </c>
      <c r="G1410" s="153" t="s">
        <v>273</v>
      </c>
      <c r="H1410" s="156" t="s">
        <v>986</v>
      </c>
      <c r="I1410" s="163" t="s">
        <v>1063</v>
      </c>
      <c r="J1410" s="157"/>
      <c r="K1410" s="162">
        <f t="shared" si="9"/>
        <v>0</v>
      </c>
      <c r="L1410" s="163"/>
      <c r="M1410" s="154"/>
      <c r="N1410" s="131"/>
    </row>
    <row r="1411">
      <c r="A1411" s="152" t="str">
        <f t="shared" si="1"/>
        <v>656105</v>
      </c>
      <c r="B1411" s="107"/>
      <c r="C1411" s="106">
        <v>656.0</v>
      </c>
      <c r="D1411" s="153" t="s">
        <v>818</v>
      </c>
      <c r="E1411" s="154" t="s">
        <v>947</v>
      </c>
      <c r="F1411" s="155">
        <f>vlookup(G1411,terminals!$C$4:$O$196,13,FALSE)</f>
        <v>105</v>
      </c>
      <c r="G1411" s="153" t="s">
        <v>288</v>
      </c>
      <c r="H1411" s="156"/>
      <c r="I1411" s="163"/>
      <c r="J1411" s="157"/>
      <c r="K1411" s="162">
        <f t="shared" si="9"/>
        <v>-1</v>
      </c>
      <c r="L1411" s="163"/>
      <c r="M1411" s="154"/>
      <c r="N1411" s="131"/>
    </row>
    <row r="1412">
      <c r="A1412" s="152" t="str">
        <f t="shared" si="1"/>
        <v>65793</v>
      </c>
      <c r="B1412" s="107"/>
      <c r="C1412" s="106">
        <v>657.0</v>
      </c>
      <c r="D1412" s="153" t="s">
        <v>818</v>
      </c>
      <c r="E1412" s="154" t="s">
        <v>945</v>
      </c>
      <c r="F1412" s="155">
        <f>vlookup(G1412,terminals!$C$4:$O$196,13,FALSE)</f>
        <v>93</v>
      </c>
      <c r="G1412" s="153" t="s">
        <v>273</v>
      </c>
      <c r="H1412" s="156" t="s">
        <v>946</v>
      </c>
      <c r="I1412" s="163" t="s">
        <v>1063</v>
      </c>
      <c r="J1412" s="157"/>
      <c r="K1412" s="162">
        <f t="shared" si="9"/>
        <v>0</v>
      </c>
      <c r="L1412" s="163"/>
      <c r="M1412" s="154"/>
      <c r="N1412" s="131"/>
    </row>
    <row r="1413">
      <c r="A1413" s="152" t="str">
        <f t="shared" si="1"/>
        <v>657105</v>
      </c>
      <c r="B1413" s="107"/>
      <c r="C1413" s="106">
        <v>657.0</v>
      </c>
      <c r="D1413" s="153" t="s">
        <v>818</v>
      </c>
      <c r="E1413" s="154" t="s">
        <v>947</v>
      </c>
      <c r="F1413" s="155">
        <f>vlookup(G1413,terminals!$C$4:$O$196,13,FALSE)</f>
        <v>105</v>
      </c>
      <c r="G1413" s="153" t="s">
        <v>288</v>
      </c>
      <c r="H1413" s="156"/>
      <c r="I1413" s="163"/>
      <c r="J1413" s="157"/>
      <c r="K1413" s="162">
        <f t="shared" si="9"/>
        <v>-1</v>
      </c>
      <c r="L1413" s="163"/>
      <c r="M1413" s="154"/>
      <c r="N1413" s="131"/>
    </row>
    <row r="1414">
      <c r="A1414" s="152" t="str">
        <f t="shared" si="1"/>
        <v>65893</v>
      </c>
      <c r="B1414" s="107"/>
      <c r="C1414" s="106">
        <v>658.0</v>
      </c>
      <c r="D1414" s="153" t="s">
        <v>819</v>
      </c>
      <c r="E1414" s="154" t="s">
        <v>945</v>
      </c>
      <c r="F1414" s="155">
        <f>vlookup(G1414,terminals!$C$4:$O$196,13,FALSE)</f>
        <v>93</v>
      </c>
      <c r="G1414" s="153" t="s">
        <v>273</v>
      </c>
      <c r="H1414" s="156" t="s">
        <v>1013</v>
      </c>
      <c r="I1414" s="163" t="s">
        <v>1063</v>
      </c>
      <c r="J1414" s="157"/>
      <c r="K1414" s="162">
        <f t="shared" si="9"/>
        <v>0</v>
      </c>
      <c r="L1414" s="163"/>
      <c r="M1414" s="154"/>
      <c r="N1414" s="131"/>
    </row>
    <row r="1415">
      <c r="A1415" s="152" t="str">
        <f t="shared" si="1"/>
        <v>658120</v>
      </c>
      <c r="B1415" s="107"/>
      <c r="C1415" s="106">
        <v>658.0</v>
      </c>
      <c r="D1415" s="153" t="s">
        <v>819</v>
      </c>
      <c r="E1415" s="154" t="s">
        <v>947</v>
      </c>
      <c r="F1415" s="155">
        <f>vlookup(G1415,terminals!$C$4:$O$196,13,FALSE)</f>
        <v>120</v>
      </c>
      <c r="G1415" s="153" t="s">
        <v>267</v>
      </c>
      <c r="H1415" s="156"/>
      <c r="I1415" s="163"/>
      <c r="J1415" s="157"/>
      <c r="K1415" s="162">
        <f t="shared" si="9"/>
        <v>-1</v>
      </c>
      <c r="L1415" s="163"/>
      <c r="M1415" s="154"/>
      <c r="N1415" s="131"/>
    </row>
    <row r="1416">
      <c r="A1416" s="152" t="str">
        <f t="shared" si="1"/>
        <v>65993</v>
      </c>
      <c r="B1416" s="107"/>
      <c r="C1416" s="106">
        <v>659.0</v>
      </c>
      <c r="D1416" s="153" t="s">
        <v>820</v>
      </c>
      <c r="E1416" s="154" t="s">
        <v>945</v>
      </c>
      <c r="F1416" s="155">
        <f>vlookup(G1416,terminals!$C$4:$O$196,13,FALSE)</f>
        <v>93</v>
      </c>
      <c r="G1416" s="153" t="s">
        <v>273</v>
      </c>
      <c r="H1416" s="156" t="s">
        <v>980</v>
      </c>
      <c r="I1416" s="163" t="s">
        <v>1063</v>
      </c>
      <c r="J1416" s="157"/>
      <c r="K1416" s="162">
        <f t="shared" si="9"/>
        <v>0</v>
      </c>
      <c r="L1416" s="163"/>
      <c r="M1416" s="154"/>
      <c r="N1416" s="131"/>
    </row>
    <row r="1417">
      <c r="A1417" s="152" t="str">
        <f t="shared" si="1"/>
        <v>659118</v>
      </c>
      <c r="B1417" s="107"/>
      <c r="C1417" s="106">
        <v>659.0</v>
      </c>
      <c r="D1417" s="153" t="s">
        <v>820</v>
      </c>
      <c r="E1417" s="154" t="s">
        <v>947</v>
      </c>
      <c r="F1417" s="155">
        <f>vlookup(G1417,terminals!$C$4:$O$196,13,FALSE)</f>
        <v>118</v>
      </c>
      <c r="G1417" s="153" t="s">
        <v>266</v>
      </c>
      <c r="H1417" s="156"/>
      <c r="I1417" s="163"/>
      <c r="J1417" s="157"/>
      <c r="K1417" s="162">
        <f t="shared" si="9"/>
        <v>-1</v>
      </c>
      <c r="L1417" s="163"/>
      <c r="M1417" s="154"/>
      <c r="N1417" s="131"/>
    </row>
    <row r="1418">
      <c r="A1418" s="152" t="str">
        <f t="shared" si="1"/>
        <v>66093</v>
      </c>
      <c r="B1418" s="107"/>
      <c r="C1418" s="106">
        <v>660.0</v>
      </c>
      <c r="D1418" s="153" t="s">
        <v>820</v>
      </c>
      <c r="E1418" s="154" t="s">
        <v>945</v>
      </c>
      <c r="F1418" s="155">
        <f>vlookup(G1418,terminals!$C$4:$O$196,13,FALSE)</f>
        <v>93</v>
      </c>
      <c r="G1418" s="153" t="s">
        <v>273</v>
      </c>
      <c r="H1418" s="156" t="s">
        <v>1013</v>
      </c>
      <c r="I1418" s="163" t="s">
        <v>1063</v>
      </c>
      <c r="J1418" s="157"/>
      <c r="K1418" s="162">
        <f t="shared" si="9"/>
        <v>0</v>
      </c>
      <c r="L1418" s="163"/>
      <c r="M1418" s="154"/>
      <c r="N1418" s="131"/>
    </row>
    <row r="1419">
      <c r="A1419" s="152" t="str">
        <f t="shared" si="1"/>
        <v>660118</v>
      </c>
      <c r="B1419" s="107"/>
      <c r="C1419" s="106">
        <v>660.0</v>
      </c>
      <c r="D1419" s="153" t="s">
        <v>820</v>
      </c>
      <c r="E1419" s="154" t="s">
        <v>947</v>
      </c>
      <c r="F1419" s="155">
        <f>vlookup(G1419,terminals!$C$4:$O$196,13,FALSE)</f>
        <v>118</v>
      </c>
      <c r="G1419" s="153" t="s">
        <v>266</v>
      </c>
      <c r="H1419" s="156"/>
      <c r="I1419" s="163"/>
      <c r="J1419" s="157"/>
      <c r="K1419" s="162">
        <f t="shared" si="9"/>
        <v>-1</v>
      </c>
      <c r="L1419" s="163"/>
      <c r="M1419" s="154"/>
      <c r="N1419" s="131"/>
    </row>
    <row r="1420">
      <c r="A1420" s="152" t="str">
        <f t="shared" si="1"/>
        <v>66193</v>
      </c>
      <c r="B1420" s="107"/>
      <c r="C1420" s="106">
        <v>661.0</v>
      </c>
      <c r="D1420" s="153" t="s">
        <v>821</v>
      </c>
      <c r="E1420" s="154" t="s">
        <v>945</v>
      </c>
      <c r="F1420" s="155">
        <f>vlookup(G1420,terminals!$C$4:$O$196,13,FALSE)</f>
        <v>93</v>
      </c>
      <c r="G1420" s="153" t="s">
        <v>273</v>
      </c>
      <c r="H1420" s="156" t="s">
        <v>1013</v>
      </c>
      <c r="I1420" s="163" t="s">
        <v>1063</v>
      </c>
      <c r="J1420" s="157"/>
      <c r="K1420" s="162">
        <f t="shared" si="9"/>
        <v>0</v>
      </c>
      <c r="L1420" s="163"/>
      <c r="M1420" s="154"/>
      <c r="N1420" s="131"/>
    </row>
    <row r="1421">
      <c r="A1421" s="152" t="str">
        <f t="shared" si="1"/>
        <v>661112</v>
      </c>
      <c r="B1421" s="107"/>
      <c r="C1421" s="106">
        <v>661.0</v>
      </c>
      <c r="D1421" s="153" t="s">
        <v>821</v>
      </c>
      <c r="E1421" s="154" t="s">
        <v>947</v>
      </c>
      <c r="F1421" s="155">
        <f>vlookup(G1421,terminals!$C$4:$O$196,13,FALSE)</f>
        <v>112</v>
      </c>
      <c r="G1421" s="153" t="s">
        <v>268</v>
      </c>
      <c r="H1421" s="156"/>
      <c r="I1421" s="163"/>
      <c r="J1421" s="157"/>
      <c r="K1421" s="162">
        <f t="shared" si="9"/>
        <v>-1</v>
      </c>
      <c r="L1421" s="163"/>
      <c r="M1421" s="154"/>
      <c r="N1421" s="131"/>
    </row>
    <row r="1422">
      <c r="A1422" s="152" t="str">
        <f t="shared" si="1"/>
        <v>66291</v>
      </c>
      <c r="B1422" s="107"/>
      <c r="C1422" s="106">
        <v>662.0</v>
      </c>
      <c r="D1422" s="153" t="s">
        <v>822</v>
      </c>
      <c r="E1422" s="154" t="s">
        <v>945</v>
      </c>
      <c r="F1422" s="155">
        <f>vlookup(G1422,terminals!$C$4:$O$196,13,FALSE)</f>
        <v>91</v>
      </c>
      <c r="G1422" s="153" t="s">
        <v>274</v>
      </c>
      <c r="H1422" s="156" t="s">
        <v>1013</v>
      </c>
      <c r="I1422" s="163" t="s">
        <v>1063</v>
      </c>
      <c r="J1422" s="157"/>
      <c r="K1422" s="162">
        <f t="shared" si="9"/>
        <v>0</v>
      </c>
      <c r="L1422" s="163"/>
      <c r="M1422" s="154"/>
      <c r="N1422" s="131"/>
    </row>
    <row r="1423">
      <c r="A1423" s="152" t="str">
        <f t="shared" si="1"/>
        <v>662102</v>
      </c>
      <c r="B1423" s="107"/>
      <c r="C1423" s="106">
        <v>662.0</v>
      </c>
      <c r="D1423" s="153" t="s">
        <v>822</v>
      </c>
      <c r="E1423" s="154" t="s">
        <v>947</v>
      </c>
      <c r="F1423" s="155">
        <f>vlookup(G1423,terminals!$C$4:$O$196,13,FALSE)</f>
        <v>102</v>
      </c>
      <c r="G1423" s="153" t="s">
        <v>301</v>
      </c>
      <c r="H1423" s="156"/>
      <c r="I1423" s="163"/>
      <c r="J1423" s="157"/>
      <c r="K1423" s="162">
        <f t="shared" si="9"/>
        <v>-1</v>
      </c>
      <c r="L1423" s="163"/>
      <c r="M1423" s="154"/>
      <c r="N1423" s="131"/>
    </row>
    <row r="1424">
      <c r="A1424" s="152" t="str">
        <f t="shared" si="1"/>
        <v>66391</v>
      </c>
      <c r="B1424" s="107"/>
      <c r="C1424" s="106">
        <v>663.0</v>
      </c>
      <c r="D1424" s="153" t="s">
        <v>823</v>
      </c>
      <c r="E1424" s="154" t="s">
        <v>945</v>
      </c>
      <c r="F1424" s="155">
        <f>vlookup(G1424,terminals!$C$4:$O$196,13,FALSE)</f>
        <v>91</v>
      </c>
      <c r="G1424" s="153" t="s">
        <v>274</v>
      </c>
      <c r="H1424" s="156" t="s">
        <v>980</v>
      </c>
      <c r="I1424" s="163" t="s">
        <v>1063</v>
      </c>
      <c r="J1424" s="157"/>
      <c r="K1424" s="162">
        <f t="shared" si="9"/>
        <v>0</v>
      </c>
      <c r="L1424" s="163"/>
      <c r="M1424" s="154"/>
      <c r="N1424" s="131"/>
    </row>
    <row r="1425">
      <c r="A1425" s="152" t="str">
        <f t="shared" si="1"/>
        <v>663106</v>
      </c>
      <c r="B1425" s="107"/>
      <c r="C1425" s="106">
        <v>663.0</v>
      </c>
      <c r="D1425" s="153" t="s">
        <v>823</v>
      </c>
      <c r="E1425" s="154" t="s">
        <v>947</v>
      </c>
      <c r="F1425" s="155">
        <f>vlookup(G1425,terminals!$C$4:$O$196,13,FALSE)</f>
        <v>106</v>
      </c>
      <c r="G1425" s="153" t="s">
        <v>263</v>
      </c>
      <c r="H1425" s="156"/>
      <c r="I1425" s="163"/>
      <c r="J1425" s="157"/>
      <c r="K1425" s="162">
        <f t="shared" si="9"/>
        <v>-1</v>
      </c>
      <c r="L1425" s="163"/>
      <c r="M1425" s="154"/>
      <c r="N1425" s="131"/>
    </row>
    <row r="1426">
      <c r="A1426" s="152" t="str">
        <f t="shared" si="1"/>
        <v>66491</v>
      </c>
      <c r="B1426" s="107"/>
      <c r="C1426" s="106">
        <v>664.0</v>
      </c>
      <c r="D1426" s="153" t="s">
        <v>824</v>
      </c>
      <c r="E1426" s="154" t="s">
        <v>945</v>
      </c>
      <c r="F1426" s="155">
        <f>vlookup(G1426,terminals!$C$4:$O$196,13,FALSE)</f>
        <v>91</v>
      </c>
      <c r="G1426" s="153" t="s">
        <v>274</v>
      </c>
      <c r="H1426" s="156" t="s">
        <v>1078</v>
      </c>
      <c r="I1426" s="163" t="s">
        <v>1063</v>
      </c>
      <c r="J1426" s="157"/>
      <c r="K1426" s="162">
        <f t="shared" si="9"/>
        <v>0</v>
      </c>
      <c r="L1426" s="163"/>
      <c r="M1426" s="154"/>
      <c r="N1426" s="131"/>
    </row>
    <row r="1427">
      <c r="A1427" s="152" t="str">
        <f t="shared" si="1"/>
        <v>664105</v>
      </c>
      <c r="B1427" s="107"/>
      <c r="C1427" s="106">
        <v>664.0</v>
      </c>
      <c r="D1427" s="153" t="s">
        <v>824</v>
      </c>
      <c r="E1427" s="154" t="s">
        <v>947</v>
      </c>
      <c r="F1427" s="155">
        <f>vlookup(G1427,terminals!$C$4:$O$196,13,FALSE)</f>
        <v>105</v>
      </c>
      <c r="G1427" s="153" t="s">
        <v>288</v>
      </c>
      <c r="H1427" s="156"/>
      <c r="I1427" s="163"/>
      <c r="J1427" s="157"/>
      <c r="K1427" s="162">
        <f t="shared" si="9"/>
        <v>-1</v>
      </c>
      <c r="L1427" s="163"/>
      <c r="M1427" s="154"/>
      <c r="N1427" s="131"/>
    </row>
    <row r="1428">
      <c r="A1428" s="152" t="str">
        <f t="shared" si="1"/>
        <v>66591</v>
      </c>
      <c r="B1428" s="107"/>
      <c r="C1428" s="106">
        <v>665.0</v>
      </c>
      <c r="D1428" s="153" t="s">
        <v>825</v>
      </c>
      <c r="E1428" s="154" t="s">
        <v>945</v>
      </c>
      <c r="F1428" s="155">
        <f>vlookup(G1428,terminals!$C$4:$O$196,13,FALSE)</f>
        <v>91</v>
      </c>
      <c r="G1428" s="153" t="s">
        <v>274</v>
      </c>
      <c r="H1428" s="156" t="s">
        <v>1095</v>
      </c>
      <c r="I1428" s="163" t="s">
        <v>1063</v>
      </c>
      <c r="J1428" s="157"/>
      <c r="K1428" s="162">
        <f t="shared" si="9"/>
        <v>0</v>
      </c>
      <c r="L1428" s="163"/>
      <c r="M1428" s="154"/>
      <c r="N1428" s="131"/>
    </row>
    <row r="1429">
      <c r="A1429" s="152" t="str">
        <f t="shared" si="1"/>
        <v>665107</v>
      </c>
      <c r="B1429" s="107"/>
      <c r="C1429" s="106">
        <v>665.0</v>
      </c>
      <c r="D1429" s="153" t="s">
        <v>825</v>
      </c>
      <c r="E1429" s="154" t="s">
        <v>947</v>
      </c>
      <c r="F1429" s="155">
        <f>vlookup(G1429,terminals!$C$4:$O$196,13,FALSE)</f>
        <v>107</v>
      </c>
      <c r="G1429" s="153" t="s">
        <v>262</v>
      </c>
      <c r="H1429" s="156"/>
      <c r="I1429" s="163"/>
      <c r="J1429" s="157"/>
      <c r="K1429" s="162">
        <f t="shared" si="9"/>
        <v>-1</v>
      </c>
      <c r="L1429" s="163"/>
      <c r="M1429" s="154"/>
      <c r="N1429" s="131"/>
    </row>
    <row r="1430">
      <c r="A1430" s="152" t="str">
        <f t="shared" si="1"/>
        <v>66691</v>
      </c>
      <c r="B1430" s="107"/>
      <c r="C1430" s="106">
        <v>666.0</v>
      </c>
      <c r="D1430" s="153" t="s">
        <v>826</v>
      </c>
      <c r="E1430" s="154" t="s">
        <v>945</v>
      </c>
      <c r="F1430" s="155">
        <f>vlookup(G1430,terminals!$C$4:$O$196,13,FALSE)</f>
        <v>91</v>
      </c>
      <c r="G1430" s="153" t="s">
        <v>274</v>
      </c>
      <c r="H1430" s="156" t="s">
        <v>948</v>
      </c>
      <c r="I1430" s="163" t="s">
        <v>1063</v>
      </c>
      <c r="J1430" s="157"/>
      <c r="K1430" s="162">
        <f t="shared" si="9"/>
        <v>0</v>
      </c>
      <c r="L1430" s="163"/>
      <c r="M1430" s="154"/>
      <c r="N1430" s="131"/>
    </row>
    <row r="1431">
      <c r="A1431" s="152" t="str">
        <f t="shared" si="1"/>
        <v>666117</v>
      </c>
      <c r="B1431" s="107"/>
      <c r="C1431" s="106">
        <v>666.0</v>
      </c>
      <c r="D1431" s="153" t="s">
        <v>826</v>
      </c>
      <c r="E1431" s="154" t="s">
        <v>947</v>
      </c>
      <c r="F1431" s="155">
        <f>vlookup(G1431,terminals!$C$4:$O$196,13,FALSE)</f>
        <v>117</v>
      </c>
      <c r="G1431" s="153" t="s">
        <v>281</v>
      </c>
      <c r="H1431" s="156"/>
      <c r="I1431" s="163"/>
      <c r="J1431" s="157"/>
      <c r="K1431" s="162">
        <f t="shared" si="9"/>
        <v>-1</v>
      </c>
      <c r="L1431" s="163"/>
      <c r="M1431" s="154"/>
      <c r="N1431" s="131"/>
    </row>
    <row r="1432">
      <c r="A1432" s="152" t="str">
        <f t="shared" si="1"/>
        <v>66791</v>
      </c>
      <c r="B1432" s="107"/>
      <c r="C1432" s="106">
        <v>667.0</v>
      </c>
      <c r="D1432" s="153" t="s">
        <v>827</v>
      </c>
      <c r="E1432" s="154" t="s">
        <v>945</v>
      </c>
      <c r="F1432" s="155">
        <f>vlookup(G1432,terminals!$C$4:$O$196,13,FALSE)</f>
        <v>91</v>
      </c>
      <c r="G1432" s="153" t="s">
        <v>274</v>
      </c>
      <c r="H1432" s="156" t="s">
        <v>948</v>
      </c>
      <c r="I1432" s="163" t="s">
        <v>1063</v>
      </c>
      <c r="J1432" s="157"/>
      <c r="K1432" s="162">
        <f t="shared" si="9"/>
        <v>0</v>
      </c>
      <c r="L1432" s="163"/>
      <c r="M1432" s="154"/>
      <c r="N1432" s="131"/>
    </row>
    <row r="1433">
      <c r="A1433" s="152" t="str">
        <f t="shared" si="1"/>
        <v>667119</v>
      </c>
      <c r="B1433" s="107"/>
      <c r="C1433" s="106">
        <v>667.0</v>
      </c>
      <c r="D1433" s="153" t="s">
        <v>827</v>
      </c>
      <c r="E1433" s="154" t="s">
        <v>947</v>
      </c>
      <c r="F1433" s="155">
        <f>vlookup(G1433,terminals!$C$4:$O$196,13,FALSE)</f>
        <v>119</v>
      </c>
      <c r="G1433" s="153" t="s">
        <v>269</v>
      </c>
      <c r="H1433" s="156"/>
      <c r="I1433" s="163"/>
      <c r="J1433" s="157"/>
      <c r="K1433" s="162">
        <f t="shared" si="9"/>
        <v>-1</v>
      </c>
      <c r="L1433" s="163"/>
      <c r="M1433" s="154"/>
      <c r="N1433" s="131"/>
    </row>
    <row r="1434">
      <c r="A1434" s="152" t="str">
        <f t="shared" si="1"/>
        <v>66891</v>
      </c>
      <c r="B1434" s="107"/>
      <c r="C1434" s="106">
        <v>668.0</v>
      </c>
      <c r="D1434" s="153" t="s">
        <v>828</v>
      </c>
      <c r="E1434" s="154" t="s">
        <v>945</v>
      </c>
      <c r="F1434" s="155">
        <f>vlookup(G1434,terminals!$C$4:$O$196,13,FALSE)</f>
        <v>91</v>
      </c>
      <c r="G1434" s="153" t="s">
        <v>274</v>
      </c>
      <c r="H1434" s="156" t="s">
        <v>980</v>
      </c>
      <c r="I1434" s="163" t="s">
        <v>1063</v>
      </c>
      <c r="J1434" s="157"/>
      <c r="K1434" s="162">
        <f t="shared" si="9"/>
        <v>0</v>
      </c>
      <c r="L1434" s="163"/>
      <c r="M1434" s="154"/>
      <c r="N1434" s="131"/>
    </row>
    <row r="1435">
      <c r="A1435" s="152" t="str">
        <f t="shared" si="1"/>
        <v>668118</v>
      </c>
      <c r="B1435" s="107"/>
      <c r="C1435" s="106">
        <v>668.0</v>
      </c>
      <c r="D1435" s="153" t="s">
        <v>828</v>
      </c>
      <c r="E1435" s="154" t="s">
        <v>947</v>
      </c>
      <c r="F1435" s="155">
        <f>vlookup(G1435,terminals!$C$4:$O$196,13,FALSE)</f>
        <v>118</v>
      </c>
      <c r="G1435" s="153" t="s">
        <v>266</v>
      </c>
      <c r="H1435" s="156"/>
      <c r="I1435" s="163"/>
      <c r="J1435" s="157"/>
      <c r="K1435" s="162">
        <f t="shared" si="9"/>
        <v>-1</v>
      </c>
      <c r="L1435" s="163"/>
      <c r="M1435" s="154"/>
      <c r="N1435" s="131"/>
    </row>
    <row r="1436">
      <c r="A1436" s="152" t="str">
        <f t="shared" si="1"/>
        <v>669119</v>
      </c>
      <c r="B1436" s="107"/>
      <c r="C1436" s="106">
        <v>669.0</v>
      </c>
      <c r="D1436" s="153" t="s">
        <v>829</v>
      </c>
      <c r="E1436" s="154" t="s">
        <v>945</v>
      </c>
      <c r="F1436" s="155">
        <f>vlookup(G1436,terminals!$C$4:$O$196,13,FALSE)</f>
        <v>119</v>
      </c>
      <c r="G1436" s="153" t="s">
        <v>269</v>
      </c>
      <c r="H1436" s="156" t="s">
        <v>948</v>
      </c>
      <c r="I1436" s="163" t="s">
        <v>1063</v>
      </c>
      <c r="J1436" s="157"/>
      <c r="K1436" s="162">
        <f t="shared" si="9"/>
        <v>0</v>
      </c>
      <c r="L1436" s="163"/>
      <c r="M1436" s="154"/>
      <c r="N1436" s="131"/>
    </row>
    <row r="1437">
      <c r="A1437" s="152" t="str">
        <f t="shared" si="1"/>
        <v>66990</v>
      </c>
      <c r="B1437" s="107"/>
      <c r="C1437" s="106">
        <v>669.0</v>
      </c>
      <c r="D1437" s="153" t="s">
        <v>829</v>
      </c>
      <c r="E1437" s="154" t="s">
        <v>947</v>
      </c>
      <c r="F1437" s="155">
        <f>vlookup(G1437,terminals!$C$4:$O$196,13,FALSE)</f>
        <v>90</v>
      </c>
      <c r="G1437" s="153" t="s">
        <v>284</v>
      </c>
      <c r="H1437" s="156"/>
      <c r="I1437" s="163"/>
      <c r="J1437" s="157"/>
      <c r="K1437" s="162">
        <f t="shared" si="9"/>
        <v>-1</v>
      </c>
      <c r="L1437" s="163"/>
      <c r="M1437" s="154"/>
      <c r="N1437" s="131"/>
    </row>
    <row r="1438">
      <c r="A1438" s="152" t="str">
        <f t="shared" si="1"/>
        <v>670119</v>
      </c>
      <c r="B1438" s="107"/>
      <c r="C1438" s="106">
        <v>670.0</v>
      </c>
      <c r="D1438" s="153" t="s">
        <v>830</v>
      </c>
      <c r="E1438" s="154" t="s">
        <v>945</v>
      </c>
      <c r="F1438" s="155">
        <f>vlookup(G1438,terminals!$C$4:$O$196,13,FALSE)</f>
        <v>119</v>
      </c>
      <c r="G1438" s="153" t="s">
        <v>269</v>
      </c>
      <c r="H1438" s="156" t="s">
        <v>1013</v>
      </c>
      <c r="I1438" s="163" t="s">
        <v>964</v>
      </c>
      <c r="J1438" s="157" t="s">
        <v>976</v>
      </c>
      <c r="K1438" s="162">
        <f t="shared" si="9"/>
        <v>0</v>
      </c>
      <c r="L1438" s="163"/>
      <c r="M1438" s="154"/>
      <c r="N1438" s="131"/>
    </row>
    <row r="1439">
      <c r="A1439" s="152" t="str">
        <f t="shared" si="1"/>
        <v>67099</v>
      </c>
      <c r="B1439" s="107"/>
      <c r="C1439" s="106">
        <v>670.0</v>
      </c>
      <c r="D1439" s="153" t="s">
        <v>830</v>
      </c>
      <c r="E1439" s="154" t="s">
        <v>947</v>
      </c>
      <c r="F1439" s="155">
        <f>vlookup(G1439,terminals!$C$4:$O$196,13,FALSE)</f>
        <v>99</v>
      </c>
      <c r="G1439" s="153" t="s">
        <v>279</v>
      </c>
      <c r="H1439" s="156"/>
      <c r="I1439" s="163"/>
      <c r="J1439" s="157"/>
      <c r="K1439" s="162">
        <f t="shared" si="9"/>
        <v>-1</v>
      </c>
      <c r="L1439" s="163"/>
      <c r="M1439" s="154"/>
      <c r="N1439" s="131"/>
    </row>
    <row r="1440">
      <c r="A1440" s="152" t="str">
        <f t="shared" si="1"/>
        <v>671119</v>
      </c>
      <c r="B1440" s="107"/>
      <c r="C1440" s="106">
        <v>671.0</v>
      </c>
      <c r="D1440" s="153" t="s">
        <v>831</v>
      </c>
      <c r="E1440" s="154" t="s">
        <v>945</v>
      </c>
      <c r="F1440" s="155">
        <f>vlookup(G1440,terminals!$C$4:$O$196,13,FALSE)</f>
        <v>119</v>
      </c>
      <c r="G1440" s="153" t="s">
        <v>269</v>
      </c>
      <c r="H1440" s="156" t="s">
        <v>1013</v>
      </c>
      <c r="I1440" s="163" t="s">
        <v>960</v>
      </c>
      <c r="J1440" s="157" t="s">
        <v>966</v>
      </c>
      <c r="K1440" s="162">
        <f t="shared" si="9"/>
        <v>0</v>
      </c>
      <c r="L1440" s="163"/>
      <c r="M1440" s="154"/>
      <c r="N1440" s="131"/>
    </row>
    <row r="1441">
      <c r="A1441" s="152" t="str">
        <f t="shared" si="1"/>
        <v>671116</v>
      </c>
      <c r="B1441" s="107"/>
      <c r="C1441" s="106">
        <v>671.0</v>
      </c>
      <c r="D1441" s="153" t="s">
        <v>831</v>
      </c>
      <c r="E1441" s="154" t="s">
        <v>947</v>
      </c>
      <c r="F1441" s="155">
        <f>vlookup(G1441,terminals!$C$4:$O$196,13,FALSE)</f>
        <v>116</v>
      </c>
      <c r="G1441" s="153" t="s">
        <v>298</v>
      </c>
      <c r="H1441" s="156"/>
      <c r="I1441" s="163"/>
      <c r="J1441" s="157"/>
      <c r="K1441" s="162">
        <f t="shared" si="9"/>
        <v>-1</v>
      </c>
      <c r="L1441" s="163"/>
      <c r="M1441" s="154"/>
      <c r="N1441" s="131"/>
    </row>
    <row r="1442">
      <c r="A1442" s="152" t="str">
        <f t="shared" si="1"/>
        <v>672119</v>
      </c>
      <c r="B1442" s="107"/>
      <c r="C1442" s="106">
        <v>672.0</v>
      </c>
      <c r="D1442" s="153" t="s">
        <v>832</v>
      </c>
      <c r="E1442" s="154" t="s">
        <v>945</v>
      </c>
      <c r="F1442" s="155">
        <f>vlookup(G1442,terminals!$C$4:$O$196,13,FALSE)</f>
        <v>119</v>
      </c>
      <c r="G1442" s="153" t="s">
        <v>269</v>
      </c>
      <c r="H1442" s="156" t="s">
        <v>1051</v>
      </c>
      <c r="I1442" s="163" t="s">
        <v>966</v>
      </c>
      <c r="J1442" s="157" t="s">
        <v>1037</v>
      </c>
      <c r="K1442" s="162">
        <f t="shared" si="9"/>
        <v>0</v>
      </c>
      <c r="L1442" s="163"/>
      <c r="M1442" s="154"/>
      <c r="N1442" s="131"/>
    </row>
    <row r="1443">
      <c r="A1443" s="152" t="str">
        <f t="shared" si="1"/>
        <v>67291</v>
      </c>
      <c r="B1443" s="107"/>
      <c r="C1443" s="106">
        <v>672.0</v>
      </c>
      <c r="D1443" s="153" t="s">
        <v>832</v>
      </c>
      <c r="E1443" s="154" t="s">
        <v>947</v>
      </c>
      <c r="F1443" s="155">
        <f>vlookup(G1443,terminals!$C$4:$O$196,13,FALSE)</f>
        <v>91</v>
      </c>
      <c r="G1443" s="153" t="s">
        <v>274</v>
      </c>
      <c r="H1443" s="156"/>
      <c r="I1443" s="163"/>
      <c r="J1443" s="157"/>
      <c r="K1443" s="162">
        <f t="shared" si="9"/>
        <v>-1</v>
      </c>
      <c r="L1443" s="163"/>
      <c r="M1443" s="154"/>
      <c r="N1443" s="131"/>
    </row>
    <row r="1444">
      <c r="A1444" s="152" t="str">
        <f t="shared" si="1"/>
        <v>673119</v>
      </c>
      <c r="B1444" s="107"/>
      <c r="C1444" s="106">
        <v>673.0</v>
      </c>
      <c r="D1444" s="153" t="s">
        <v>833</v>
      </c>
      <c r="E1444" s="154" t="s">
        <v>945</v>
      </c>
      <c r="F1444" s="155">
        <f>vlookup(G1444,terminals!$C$4:$O$196,13,FALSE)</f>
        <v>119</v>
      </c>
      <c r="G1444" s="153" t="s">
        <v>269</v>
      </c>
      <c r="H1444" s="156" t="s">
        <v>1051</v>
      </c>
      <c r="I1444" s="163" t="s">
        <v>956</v>
      </c>
      <c r="J1444" s="157" t="s">
        <v>1081</v>
      </c>
      <c r="K1444" s="162">
        <f t="shared" si="9"/>
        <v>0</v>
      </c>
      <c r="L1444" s="163"/>
      <c r="M1444" s="154"/>
      <c r="N1444" s="131"/>
    </row>
    <row r="1445">
      <c r="A1445" s="152" t="str">
        <f t="shared" si="1"/>
        <v>67393</v>
      </c>
      <c r="B1445" s="107"/>
      <c r="C1445" s="106">
        <v>673.0</v>
      </c>
      <c r="D1445" s="153" t="s">
        <v>833</v>
      </c>
      <c r="E1445" s="154" t="s">
        <v>947</v>
      </c>
      <c r="F1445" s="155">
        <f>vlookup(G1445,terminals!$C$4:$O$196,13,FALSE)</f>
        <v>93</v>
      </c>
      <c r="G1445" s="153" t="s">
        <v>273</v>
      </c>
      <c r="H1445" s="156"/>
      <c r="I1445" s="163"/>
      <c r="J1445" s="157"/>
      <c r="K1445" s="162">
        <f t="shared" si="9"/>
        <v>-1</v>
      </c>
      <c r="L1445" s="163"/>
      <c r="M1445" s="154"/>
      <c r="N1445" s="131"/>
    </row>
    <row r="1446">
      <c r="A1446" s="152" t="str">
        <f t="shared" si="1"/>
        <v>674119</v>
      </c>
      <c r="B1446" s="107"/>
      <c r="C1446" s="106">
        <v>674.0</v>
      </c>
      <c r="D1446" s="153" t="s">
        <v>834</v>
      </c>
      <c r="E1446" s="154" t="s">
        <v>945</v>
      </c>
      <c r="F1446" s="155">
        <f>vlookup(G1446,terminals!$C$4:$O$196,13,FALSE)</f>
        <v>119</v>
      </c>
      <c r="G1446" s="153" t="s">
        <v>269</v>
      </c>
      <c r="H1446" s="156" t="s">
        <v>1051</v>
      </c>
      <c r="I1446" s="163" t="s">
        <v>960</v>
      </c>
      <c r="J1446" s="157" t="s">
        <v>991</v>
      </c>
      <c r="K1446" s="162">
        <f t="shared" si="9"/>
        <v>0</v>
      </c>
      <c r="L1446" s="163"/>
      <c r="M1446" s="154"/>
      <c r="N1446" s="131"/>
    </row>
    <row r="1447">
      <c r="A1447" s="152" t="str">
        <f t="shared" si="1"/>
        <v>67495</v>
      </c>
      <c r="B1447" s="107"/>
      <c r="C1447" s="106">
        <v>674.0</v>
      </c>
      <c r="D1447" s="153" t="s">
        <v>834</v>
      </c>
      <c r="E1447" s="154" t="s">
        <v>947</v>
      </c>
      <c r="F1447" s="155">
        <f>vlookup(G1447,terminals!$C$4:$O$196,13,FALSE)</f>
        <v>95</v>
      </c>
      <c r="G1447" s="153" t="s">
        <v>290</v>
      </c>
      <c r="H1447" s="156"/>
      <c r="I1447" s="163"/>
      <c r="J1447" s="157"/>
      <c r="K1447" s="162">
        <f t="shared" si="9"/>
        <v>-1</v>
      </c>
      <c r="L1447" s="163"/>
      <c r="M1447" s="154"/>
      <c r="N1447" s="131"/>
    </row>
    <row r="1448">
      <c r="A1448" s="152" t="str">
        <f t="shared" si="1"/>
        <v>675119</v>
      </c>
      <c r="B1448" s="107"/>
      <c r="C1448" s="106">
        <v>675.0</v>
      </c>
      <c r="D1448" s="153" t="s">
        <v>835</v>
      </c>
      <c r="E1448" s="154" t="s">
        <v>945</v>
      </c>
      <c r="F1448" s="155">
        <f>vlookup(G1448,terminals!$C$4:$O$196,13,FALSE)</f>
        <v>119</v>
      </c>
      <c r="G1448" s="153" t="s">
        <v>269</v>
      </c>
      <c r="H1448" s="156" t="s">
        <v>948</v>
      </c>
      <c r="I1448" s="163" t="s">
        <v>982</v>
      </c>
      <c r="J1448" s="157" t="s">
        <v>1020</v>
      </c>
      <c r="K1448" s="162">
        <f t="shared" si="9"/>
        <v>0</v>
      </c>
      <c r="L1448" s="163"/>
      <c r="M1448" s="154"/>
      <c r="N1448" s="131"/>
    </row>
    <row r="1449">
      <c r="A1449" s="152" t="str">
        <f t="shared" si="1"/>
        <v>67592</v>
      </c>
      <c r="B1449" s="107"/>
      <c r="C1449" s="106">
        <v>675.0</v>
      </c>
      <c r="D1449" s="153" t="s">
        <v>835</v>
      </c>
      <c r="E1449" s="154" t="s">
        <v>947</v>
      </c>
      <c r="F1449" s="155">
        <f>vlookup(G1449,terminals!$C$4:$O$196,13,FALSE)</f>
        <v>92</v>
      </c>
      <c r="G1449" s="153" t="s">
        <v>286</v>
      </c>
      <c r="H1449" s="156"/>
      <c r="I1449" s="163"/>
      <c r="J1449" s="157"/>
      <c r="K1449" s="162">
        <f t="shared" si="9"/>
        <v>-1</v>
      </c>
      <c r="L1449" s="163"/>
      <c r="M1449" s="154"/>
      <c r="N1449" s="131"/>
    </row>
    <row r="1450">
      <c r="A1450" s="152" t="str">
        <f t="shared" si="1"/>
        <v>676144</v>
      </c>
      <c r="B1450" s="107"/>
      <c r="C1450" s="106">
        <v>676.0</v>
      </c>
      <c r="D1450" s="167" t="s">
        <v>836</v>
      </c>
      <c r="E1450" s="154" t="s">
        <v>945</v>
      </c>
      <c r="F1450" s="155">
        <f>vlookup(G1450,terminals!$C$4:$O$196,13,FALSE)</f>
        <v>144</v>
      </c>
      <c r="G1450" s="153" t="s">
        <v>344</v>
      </c>
      <c r="H1450" s="161" t="s">
        <v>986</v>
      </c>
      <c r="I1450" s="163" t="s">
        <v>966</v>
      </c>
      <c r="J1450" s="157" t="s">
        <v>1103</v>
      </c>
      <c r="K1450" s="162">
        <f t="shared" si="9"/>
        <v>0</v>
      </c>
      <c r="L1450" s="163"/>
      <c r="M1450" s="154"/>
      <c r="N1450" s="131"/>
    </row>
    <row r="1451">
      <c r="A1451" s="152" t="str">
        <f t="shared" si="1"/>
        <v>676188</v>
      </c>
      <c r="B1451" s="107"/>
      <c r="C1451" s="106">
        <v>676.0</v>
      </c>
      <c r="D1451" s="167" t="s">
        <v>836</v>
      </c>
      <c r="E1451" s="154" t="s">
        <v>969</v>
      </c>
      <c r="F1451" s="155">
        <f>vlookup(G1451,terminals!$C$4:$O$196,13,FALSE)</f>
        <v>188</v>
      </c>
      <c r="G1451" s="153" t="s">
        <v>306</v>
      </c>
      <c r="H1451" s="161"/>
      <c r="I1451" s="163" t="s">
        <v>1063</v>
      </c>
      <c r="J1451" s="157"/>
      <c r="K1451" s="162">
        <f t="shared" si="9"/>
        <v>1</v>
      </c>
      <c r="L1451" s="163"/>
      <c r="M1451" s="154"/>
      <c r="N1451" s="131"/>
    </row>
    <row r="1452">
      <c r="A1452" s="152" t="str">
        <f t="shared" si="1"/>
        <v>676187</v>
      </c>
      <c r="B1452" s="107"/>
      <c r="C1452" s="106">
        <v>676.0</v>
      </c>
      <c r="D1452" s="167" t="s">
        <v>836</v>
      </c>
      <c r="E1452" s="154" t="s">
        <v>969</v>
      </c>
      <c r="F1452" s="155">
        <f>vlookup(G1452,terminals!$C$4:$O$196,13,FALSE)</f>
        <v>187</v>
      </c>
      <c r="G1452" s="153" t="s">
        <v>307</v>
      </c>
      <c r="H1452" s="161"/>
      <c r="I1452" s="163" t="s">
        <v>1063</v>
      </c>
      <c r="J1452" s="157"/>
      <c r="K1452" s="162">
        <f t="shared" si="9"/>
        <v>2</v>
      </c>
      <c r="L1452" s="163"/>
      <c r="M1452" s="154"/>
      <c r="N1452" s="131"/>
    </row>
    <row r="1453">
      <c r="A1453" s="152" t="str">
        <f t="shared" si="1"/>
        <v>676186</v>
      </c>
      <c r="B1453" s="107"/>
      <c r="C1453" s="106">
        <v>676.0</v>
      </c>
      <c r="D1453" s="167" t="s">
        <v>836</v>
      </c>
      <c r="E1453" s="154" t="s">
        <v>955</v>
      </c>
      <c r="F1453" s="155">
        <f>vlookup(G1453,terminals!$C$4:$O$196,13,FALSE)</f>
        <v>186</v>
      </c>
      <c r="G1453" s="153" t="s">
        <v>327</v>
      </c>
      <c r="H1453" s="161"/>
      <c r="I1453" s="163" t="s">
        <v>1063</v>
      </c>
      <c r="J1453" s="157"/>
      <c r="K1453" s="162">
        <f t="shared" si="9"/>
        <v>3</v>
      </c>
      <c r="L1453" s="163"/>
      <c r="M1453" s="154"/>
      <c r="N1453" s="131"/>
    </row>
    <row r="1454">
      <c r="A1454" s="152" t="str">
        <f t="shared" si="1"/>
        <v>676189</v>
      </c>
      <c r="B1454" s="107"/>
      <c r="C1454" s="106">
        <v>676.0</v>
      </c>
      <c r="D1454" s="167" t="s">
        <v>836</v>
      </c>
      <c r="E1454" s="168" t="s">
        <v>947</v>
      </c>
      <c r="F1454" s="155">
        <f>vlookup(G1454,terminals!$C$4:$O$196,13,FALSE)</f>
        <v>189</v>
      </c>
      <c r="G1454" s="153" t="s">
        <v>305</v>
      </c>
      <c r="H1454" s="161"/>
      <c r="I1454" s="163"/>
      <c r="J1454" s="157"/>
      <c r="K1454" s="162">
        <f t="shared" si="9"/>
        <v>-1</v>
      </c>
      <c r="L1454" s="163"/>
      <c r="M1454" s="154"/>
      <c r="N1454" s="131"/>
    </row>
    <row r="1455">
      <c r="A1455" s="152" t="str">
        <f t="shared" si="1"/>
        <v>677144</v>
      </c>
      <c r="B1455" s="107"/>
      <c r="C1455" s="106">
        <v>677.0</v>
      </c>
      <c r="D1455" s="167" t="s">
        <v>837</v>
      </c>
      <c r="E1455" s="154" t="s">
        <v>945</v>
      </c>
      <c r="F1455" s="155">
        <f>vlookup(G1455,terminals!$C$4:$O$196,13,FALSE)</f>
        <v>144</v>
      </c>
      <c r="G1455" s="153" t="s">
        <v>344</v>
      </c>
      <c r="H1455" s="156" t="s">
        <v>986</v>
      </c>
      <c r="I1455" s="163" t="s">
        <v>1063</v>
      </c>
      <c r="J1455" s="157"/>
      <c r="K1455" s="162">
        <f t="shared" si="9"/>
        <v>0</v>
      </c>
      <c r="L1455" s="163"/>
      <c r="M1455" s="154"/>
      <c r="N1455" s="131"/>
    </row>
    <row r="1456">
      <c r="A1456" s="152" t="str">
        <f t="shared" si="1"/>
        <v>677158</v>
      </c>
      <c r="B1456" s="107"/>
      <c r="C1456" s="106">
        <v>677.0</v>
      </c>
      <c r="D1456" s="167" t="s">
        <v>837</v>
      </c>
      <c r="E1456" s="154" t="s">
        <v>947</v>
      </c>
      <c r="F1456" s="155">
        <f>vlookup(G1456,terminals!$C$4:$O$196,13,FALSE)</f>
        <v>158</v>
      </c>
      <c r="G1456" s="153" t="s">
        <v>326</v>
      </c>
      <c r="H1456" s="156"/>
      <c r="I1456" s="163"/>
      <c r="J1456" s="157"/>
      <c r="K1456" s="162">
        <f t="shared" si="9"/>
        <v>-1</v>
      </c>
      <c r="L1456" s="163"/>
      <c r="M1456" s="154"/>
      <c r="N1456" s="131"/>
    </row>
    <row r="1457">
      <c r="A1457" s="152" t="str">
        <f t="shared" si="1"/>
        <v>678144</v>
      </c>
      <c r="B1457" s="107"/>
      <c r="C1457" s="106">
        <v>678.0</v>
      </c>
      <c r="D1457" s="167" t="s">
        <v>838</v>
      </c>
      <c r="E1457" s="154" t="s">
        <v>945</v>
      </c>
      <c r="F1457" s="155">
        <f>vlookup(G1457,terminals!$C$4:$O$196,13,FALSE)</f>
        <v>144</v>
      </c>
      <c r="G1457" s="153" t="s">
        <v>344</v>
      </c>
      <c r="H1457" s="156" t="s">
        <v>986</v>
      </c>
      <c r="I1457" s="163" t="s">
        <v>1063</v>
      </c>
      <c r="J1457" s="157"/>
      <c r="K1457" s="162">
        <f t="shared" si="9"/>
        <v>0</v>
      </c>
      <c r="L1457" s="163"/>
      <c r="M1457" s="154"/>
      <c r="N1457" s="131"/>
    </row>
    <row r="1458">
      <c r="A1458" s="152" t="str">
        <f t="shared" si="1"/>
        <v>678181</v>
      </c>
      <c r="B1458" s="107"/>
      <c r="C1458" s="106">
        <v>678.0</v>
      </c>
      <c r="D1458" s="167" t="s">
        <v>838</v>
      </c>
      <c r="E1458" s="154" t="s">
        <v>969</v>
      </c>
      <c r="F1458" s="155">
        <f>vlookup(G1458,terminals!$C$4:$O$196,13,FALSE)</f>
        <v>181</v>
      </c>
      <c r="G1458" s="153" t="s">
        <v>312</v>
      </c>
      <c r="H1458" s="161"/>
      <c r="I1458" s="163" t="s">
        <v>1063</v>
      </c>
      <c r="J1458" s="157"/>
      <c r="K1458" s="162">
        <f t="shared" si="9"/>
        <v>1</v>
      </c>
      <c r="L1458" s="163"/>
      <c r="M1458" s="154"/>
      <c r="N1458" s="131"/>
    </row>
    <row r="1459">
      <c r="A1459" s="152" t="str">
        <f t="shared" si="1"/>
        <v>678179</v>
      </c>
      <c r="B1459" s="107"/>
      <c r="C1459" s="106">
        <v>678.0</v>
      </c>
      <c r="D1459" s="167" t="s">
        <v>838</v>
      </c>
      <c r="E1459" s="154" t="s">
        <v>969</v>
      </c>
      <c r="F1459" s="155">
        <f>vlookup(G1459,terminals!$C$4:$O$196,13,FALSE)</f>
        <v>179</v>
      </c>
      <c r="G1459" s="153" t="s">
        <v>365</v>
      </c>
      <c r="H1459" s="161"/>
      <c r="I1459" s="163" t="s">
        <v>1063</v>
      </c>
      <c r="J1459" s="157"/>
      <c r="K1459" s="162">
        <f t="shared" si="9"/>
        <v>2</v>
      </c>
      <c r="L1459" s="163"/>
      <c r="M1459" s="154"/>
      <c r="N1459" s="131"/>
    </row>
    <row r="1460">
      <c r="A1460" s="152" t="str">
        <f t="shared" si="1"/>
        <v>678180</v>
      </c>
      <c r="B1460" s="107"/>
      <c r="C1460" s="106">
        <v>678.0</v>
      </c>
      <c r="D1460" s="167" t="s">
        <v>838</v>
      </c>
      <c r="E1460" s="154" t="s">
        <v>969</v>
      </c>
      <c r="F1460" s="155">
        <f>vlookup(G1460,terminals!$C$4:$O$196,13,FALSE)</f>
        <v>180</v>
      </c>
      <c r="G1460" s="153" t="s">
        <v>311</v>
      </c>
      <c r="H1460" s="161"/>
      <c r="I1460" s="163" t="s">
        <v>1063</v>
      </c>
      <c r="J1460" s="157"/>
      <c r="K1460" s="162">
        <f t="shared" si="9"/>
        <v>3</v>
      </c>
      <c r="L1460" s="163"/>
      <c r="M1460" s="154"/>
      <c r="N1460" s="131"/>
    </row>
    <row r="1461">
      <c r="A1461" s="152" t="str">
        <f t="shared" si="1"/>
        <v>678166</v>
      </c>
      <c r="B1461" s="107"/>
      <c r="C1461" s="106">
        <v>678.0</v>
      </c>
      <c r="D1461" s="167" t="s">
        <v>838</v>
      </c>
      <c r="E1461" s="154" t="s">
        <v>969</v>
      </c>
      <c r="F1461" s="155">
        <f>vlookup(G1461,terminals!$C$4:$O$196,13,FALSE)</f>
        <v>166</v>
      </c>
      <c r="G1461" s="153" t="s">
        <v>314</v>
      </c>
      <c r="H1461" s="161"/>
      <c r="I1461" s="163" t="s">
        <v>1063</v>
      </c>
      <c r="J1461" s="157"/>
      <c r="K1461" s="162">
        <f t="shared" si="9"/>
        <v>4</v>
      </c>
      <c r="L1461" s="163"/>
      <c r="M1461" s="154"/>
      <c r="N1461" s="131"/>
    </row>
    <row r="1462">
      <c r="A1462" s="152" t="str">
        <f t="shared" si="1"/>
        <v>678165</v>
      </c>
      <c r="B1462" s="107"/>
      <c r="C1462" s="106">
        <v>678.0</v>
      </c>
      <c r="D1462" s="167" t="s">
        <v>838</v>
      </c>
      <c r="E1462" s="154" t="s">
        <v>969</v>
      </c>
      <c r="F1462" s="155">
        <f>vlookup(G1462,terminals!$C$4:$O$196,13,FALSE)</f>
        <v>165</v>
      </c>
      <c r="G1462" s="153" t="s">
        <v>320</v>
      </c>
      <c r="H1462" s="161"/>
      <c r="I1462" s="163" t="s">
        <v>1063</v>
      </c>
      <c r="J1462" s="157"/>
      <c r="K1462" s="162">
        <f t="shared" si="9"/>
        <v>5</v>
      </c>
      <c r="L1462" s="163"/>
      <c r="M1462" s="154"/>
      <c r="N1462" s="131"/>
    </row>
    <row r="1463">
      <c r="A1463" s="152" t="str">
        <f t="shared" si="1"/>
        <v>678177</v>
      </c>
      <c r="B1463" s="107"/>
      <c r="C1463" s="106">
        <v>678.0</v>
      </c>
      <c r="D1463" s="167" t="s">
        <v>838</v>
      </c>
      <c r="E1463" s="154" t="s">
        <v>969</v>
      </c>
      <c r="F1463" s="155">
        <f>vlookup(G1463,terminals!$C$4:$O$196,13,FALSE)</f>
        <v>177</v>
      </c>
      <c r="G1463" s="153" t="s">
        <v>1108</v>
      </c>
      <c r="H1463" s="161"/>
      <c r="I1463" s="163" t="s">
        <v>1063</v>
      </c>
      <c r="J1463" s="157"/>
      <c r="K1463" s="162">
        <f t="shared" si="9"/>
        <v>6</v>
      </c>
      <c r="L1463" s="163"/>
      <c r="M1463" s="154"/>
      <c r="N1463" s="131"/>
    </row>
    <row r="1464">
      <c r="A1464" s="152" t="str">
        <f t="shared" si="1"/>
        <v>678163</v>
      </c>
      <c r="B1464" s="107"/>
      <c r="C1464" s="106">
        <v>678.0</v>
      </c>
      <c r="D1464" s="167" t="s">
        <v>838</v>
      </c>
      <c r="E1464" s="154" t="s">
        <v>969</v>
      </c>
      <c r="F1464" s="155">
        <f>vlookup(G1464,terminals!$C$4:$O$196,13,FALSE)</f>
        <v>163</v>
      </c>
      <c r="G1464" s="153" t="s">
        <v>323</v>
      </c>
      <c r="H1464" s="161"/>
      <c r="I1464" s="163" t="s">
        <v>1063</v>
      </c>
      <c r="J1464" s="157"/>
      <c r="K1464" s="162">
        <f t="shared" si="9"/>
        <v>7</v>
      </c>
      <c r="L1464" s="163"/>
      <c r="M1464" s="154"/>
      <c r="N1464" s="131"/>
    </row>
    <row r="1465">
      <c r="A1465" s="152" t="str">
        <f t="shared" si="1"/>
        <v>678175</v>
      </c>
      <c r="B1465" s="107"/>
      <c r="C1465" s="106">
        <v>678.0</v>
      </c>
      <c r="D1465" s="167" t="s">
        <v>838</v>
      </c>
      <c r="E1465" s="154" t="s">
        <v>969</v>
      </c>
      <c r="F1465" s="155">
        <f>vlookup(G1465,terminals!$C$4:$O$196,13,FALSE)</f>
        <v>175</v>
      </c>
      <c r="G1465" s="153" t="s">
        <v>322</v>
      </c>
      <c r="H1465" s="161"/>
      <c r="I1465" s="163" t="s">
        <v>1063</v>
      </c>
      <c r="J1465" s="157"/>
      <c r="K1465" s="162">
        <f t="shared" si="9"/>
        <v>8</v>
      </c>
      <c r="L1465" s="163"/>
      <c r="M1465" s="154"/>
      <c r="N1465" s="131"/>
    </row>
    <row r="1466">
      <c r="A1466" s="152" t="str">
        <f t="shared" si="1"/>
        <v>678169</v>
      </c>
      <c r="B1466" s="107"/>
      <c r="C1466" s="106">
        <v>678.0</v>
      </c>
      <c r="D1466" s="167" t="s">
        <v>838</v>
      </c>
      <c r="E1466" s="154" t="s">
        <v>969</v>
      </c>
      <c r="F1466" s="155">
        <f>vlookup(G1466,terminals!$C$4:$O$196,13,FALSE)</f>
        <v>169</v>
      </c>
      <c r="G1466" s="153" t="s">
        <v>319</v>
      </c>
      <c r="H1466" s="161"/>
      <c r="I1466" s="163" t="s">
        <v>1063</v>
      </c>
      <c r="J1466" s="157"/>
      <c r="K1466" s="162">
        <f t="shared" si="9"/>
        <v>9</v>
      </c>
      <c r="L1466" s="163"/>
      <c r="M1466" s="154"/>
      <c r="N1466" s="131"/>
    </row>
    <row r="1467">
      <c r="A1467" s="152" t="str">
        <f t="shared" si="1"/>
        <v>678168</v>
      </c>
      <c r="B1467" s="107"/>
      <c r="C1467" s="106">
        <v>678.0</v>
      </c>
      <c r="D1467" s="167" t="s">
        <v>838</v>
      </c>
      <c r="E1467" s="154" t="s">
        <v>969</v>
      </c>
      <c r="F1467" s="155">
        <f>vlookup(G1467,terminals!$C$4:$O$196,13,FALSE)</f>
        <v>168</v>
      </c>
      <c r="G1467" s="153" t="s">
        <v>348</v>
      </c>
      <c r="H1467" s="161"/>
      <c r="I1467" s="163" t="s">
        <v>1063</v>
      </c>
      <c r="J1467" s="157"/>
      <c r="K1467" s="162">
        <f t="shared" si="9"/>
        <v>10</v>
      </c>
      <c r="L1467" s="163"/>
      <c r="M1467" s="154"/>
      <c r="N1467" s="131"/>
    </row>
    <row r="1468">
      <c r="A1468" s="152" t="str">
        <f t="shared" si="1"/>
        <v>678164</v>
      </c>
      <c r="B1468" s="107"/>
      <c r="C1468" s="106">
        <v>678.0</v>
      </c>
      <c r="D1468" s="167" t="s">
        <v>838</v>
      </c>
      <c r="E1468" s="154" t="s">
        <v>969</v>
      </c>
      <c r="F1468" s="155">
        <f>vlookup(G1468,terminals!$C$4:$O$196,13,FALSE)</f>
        <v>164</v>
      </c>
      <c r="G1468" s="153" t="s">
        <v>316</v>
      </c>
      <c r="H1468" s="161"/>
      <c r="I1468" s="163" t="s">
        <v>1063</v>
      </c>
      <c r="J1468" s="157"/>
      <c r="K1468" s="162">
        <f t="shared" si="9"/>
        <v>11</v>
      </c>
      <c r="L1468" s="163"/>
      <c r="M1468" s="154"/>
      <c r="N1468" s="131"/>
    </row>
    <row r="1469">
      <c r="A1469" s="152" t="str">
        <f t="shared" si="1"/>
        <v>678160</v>
      </c>
      <c r="B1469" s="107"/>
      <c r="C1469" s="106">
        <v>678.0</v>
      </c>
      <c r="D1469" s="167" t="s">
        <v>838</v>
      </c>
      <c r="E1469" s="154" t="s">
        <v>955</v>
      </c>
      <c r="F1469" s="155">
        <f>vlookup(G1469,terminals!$C$4:$O$196,13,FALSE)</f>
        <v>160</v>
      </c>
      <c r="G1469" s="153" t="s">
        <v>1109</v>
      </c>
      <c r="H1469" s="161"/>
      <c r="I1469" s="163" t="s">
        <v>1063</v>
      </c>
      <c r="J1469" s="157"/>
      <c r="K1469" s="162">
        <f t="shared" si="9"/>
        <v>12</v>
      </c>
      <c r="L1469" s="163"/>
      <c r="M1469" s="154"/>
      <c r="N1469" s="131"/>
    </row>
    <row r="1470">
      <c r="A1470" s="152" t="str">
        <f t="shared" si="1"/>
        <v>678174</v>
      </c>
      <c r="B1470" s="107"/>
      <c r="C1470" s="106">
        <v>678.0</v>
      </c>
      <c r="D1470" s="167" t="s">
        <v>838</v>
      </c>
      <c r="E1470" s="168" t="s">
        <v>947</v>
      </c>
      <c r="F1470" s="155">
        <f>vlookup(G1470,terminals!$C$4:$O$196,13,FALSE)</f>
        <v>174</v>
      </c>
      <c r="G1470" s="153" t="s">
        <v>1110</v>
      </c>
      <c r="H1470" s="161"/>
      <c r="I1470" s="163"/>
      <c r="J1470" s="157"/>
      <c r="K1470" s="162">
        <f t="shared" si="9"/>
        <v>-1</v>
      </c>
      <c r="L1470" s="163"/>
      <c r="M1470" s="154"/>
      <c r="N1470" s="131"/>
    </row>
    <row r="1471">
      <c r="A1471" s="152" t="str">
        <f t="shared" si="1"/>
        <v>679144</v>
      </c>
      <c r="B1471" s="107"/>
      <c r="C1471" s="106">
        <v>679.0</v>
      </c>
      <c r="D1471" s="167" t="s">
        <v>839</v>
      </c>
      <c r="E1471" s="154" t="s">
        <v>945</v>
      </c>
      <c r="F1471" s="155">
        <f>vlookup(G1471,terminals!$C$4:$O$196,13,FALSE)</f>
        <v>144</v>
      </c>
      <c r="G1471" s="153" t="s">
        <v>344</v>
      </c>
      <c r="H1471" s="156" t="s">
        <v>986</v>
      </c>
      <c r="I1471" s="163" t="s">
        <v>1063</v>
      </c>
      <c r="J1471" s="157"/>
      <c r="K1471" s="162">
        <f t="shared" si="9"/>
        <v>0</v>
      </c>
      <c r="L1471" s="163"/>
      <c r="M1471" s="154"/>
      <c r="N1471" s="131"/>
    </row>
    <row r="1472">
      <c r="A1472" s="152" t="str">
        <f t="shared" si="1"/>
        <v>679162</v>
      </c>
      <c r="B1472" s="107"/>
      <c r="C1472" s="106">
        <v>679.0</v>
      </c>
      <c r="D1472" s="167" t="s">
        <v>839</v>
      </c>
      <c r="E1472" s="154" t="s">
        <v>947</v>
      </c>
      <c r="F1472" s="155">
        <f>vlookup(G1472,terminals!$C$4:$O$196,13,FALSE)</f>
        <v>162</v>
      </c>
      <c r="G1472" s="153" t="s">
        <v>359</v>
      </c>
      <c r="H1472" s="156"/>
      <c r="I1472" s="163"/>
      <c r="J1472" s="157"/>
      <c r="K1472" s="162">
        <f t="shared" si="9"/>
        <v>-1</v>
      </c>
      <c r="L1472" s="163"/>
      <c r="M1472" s="154"/>
      <c r="N1472" s="131"/>
    </row>
    <row r="1473">
      <c r="A1473" s="152" t="str">
        <f t="shared" si="1"/>
        <v>680171</v>
      </c>
      <c r="B1473" s="107"/>
      <c r="C1473" s="106">
        <v>680.0</v>
      </c>
      <c r="D1473" s="153" t="s">
        <v>840</v>
      </c>
      <c r="E1473" s="154" t="s">
        <v>945</v>
      </c>
      <c r="F1473" s="155">
        <f>vlookup(G1473,terminals!$C$4:$O$196,13,FALSE)</f>
        <v>171</v>
      </c>
      <c r="G1473" s="153" t="s">
        <v>367</v>
      </c>
      <c r="H1473" s="156" t="s">
        <v>949</v>
      </c>
      <c r="I1473" s="163" t="s">
        <v>1063</v>
      </c>
      <c r="J1473" s="157"/>
      <c r="K1473" s="162">
        <f t="shared" si="9"/>
        <v>0</v>
      </c>
      <c r="L1473" s="163"/>
      <c r="M1473" s="154"/>
      <c r="N1473" s="131"/>
    </row>
    <row r="1474">
      <c r="A1474" s="152" t="str">
        <f t="shared" si="1"/>
        <v>680157</v>
      </c>
      <c r="B1474" s="107"/>
      <c r="C1474" s="106">
        <v>680.0</v>
      </c>
      <c r="D1474" s="153" t="s">
        <v>840</v>
      </c>
      <c r="E1474" s="154" t="s">
        <v>969</v>
      </c>
      <c r="F1474" s="155">
        <f>vlookup(G1474,terminals!$C$4:$O$196,13,FALSE)</f>
        <v>157</v>
      </c>
      <c r="G1474" s="153" t="s">
        <v>330</v>
      </c>
      <c r="H1474" s="156"/>
      <c r="I1474" s="163" t="s">
        <v>1063</v>
      </c>
      <c r="J1474" s="157"/>
      <c r="K1474" s="162">
        <f t="shared" si="9"/>
        <v>1</v>
      </c>
      <c r="L1474" s="163"/>
      <c r="M1474" s="154"/>
      <c r="N1474" s="131"/>
    </row>
    <row r="1475">
      <c r="A1475" s="152" t="str">
        <f t="shared" si="1"/>
        <v>680185</v>
      </c>
      <c r="B1475" s="107"/>
      <c r="C1475" s="106">
        <v>680.0</v>
      </c>
      <c r="D1475" s="153" t="s">
        <v>840</v>
      </c>
      <c r="E1475" s="154" t="s">
        <v>969</v>
      </c>
      <c r="F1475" s="155">
        <f>vlookup(G1475,terminals!$C$4:$O$196,13,FALSE)</f>
        <v>185</v>
      </c>
      <c r="G1475" s="153" t="s">
        <v>366</v>
      </c>
      <c r="H1475" s="156"/>
      <c r="I1475" s="163" t="s">
        <v>1063</v>
      </c>
      <c r="J1475" s="157"/>
      <c r="K1475" s="162">
        <f t="shared" si="9"/>
        <v>2</v>
      </c>
      <c r="L1475" s="163"/>
      <c r="M1475" s="154"/>
      <c r="N1475" s="131"/>
    </row>
    <row r="1476">
      <c r="A1476" s="152" t="str">
        <f t="shared" si="1"/>
        <v>680188</v>
      </c>
      <c r="B1476" s="107"/>
      <c r="C1476" s="106">
        <v>680.0</v>
      </c>
      <c r="D1476" s="153" t="s">
        <v>840</v>
      </c>
      <c r="E1476" s="154" t="s">
        <v>969</v>
      </c>
      <c r="F1476" s="155">
        <f>vlookup(G1476,terminals!$C$4:$O$196,13,FALSE)</f>
        <v>188</v>
      </c>
      <c r="G1476" s="153" t="s">
        <v>306</v>
      </c>
      <c r="H1476" s="156"/>
      <c r="I1476" s="163" t="s">
        <v>1063</v>
      </c>
      <c r="J1476" s="157"/>
      <c r="K1476" s="162">
        <f t="shared" si="9"/>
        <v>3</v>
      </c>
      <c r="L1476" s="163"/>
      <c r="M1476" s="154"/>
      <c r="N1476" s="131"/>
    </row>
    <row r="1477">
      <c r="A1477" s="152" t="str">
        <f t="shared" si="1"/>
        <v>680189</v>
      </c>
      <c r="B1477" s="107"/>
      <c r="C1477" s="106">
        <v>680.0</v>
      </c>
      <c r="D1477" s="153" t="s">
        <v>840</v>
      </c>
      <c r="E1477" s="154" t="s">
        <v>969</v>
      </c>
      <c r="F1477" s="155">
        <f>vlookup(G1477,terminals!$C$4:$O$196,13,FALSE)</f>
        <v>189</v>
      </c>
      <c r="G1477" s="153" t="s">
        <v>305</v>
      </c>
      <c r="H1477" s="156"/>
      <c r="I1477" s="163" t="s">
        <v>1063</v>
      </c>
      <c r="J1477" s="157"/>
      <c r="K1477" s="162">
        <f t="shared" si="9"/>
        <v>4</v>
      </c>
      <c r="L1477" s="163"/>
      <c r="M1477" s="154"/>
      <c r="N1477" s="131"/>
    </row>
    <row r="1478">
      <c r="A1478" s="152" t="str">
        <f t="shared" si="1"/>
        <v>680154</v>
      </c>
      <c r="B1478" s="107"/>
      <c r="C1478" s="106">
        <v>680.0</v>
      </c>
      <c r="D1478" s="153" t="s">
        <v>840</v>
      </c>
      <c r="E1478" s="154" t="s">
        <v>969</v>
      </c>
      <c r="F1478" s="155">
        <f>vlookup(G1478,terminals!$C$4:$O$196,13,FALSE)</f>
        <v>154</v>
      </c>
      <c r="G1478" s="153" t="s">
        <v>364</v>
      </c>
      <c r="H1478" s="156"/>
      <c r="I1478" s="163" t="s">
        <v>1063</v>
      </c>
      <c r="J1478" s="157"/>
      <c r="K1478" s="162">
        <f t="shared" si="9"/>
        <v>5</v>
      </c>
      <c r="L1478" s="163"/>
      <c r="M1478" s="154"/>
      <c r="N1478" s="131"/>
    </row>
    <row r="1479">
      <c r="A1479" s="152" t="str">
        <f t="shared" si="1"/>
        <v>680155</v>
      </c>
      <c r="B1479" s="107"/>
      <c r="C1479" s="106">
        <v>680.0</v>
      </c>
      <c r="D1479" s="153" t="s">
        <v>840</v>
      </c>
      <c r="E1479" s="154" t="s">
        <v>955</v>
      </c>
      <c r="F1479" s="155">
        <f>vlookup(G1479,terminals!$C$4:$O$196,13,FALSE)</f>
        <v>155</v>
      </c>
      <c r="G1479" s="153" t="s">
        <v>328</v>
      </c>
      <c r="H1479" s="156"/>
      <c r="I1479" s="163" t="s">
        <v>1063</v>
      </c>
      <c r="J1479" s="157"/>
      <c r="K1479" s="162">
        <f t="shared" si="9"/>
        <v>6</v>
      </c>
      <c r="L1479" s="163"/>
      <c r="M1479" s="154"/>
      <c r="N1479" s="131"/>
    </row>
    <row r="1480">
      <c r="A1480" s="152" t="str">
        <f t="shared" si="1"/>
        <v>680156</v>
      </c>
      <c r="B1480" s="107"/>
      <c r="C1480" s="106">
        <v>680.0</v>
      </c>
      <c r="D1480" s="153" t="s">
        <v>840</v>
      </c>
      <c r="E1480" s="154" t="s">
        <v>947</v>
      </c>
      <c r="F1480" s="155">
        <f>vlookup(G1480,terminals!$C$4:$O$196,13,FALSE)</f>
        <v>156</v>
      </c>
      <c r="G1480" s="153" t="s">
        <v>329</v>
      </c>
      <c r="H1480" s="156"/>
      <c r="I1480" s="163"/>
      <c r="J1480" s="157"/>
      <c r="K1480" s="162">
        <f t="shared" si="9"/>
        <v>-1</v>
      </c>
      <c r="L1480" s="163"/>
      <c r="M1480" s="154"/>
      <c r="N1480" s="131"/>
    </row>
    <row r="1481">
      <c r="A1481" s="152" t="str">
        <f t="shared" si="1"/>
        <v>681171</v>
      </c>
      <c r="B1481" s="107"/>
      <c r="C1481" s="106">
        <v>681.0</v>
      </c>
      <c r="D1481" s="153" t="s">
        <v>840</v>
      </c>
      <c r="E1481" s="154" t="s">
        <v>945</v>
      </c>
      <c r="F1481" s="155">
        <f>vlookup(G1481,terminals!$C$4:$O$196,13,FALSE)</f>
        <v>171</v>
      </c>
      <c r="G1481" s="153" t="s">
        <v>367</v>
      </c>
      <c r="H1481" s="156" t="s">
        <v>1057</v>
      </c>
      <c r="I1481" s="163" t="s">
        <v>1063</v>
      </c>
      <c r="J1481" s="157"/>
      <c r="K1481" s="162">
        <f t="shared" si="9"/>
        <v>0</v>
      </c>
      <c r="L1481" s="163"/>
      <c r="M1481" s="154"/>
      <c r="N1481" s="131"/>
    </row>
    <row r="1482">
      <c r="A1482" s="152" t="str">
        <f t="shared" si="1"/>
        <v>681157</v>
      </c>
      <c r="B1482" s="107"/>
      <c r="C1482" s="106">
        <v>681.0</v>
      </c>
      <c r="D1482" s="153" t="s">
        <v>840</v>
      </c>
      <c r="E1482" s="154" t="s">
        <v>969</v>
      </c>
      <c r="F1482" s="155">
        <f>vlookup(G1482,terminals!$C$4:$O$196,13,FALSE)</f>
        <v>157</v>
      </c>
      <c r="G1482" s="153" t="s">
        <v>330</v>
      </c>
      <c r="H1482" s="156"/>
      <c r="I1482" s="163" t="s">
        <v>1063</v>
      </c>
      <c r="J1482" s="157"/>
      <c r="K1482" s="162">
        <f t="shared" si="9"/>
        <v>1</v>
      </c>
      <c r="L1482" s="163"/>
      <c r="M1482" s="154"/>
      <c r="N1482" s="131"/>
    </row>
    <row r="1483">
      <c r="A1483" s="152" t="str">
        <f t="shared" si="1"/>
        <v>681185</v>
      </c>
      <c r="B1483" s="107"/>
      <c r="C1483" s="106">
        <v>681.0</v>
      </c>
      <c r="D1483" s="153" t="s">
        <v>840</v>
      </c>
      <c r="E1483" s="154" t="s">
        <v>969</v>
      </c>
      <c r="F1483" s="155">
        <f>vlookup(G1483,terminals!$C$4:$O$196,13,FALSE)</f>
        <v>185</v>
      </c>
      <c r="G1483" s="153" t="s">
        <v>366</v>
      </c>
      <c r="H1483" s="156"/>
      <c r="I1483" s="163" t="s">
        <v>1063</v>
      </c>
      <c r="J1483" s="157"/>
      <c r="K1483" s="162">
        <f t="shared" si="9"/>
        <v>2</v>
      </c>
      <c r="L1483" s="163"/>
      <c r="M1483" s="154"/>
      <c r="N1483" s="131"/>
    </row>
    <row r="1484">
      <c r="A1484" s="152" t="str">
        <f t="shared" si="1"/>
        <v>681188</v>
      </c>
      <c r="B1484" s="107"/>
      <c r="C1484" s="106">
        <v>681.0</v>
      </c>
      <c r="D1484" s="153" t="s">
        <v>840</v>
      </c>
      <c r="E1484" s="154" t="s">
        <v>969</v>
      </c>
      <c r="F1484" s="155">
        <f>vlookup(G1484,terminals!$C$4:$O$196,13,FALSE)</f>
        <v>188</v>
      </c>
      <c r="G1484" s="153" t="s">
        <v>306</v>
      </c>
      <c r="H1484" s="156"/>
      <c r="I1484" s="163" t="s">
        <v>1063</v>
      </c>
      <c r="J1484" s="157"/>
      <c r="K1484" s="162">
        <f t="shared" si="9"/>
        <v>3</v>
      </c>
      <c r="L1484" s="163"/>
      <c r="M1484" s="154"/>
      <c r="N1484" s="131"/>
    </row>
    <row r="1485">
      <c r="A1485" s="152" t="str">
        <f t="shared" si="1"/>
        <v>681189</v>
      </c>
      <c r="B1485" s="107"/>
      <c r="C1485" s="106">
        <v>681.0</v>
      </c>
      <c r="D1485" s="153" t="s">
        <v>840</v>
      </c>
      <c r="E1485" s="154" t="s">
        <v>969</v>
      </c>
      <c r="F1485" s="155">
        <f>vlookup(G1485,terminals!$C$4:$O$196,13,FALSE)</f>
        <v>189</v>
      </c>
      <c r="G1485" s="153" t="s">
        <v>305</v>
      </c>
      <c r="H1485" s="156"/>
      <c r="I1485" s="163" t="s">
        <v>1063</v>
      </c>
      <c r="J1485" s="157"/>
      <c r="K1485" s="162">
        <f t="shared" si="9"/>
        <v>4</v>
      </c>
      <c r="L1485" s="163"/>
      <c r="M1485" s="154"/>
      <c r="N1485" s="131"/>
    </row>
    <row r="1486">
      <c r="A1486" s="152" t="str">
        <f t="shared" si="1"/>
        <v>681154</v>
      </c>
      <c r="B1486" s="107"/>
      <c r="C1486" s="106">
        <v>681.0</v>
      </c>
      <c r="D1486" s="153" t="s">
        <v>840</v>
      </c>
      <c r="E1486" s="154" t="s">
        <v>969</v>
      </c>
      <c r="F1486" s="155">
        <f>vlookup(G1486,terminals!$C$4:$O$196,13,FALSE)</f>
        <v>154</v>
      </c>
      <c r="G1486" s="153" t="s">
        <v>364</v>
      </c>
      <c r="H1486" s="156"/>
      <c r="I1486" s="163" t="s">
        <v>1063</v>
      </c>
      <c r="J1486" s="157"/>
      <c r="K1486" s="162">
        <f t="shared" si="9"/>
        <v>5</v>
      </c>
      <c r="L1486" s="163"/>
      <c r="M1486" s="154"/>
      <c r="N1486" s="131"/>
    </row>
    <row r="1487">
      <c r="A1487" s="152" t="str">
        <f t="shared" si="1"/>
        <v>681155</v>
      </c>
      <c r="B1487" s="107"/>
      <c r="C1487" s="106">
        <v>681.0</v>
      </c>
      <c r="D1487" s="153" t="s">
        <v>840</v>
      </c>
      <c r="E1487" s="154" t="s">
        <v>955</v>
      </c>
      <c r="F1487" s="155">
        <f>vlookup(G1487,terminals!$C$4:$O$196,13,FALSE)</f>
        <v>155</v>
      </c>
      <c r="G1487" s="153" t="s">
        <v>328</v>
      </c>
      <c r="H1487" s="156"/>
      <c r="I1487" s="163" t="s">
        <v>1063</v>
      </c>
      <c r="J1487" s="157"/>
      <c r="K1487" s="162">
        <f t="shared" si="9"/>
        <v>6</v>
      </c>
      <c r="L1487" s="163"/>
      <c r="M1487" s="154"/>
      <c r="N1487" s="131"/>
    </row>
    <row r="1488">
      <c r="A1488" s="152" t="str">
        <f t="shared" si="1"/>
        <v>681156</v>
      </c>
      <c r="B1488" s="107"/>
      <c r="C1488" s="106">
        <v>681.0</v>
      </c>
      <c r="D1488" s="153" t="s">
        <v>840</v>
      </c>
      <c r="E1488" s="154" t="s">
        <v>947</v>
      </c>
      <c r="F1488" s="155">
        <f>vlookup(G1488,terminals!$C$4:$O$196,13,FALSE)</f>
        <v>156</v>
      </c>
      <c r="G1488" s="153" t="s">
        <v>329</v>
      </c>
      <c r="H1488" s="156"/>
      <c r="I1488" s="163"/>
      <c r="J1488" s="157"/>
      <c r="K1488" s="162">
        <f t="shared" si="9"/>
        <v>-1</v>
      </c>
      <c r="L1488" s="163"/>
      <c r="M1488" s="154"/>
      <c r="N1488" s="131"/>
    </row>
    <row r="1489">
      <c r="A1489" s="152" t="str">
        <f t="shared" si="1"/>
        <v>682158</v>
      </c>
      <c r="B1489" s="107"/>
      <c r="C1489" s="106">
        <v>682.0</v>
      </c>
      <c r="D1489" s="153" t="s">
        <v>841</v>
      </c>
      <c r="E1489" s="154" t="s">
        <v>945</v>
      </c>
      <c r="F1489" s="155">
        <f>vlookup(G1489,terminals!$C$4:$O$196,13,FALSE)</f>
        <v>158</v>
      </c>
      <c r="G1489" s="153" t="s">
        <v>326</v>
      </c>
      <c r="H1489" s="156" t="s">
        <v>946</v>
      </c>
      <c r="I1489" s="163" t="s">
        <v>1063</v>
      </c>
      <c r="J1489" s="157"/>
      <c r="K1489" s="162">
        <f t="shared" si="9"/>
        <v>0</v>
      </c>
      <c r="L1489" s="163"/>
      <c r="M1489" s="154"/>
      <c r="N1489" s="131"/>
    </row>
    <row r="1490">
      <c r="A1490" s="152" t="str">
        <f t="shared" si="1"/>
        <v>682131</v>
      </c>
      <c r="B1490" s="107"/>
      <c r="C1490" s="106">
        <v>682.0</v>
      </c>
      <c r="D1490" s="153" t="s">
        <v>841</v>
      </c>
      <c r="E1490" s="154" t="s">
        <v>969</v>
      </c>
      <c r="F1490" s="155">
        <f>vlookup(G1490,terminals!$C$4:$O$196,13,FALSE)</f>
        <v>131</v>
      </c>
      <c r="G1490" s="153" t="s">
        <v>1111</v>
      </c>
      <c r="H1490" s="156"/>
      <c r="I1490" s="163" t="s">
        <v>1063</v>
      </c>
      <c r="J1490" s="157"/>
      <c r="K1490" s="162">
        <f t="shared" si="9"/>
        <v>1</v>
      </c>
      <c r="L1490" s="163"/>
      <c r="M1490" s="154"/>
      <c r="N1490" s="131"/>
    </row>
    <row r="1491">
      <c r="A1491" s="152" t="str">
        <f t="shared" si="1"/>
        <v>682151</v>
      </c>
      <c r="B1491" s="107"/>
      <c r="C1491" s="106">
        <v>682.0</v>
      </c>
      <c r="D1491" s="153" t="s">
        <v>841</v>
      </c>
      <c r="E1491" s="154" t="s">
        <v>955</v>
      </c>
      <c r="F1491" s="155">
        <f>vlookup(G1491,terminals!$C$4:$O$196,13,FALSE)</f>
        <v>151</v>
      </c>
      <c r="G1491" s="153" t="s">
        <v>339</v>
      </c>
      <c r="H1491" s="156"/>
      <c r="I1491" s="163" t="s">
        <v>1063</v>
      </c>
      <c r="J1491" s="157"/>
      <c r="K1491" s="162">
        <f t="shared" si="9"/>
        <v>2</v>
      </c>
      <c r="L1491" s="163"/>
      <c r="M1491" s="154"/>
      <c r="N1491" s="131"/>
    </row>
    <row r="1492">
      <c r="A1492" s="152" t="str">
        <f t="shared" si="1"/>
        <v>682121</v>
      </c>
      <c r="B1492" s="107"/>
      <c r="C1492" s="106">
        <v>682.0</v>
      </c>
      <c r="D1492" s="153" t="s">
        <v>841</v>
      </c>
      <c r="E1492" s="154" t="s">
        <v>947</v>
      </c>
      <c r="F1492" s="155">
        <f>vlookup(G1492,terminals!$C$4:$O$196,13,FALSE)</f>
        <v>121</v>
      </c>
      <c r="G1492" s="153" t="s">
        <v>299</v>
      </c>
      <c r="H1492" s="156"/>
      <c r="I1492" s="163"/>
      <c r="J1492" s="157"/>
      <c r="K1492" s="162">
        <f t="shared" si="9"/>
        <v>-1</v>
      </c>
      <c r="L1492" s="163"/>
      <c r="M1492" s="154"/>
      <c r="N1492" s="131"/>
    </row>
    <row r="1493">
      <c r="A1493" s="152" t="str">
        <f t="shared" si="1"/>
        <v>683158</v>
      </c>
      <c r="B1493" s="107"/>
      <c r="C1493" s="106">
        <v>683.0</v>
      </c>
      <c r="D1493" s="153" t="s">
        <v>842</v>
      </c>
      <c r="E1493" s="154" t="s">
        <v>945</v>
      </c>
      <c r="F1493" s="155">
        <f>vlookup(G1493,terminals!$C$4:$O$196,13,FALSE)</f>
        <v>158</v>
      </c>
      <c r="G1493" s="153" t="s">
        <v>326</v>
      </c>
      <c r="H1493" s="156" t="s">
        <v>946</v>
      </c>
      <c r="I1493" s="163" t="s">
        <v>1063</v>
      </c>
      <c r="J1493" s="157"/>
      <c r="K1493" s="162">
        <f t="shared" si="9"/>
        <v>0</v>
      </c>
      <c r="L1493" s="163"/>
      <c r="M1493" s="154"/>
      <c r="N1493" s="131"/>
    </row>
    <row r="1494">
      <c r="A1494" s="152" t="str">
        <f t="shared" si="1"/>
        <v>683125</v>
      </c>
      <c r="B1494" s="107"/>
      <c r="C1494" s="106">
        <v>683.0</v>
      </c>
      <c r="D1494" s="153" t="s">
        <v>842</v>
      </c>
      <c r="E1494" s="154" t="s">
        <v>955</v>
      </c>
      <c r="F1494" s="155">
        <f>vlookup(G1494,terminals!$C$4:$O$196,13,FALSE)</f>
        <v>125</v>
      </c>
      <c r="G1494" s="153" t="s">
        <v>1112</v>
      </c>
      <c r="H1494" s="156"/>
      <c r="I1494" s="163" t="s">
        <v>1063</v>
      </c>
      <c r="J1494" s="157"/>
      <c r="K1494" s="162">
        <f t="shared" si="9"/>
        <v>1</v>
      </c>
      <c r="L1494" s="163"/>
      <c r="M1494" s="154"/>
      <c r="N1494" s="131"/>
    </row>
    <row r="1495">
      <c r="A1495" s="152" t="str">
        <f t="shared" si="1"/>
        <v>683144</v>
      </c>
      <c r="B1495" s="107"/>
      <c r="C1495" s="106">
        <v>683.0</v>
      </c>
      <c r="D1495" s="153" t="s">
        <v>842</v>
      </c>
      <c r="E1495" s="154" t="s">
        <v>947</v>
      </c>
      <c r="F1495" s="155">
        <f>vlookup(G1495,terminals!$C$4:$O$196,13,FALSE)</f>
        <v>144</v>
      </c>
      <c r="G1495" s="153" t="s">
        <v>344</v>
      </c>
      <c r="H1495" s="156"/>
      <c r="I1495" s="163"/>
      <c r="J1495" s="157"/>
      <c r="K1495" s="162">
        <f t="shared" si="9"/>
        <v>-1</v>
      </c>
      <c r="L1495" s="163"/>
      <c r="M1495" s="154"/>
      <c r="N1495" s="131"/>
    </row>
    <row r="1496">
      <c r="A1496" s="152" t="str">
        <f t="shared" si="1"/>
        <v>684158</v>
      </c>
      <c r="B1496" s="107"/>
      <c r="C1496" s="106">
        <v>684.0</v>
      </c>
      <c r="D1496" s="167" t="s">
        <v>843</v>
      </c>
      <c r="E1496" s="154" t="s">
        <v>945</v>
      </c>
      <c r="F1496" s="155">
        <f>vlookup(G1496,terminals!$C$4:$O$196,13,FALSE)</f>
        <v>158</v>
      </c>
      <c r="G1496" s="153" t="s">
        <v>326</v>
      </c>
      <c r="H1496" s="161" t="s">
        <v>959</v>
      </c>
      <c r="I1496" s="163" t="s">
        <v>1063</v>
      </c>
      <c r="J1496" s="157"/>
      <c r="K1496" s="162">
        <f t="shared" si="9"/>
        <v>0</v>
      </c>
      <c r="L1496" s="163"/>
      <c r="M1496" s="154"/>
      <c r="N1496" s="131"/>
    </row>
    <row r="1497">
      <c r="A1497" s="152" t="str">
        <f t="shared" si="1"/>
        <v>684188</v>
      </c>
      <c r="B1497" s="107"/>
      <c r="C1497" s="106">
        <v>684.0</v>
      </c>
      <c r="D1497" s="167" t="s">
        <v>843</v>
      </c>
      <c r="E1497" s="154" t="s">
        <v>969</v>
      </c>
      <c r="F1497" s="155">
        <f>vlookup(G1497,terminals!$C$4:$O$196,13,FALSE)</f>
        <v>188</v>
      </c>
      <c r="G1497" s="153" t="s">
        <v>306</v>
      </c>
      <c r="H1497" s="161"/>
      <c r="I1497" s="163" t="s">
        <v>1063</v>
      </c>
      <c r="J1497" s="157"/>
      <c r="K1497" s="162">
        <f t="shared" si="9"/>
        <v>1</v>
      </c>
      <c r="L1497" s="163"/>
      <c r="M1497" s="154"/>
      <c r="N1497" s="131"/>
    </row>
    <row r="1498">
      <c r="A1498" s="152" t="str">
        <f t="shared" si="1"/>
        <v>684187</v>
      </c>
      <c r="B1498" s="107"/>
      <c r="C1498" s="106">
        <v>684.0</v>
      </c>
      <c r="D1498" s="167" t="s">
        <v>843</v>
      </c>
      <c r="E1498" s="154" t="s">
        <v>969</v>
      </c>
      <c r="F1498" s="155">
        <f>vlookup(G1498,terminals!$C$4:$O$196,13,FALSE)</f>
        <v>187</v>
      </c>
      <c r="G1498" s="153" t="s">
        <v>307</v>
      </c>
      <c r="H1498" s="161"/>
      <c r="I1498" s="163" t="s">
        <v>1063</v>
      </c>
      <c r="J1498" s="157"/>
      <c r="K1498" s="162">
        <f t="shared" si="9"/>
        <v>2</v>
      </c>
      <c r="L1498" s="163"/>
      <c r="M1498" s="154"/>
      <c r="N1498" s="131"/>
    </row>
    <row r="1499">
      <c r="A1499" s="152" t="str">
        <f t="shared" si="1"/>
        <v>684186</v>
      </c>
      <c r="B1499" s="107"/>
      <c r="C1499" s="106">
        <v>684.0</v>
      </c>
      <c r="D1499" s="167" t="s">
        <v>843</v>
      </c>
      <c r="E1499" s="154" t="s">
        <v>955</v>
      </c>
      <c r="F1499" s="155">
        <f>vlookup(G1499,terminals!$C$4:$O$196,13,FALSE)</f>
        <v>186</v>
      </c>
      <c r="G1499" s="153" t="s">
        <v>327</v>
      </c>
      <c r="H1499" s="161"/>
      <c r="I1499" s="163" t="s">
        <v>1063</v>
      </c>
      <c r="J1499" s="157"/>
      <c r="K1499" s="162">
        <f t="shared" si="9"/>
        <v>3</v>
      </c>
      <c r="L1499" s="163"/>
      <c r="M1499" s="154"/>
      <c r="N1499" s="131"/>
    </row>
    <row r="1500">
      <c r="A1500" s="152" t="str">
        <f t="shared" si="1"/>
        <v>684189</v>
      </c>
      <c r="B1500" s="107"/>
      <c r="C1500" s="106">
        <v>684.0</v>
      </c>
      <c r="D1500" s="167" t="s">
        <v>843</v>
      </c>
      <c r="E1500" s="168" t="s">
        <v>947</v>
      </c>
      <c r="F1500" s="155">
        <f>vlookup(G1500,terminals!$C$4:$O$196,13,FALSE)</f>
        <v>189</v>
      </c>
      <c r="G1500" s="153" t="s">
        <v>305</v>
      </c>
      <c r="H1500" s="161"/>
      <c r="I1500" s="163"/>
      <c r="J1500" s="157"/>
      <c r="K1500" s="162">
        <f t="shared" si="9"/>
        <v>-1</v>
      </c>
      <c r="L1500" s="163"/>
      <c r="M1500" s="154"/>
      <c r="N1500" s="131"/>
    </row>
    <row r="1501">
      <c r="A1501" s="152" t="str">
        <f t="shared" si="1"/>
        <v>685158</v>
      </c>
      <c r="B1501" s="107"/>
      <c r="C1501" s="106">
        <v>685.0</v>
      </c>
      <c r="D1501" s="153" t="s">
        <v>844</v>
      </c>
      <c r="E1501" s="154" t="s">
        <v>945</v>
      </c>
      <c r="F1501" s="155">
        <f>vlookup(G1501,terminals!$C$4:$O$196,13,FALSE)</f>
        <v>158</v>
      </c>
      <c r="G1501" s="153" t="s">
        <v>326</v>
      </c>
      <c r="H1501" s="156" t="s">
        <v>959</v>
      </c>
      <c r="I1501" s="163" t="s">
        <v>1063</v>
      </c>
      <c r="J1501" s="157"/>
      <c r="K1501" s="162">
        <f t="shared" si="9"/>
        <v>0</v>
      </c>
      <c r="L1501" s="163"/>
      <c r="M1501" s="154"/>
      <c r="N1501" s="131"/>
    </row>
    <row r="1502">
      <c r="A1502" s="152" t="str">
        <f t="shared" si="1"/>
        <v>685135</v>
      </c>
      <c r="B1502" s="107"/>
      <c r="C1502" s="106">
        <v>685.0</v>
      </c>
      <c r="D1502" s="153" t="s">
        <v>844</v>
      </c>
      <c r="E1502" s="154" t="s">
        <v>969</v>
      </c>
      <c r="F1502" s="155">
        <f>vlookup(G1502,terminals!$C$4:$O$196,13,FALSE)</f>
        <v>135</v>
      </c>
      <c r="G1502" s="153" t="s">
        <v>353</v>
      </c>
      <c r="H1502" s="156"/>
      <c r="I1502" s="163" t="s">
        <v>1063</v>
      </c>
      <c r="J1502" s="157"/>
      <c r="K1502" s="162">
        <f t="shared" si="9"/>
        <v>1</v>
      </c>
      <c r="L1502" s="163"/>
      <c r="M1502" s="154"/>
      <c r="N1502" s="131"/>
    </row>
    <row r="1503">
      <c r="A1503" s="152" t="str">
        <f t="shared" si="1"/>
        <v>685126</v>
      </c>
      <c r="B1503" s="107"/>
      <c r="C1503" s="106">
        <v>685.0</v>
      </c>
      <c r="D1503" s="153" t="s">
        <v>844</v>
      </c>
      <c r="E1503" s="154" t="s">
        <v>969</v>
      </c>
      <c r="F1503" s="155">
        <f>vlookup(G1503,terminals!$C$4:$O$196,13,FALSE)</f>
        <v>126</v>
      </c>
      <c r="G1503" s="153" t="s">
        <v>334</v>
      </c>
      <c r="H1503" s="156"/>
      <c r="I1503" s="163" t="s">
        <v>1063</v>
      </c>
      <c r="J1503" s="157"/>
      <c r="K1503" s="162">
        <f t="shared" si="9"/>
        <v>2</v>
      </c>
      <c r="L1503" s="163"/>
      <c r="M1503" s="154"/>
      <c r="N1503" s="131"/>
    </row>
    <row r="1504">
      <c r="A1504" s="152" t="str">
        <f t="shared" si="1"/>
        <v>685142</v>
      </c>
      <c r="B1504" s="107"/>
      <c r="C1504" s="106">
        <v>685.0</v>
      </c>
      <c r="D1504" s="153" t="s">
        <v>844</v>
      </c>
      <c r="E1504" s="154" t="s">
        <v>969</v>
      </c>
      <c r="F1504" s="155">
        <f>vlookup(G1504,terminals!$C$4:$O$196,13,FALSE)</f>
        <v>142</v>
      </c>
      <c r="G1504" s="153" t="s">
        <v>342</v>
      </c>
      <c r="H1504" s="156"/>
      <c r="I1504" s="163" t="s">
        <v>1063</v>
      </c>
      <c r="J1504" s="157"/>
      <c r="K1504" s="162">
        <f t="shared" si="9"/>
        <v>3</v>
      </c>
      <c r="L1504" s="163"/>
      <c r="M1504" s="154"/>
      <c r="N1504" s="131"/>
    </row>
    <row r="1505">
      <c r="A1505" s="152" t="str">
        <f t="shared" si="1"/>
        <v>685127</v>
      </c>
      <c r="B1505" s="107"/>
      <c r="C1505" s="106">
        <v>685.0</v>
      </c>
      <c r="D1505" s="153" t="s">
        <v>844</v>
      </c>
      <c r="E1505" s="154" t="s">
        <v>969</v>
      </c>
      <c r="F1505" s="155">
        <f>vlookup(G1505,terminals!$C$4:$O$196,13,FALSE)</f>
        <v>127</v>
      </c>
      <c r="G1505" s="153" t="s">
        <v>336</v>
      </c>
      <c r="H1505" s="156"/>
      <c r="I1505" s="163" t="s">
        <v>1063</v>
      </c>
      <c r="J1505" s="157"/>
      <c r="K1505" s="162">
        <f t="shared" si="9"/>
        <v>4</v>
      </c>
      <c r="L1505" s="163"/>
      <c r="M1505" s="154"/>
      <c r="N1505" s="131"/>
    </row>
    <row r="1506">
      <c r="A1506" s="152" t="str">
        <f t="shared" si="1"/>
        <v>685150</v>
      </c>
      <c r="B1506" s="107"/>
      <c r="C1506" s="106">
        <v>685.0</v>
      </c>
      <c r="D1506" s="153" t="s">
        <v>844</v>
      </c>
      <c r="E1506" s="154" t="s">
        <v>955</v>
      </c>
      <c r="F1506" s="155">
        <f>vlookup(G1506,terminals!$C$4:$O$196,13,FALSE)</f>
        <v>150</v>
      </c>
      <c r="G1506" s="153" t="s">
        <v>343</v>
      </c>
      <c r="H1506" s="156"/>
      <c r="I1506" s="163" t="s">
        <v>1063</v>
      </c>
      <c r="J1506" s="157"/>
      <c r="K1506" s="162">
        <f t="shared" si="9"/>
        <v>5</v>
      </c>
      <c r="L1506" s="163"/>
      <c r="M1506" s="154"/>
      <c r="N1506" s="131"/>
    </row>
    <row r="1507">
      <c r="A1507" s="152" t="str">
        <f t="shared" si="1"/>
        <v>685128</v>
      </c>
      <c r="B1507" s="107"/>
      <c r="C1507" s="106">
        <v>685.0</v>
      </c>
      <c r="D1507" s="153" t="s">
        <v>844</v>
      </c>
      <c r="E1507" s="154" t="s">
        <v>947</v>
      </c>
      <c r="F1507" s="155">
        <f>vlookup(G1507,terminals!$C$4:$O$196,13,FALSE)</f>
        <v>128</v>
      </c>
      <c r="G1507" s="153" t="s">
        <v>338</v>
      </c>
      <c r="H1507" s="156"/>
      <c r="I1507" s="163"/>
      <c r="J1507" s="157"/>
      <c r="K1507" s="162">
        <f t="shared" si="9"/>
        <v>-1</v>
      </c>
      <c r="L1507" s="163"/>
      <c r="M1507" s="154"/>
      <c r="N1507" s="131"/>
    </row>
    <row r="1508">
      <c r="A1508" s="152" t="str">
        <f t="shared" si="1"/>
        <v>686158</v>
      </c>
      <c r="B1508" s="107"/>
      <c r="C1508" s="106">
        <v>686.0</v>
      </c>
      <c r="D1508" s="153" t="s">
        <v>845</v>
      </c>
      <c r="E1508" s="154" t="s">
        <v>945</v>
      </c>
      <c r="F1508" s="155">
        <f>vlookup(G1508,terminals!$C$4:$O$196,13,FALSE)</f>
        <v>158</v>
      </c>
      <c r="G1508" s="153" t="s">
        <v>326</v>
      </c>
      <c r="H1508" s="156" t="s">
        <v>959</v>
      </c>
      <c r="I1508" s="163" t="s">
        <v>1063</v>
      </c>
      <c r="J1508" s="157"/>
      <c r="K1508" s="162">
        <f t="shared" si="9"/>
        <v>0</v>
      </c>
      <c r="L1508" s="163"/>
      <c r="M1508" s="154"/>
      <c r="N1508" s="131"/>
    </row>
    <row r="1509">
      <c r="A1509" s="152" t="str">
        <f t="shared" si="1"/>
        <v>686125</v>
      </c>
      <c r="B1509" s="107"/>
      <c r="C1509" s="106">
        <v>686.0</v>
      </c>
      <c r="D1509" s="153" t="s">
        <v>845</v>
      </c>
      <c r="E1509" s="154" t="s">
        <v>955</v>
      </c>
      <c r="F1509" s="155">
        <f>vlookup(G1509,terminals!$C$4:$O$196,13,FALSE)</f>
        <v>125</v>
      </c>
      <c r="G1509" s="153" t="s">
        <v>1112</v>
      </c>
      <c r="H1509" s="156"/>
      <c r="I1509" s="163" t="s">
        <v>1063</v>
      </c>
      <c r="J1509" s="157"/>
      <c r="K1509" s="162">
        <f t="shared" si="9"/>
        <v>1</v>
      </c>
      <c r="L1509" s="163"/>
      <c r="M1509" s="154"/>
      <c r="N1509" s="131"/>
    </row>
    <row r="1510">
      <c r="A1510" s="152" t="str">
        <f t="shared" si="1"/>
        <v>686146</v>
      </c>
      <c r="B1510" s="107"/>
      <c r="C1510" s="106">
        <v>686.0</v>
      </c>
      <c r="D1510" s="153" t="s">
        <v>845</v>
      </c>
      <c r="E1510" s="154" t="s">
        <v>947</v>
      </c>
      <c r="F1510" s="155">
        <f>vlookup(G1510,terminals!$C$4:$O$196,13,FALSE)</f>
        <v>146</v>
      </c>
      <c r="G1510" s="153" t="s">
        <v>350</v>
      </c>
      <c r="H1510" s="156"/>
      <c r="I1510" s="163"/>
      <c r="J1510" s="157"/>
      <c r="K1510" s="162">
        <f t="shared" si="9"/>
        <v>-1</v>
      </c>
      <c r="L1510" s="163"/>
      <c r="M1510" s="154"/>
      <c r="N1510" s="131"/>
    </row>
    <row r="1511">
      <c r="A1511" s="152" t="str">
        <f t="shared" si="1"/>
        <v>687158</v>
      </c>
      <c r="B1511" s="107"/>
      <c r="C1511" s="106">
        <v>687.0</v>
      </c>
      <c r="D1511" s="153" t="s">
        <v>845</v>
      </c>
      <c r="E1511" s="154" t="s">
        <v>945</v>
      </c>
      <c r="F1511" s="155">
        <f>vlookup(G1511,terminals!$C$4:$O$196,13,FALSE)</f>
        <v>158</v>
      </c>
      <c r="G1511" s="153" t="s">
        <v>326</v>
      </c>
      <c r="H1511" s="156" t="s">
        <v>959</v>
      </c>
      <c r="I1511" s="163" t="s">
        <v>1063</v>
      </c>
      <c r="J1511" s="157"/>
      <c r="K1511" s="162">
        <f t="shared" si="9"/>
        <v>0</v>
      </c>
      <c r="L1511" s="163"/>
      <c r="M1511" s="154"/>
      <c r="N1511" s="131"/>
    </row>
    <row r="1512">
      <c r="A1512" s="152" t="str">
        <f t="shared" si="1"/>
        <v>687125</v>
      </c>
      <c r="B1512" s="107"/>
      <c r="C1512" s="106">
        <v>687.0</v>
      </c>
      <c r="D1512" s="153" t="s">
        <v>845</v>
      </c>
      <c r="E1512" s="154" t="s">
        <v>969</v>
      </c>
      <c r="F1512" s="155">
        <f>vlookup(G1512,terminals!$C$4:$O$196,13,FALSE)</f>
        <v>125</v>
      </c>
      <c r="G1512" s="153" t="s">
        <v>1112</v>
      </c>
      <c r="H1512" s="156"/>
      <c r="I1512" s="163" t="s">
        <v>1063</v>
      </c>
      <c r="J1512" s="157"/>
      <c r="K1512" s="162">
        <f t="shared" si="9"/>
        <v>1</v>
      </c>
      <c r="L1512" s="163"/>
      <c r="M1512" s="154"/>
      <c r="N1512" s="131"/>
    </row>
    <row r="1513">
      <c r="A1513" s="152" t="str">
        <f t="shared" si="1"/>
        <v>687151</v>
      </c>
      <c r="B1513" s="107"/>
      <c r="C1513" s="106">
        <v>687.0</v>
      </c>
      <c r="D1513" s="153" t="s">
        <v>845</v>
      </c>
      <c r="E1513" s="154" t="s">
        <v>955</v>
      </c>
      <c r="F1513" s="155">
        <f>vlookup(G1513,terminals!$C$4:$O$196,13,FALSE)</f>
        <v>151</v>
      </c>
      <c r="G1513" s="153" t="s">
        <v>339</v>
      </c>
      <c r="H1513" s="156"/>
      <c r="I1513" s="163" t="s">
        <v>1063</v>
      </c>
      <c r="J1513" s="157"/>
      <c r="K1513" s="162">
        <f t="shared" si="9"/>
        <v>2</v>
      </c>
      <c r="L1513" s="163"/>
      <c r="M1513" s="154"/>
      <c r="N1513" s="131"/>
    </row>
    <row r="1514">
      <c r="A1514" s="152" t="str">
        <f t="shared" si="1"/>
        <v>687146</v>
      </c>
      <c r="B1514" s="107"/>
      <c r="C1514" s="106">
        <v>687.0</v>
      </c>
      <c r="D1514" s="153" t="s">
        <v>845</v>
      </c>
      <c r="E1514" s="154" t="s">
        <v>947</v>
      </c>
      <c r="F1514" s="155">
        <f>vlookup(G1514,terminals!$C$4:$O$196,13,FALSE)</f>
        <v>146</v>
      </c>
      <c r="G1514" s="153" t="s">
        <v>350</v>
      </c>
      <c r="H1514" s="156"/>
      <c r="I1514" s="163"/>
      <c r="J1514" s="157"/>
      <c r="K1514" s="162">
        <f t="shared" si="9"/>
        <v>-1</v>
      </c>
      <c r="L1514" s="163"/>
      <c r="M1514" s="154"/>
      <c r="N1514" s="131"/>
    </row>
    <row r="1515">
      <c r="A1515" s="152" t="str">
        <f t="shared" si="1"/>
        <v>688158</v>
      </c>
      <c r="B1515" s="107"/>
      <c r="C1515" s="106">
        <v>688.0</v>
      </c>
      <c r="D1515" s="153" t="s">
        <v>846</v>
      </c>
      <c r="E1515" s="154" t="s">
        <v>945</v>
      </c>
      <c r="F1515" s="155">
        <f>vlookup(G1515,terminals!$C$4:$O$196,13,FALSE)</f>
        <v>158</v>
      </c>
      <c r="G1515" s="153" t="s">
        <v>326</v>
      </c>
      <c r="H1515" s="156" t="s">
        <v>946</v>
      </c>
      <c r="I1515" s="163" t="s">
        <v>1063</v>
      </c>
      <c r="J1515" s="157"/>
      <c r="K1515" s="162">
        <f t="shared" si="9"/>
        <v>0</v>
      </c>
      <c r="L1515" s="163"/>
      <c r="M1515" s="154"/>
      <c r="N1515" s="131"/>
    </row>
    <row r="1516">
      <c r="A1516" s="152" t="str">
        <f t="shared" si="1"/>
        <v>688141</v>
      </c>
      <c r="B1516" s="107"/>
      <c r="C1516" s="106">
        <v>688.0</v>
      </c>
      <c r="D1516" s="153" t="s">
        <v>846</v>
      </c>
      <c r="E1516" s="154" t="s">
        <v>947</v>
      </c>
      <c r="F1516" s="155">
        <f>vlookup(G1516,terminals!$C$4:$O$196,13,FALSE)</f>
        <v>141</v>
      </c>
      <c r="G1516" s="153" t="s">
        <v>1113</v>
      </c>
      <c r="H1516" s="156"/>
      <c r="I1516" s="163"/>
      <c r="J1516" s="157"/>
      <c r="K1516" s="162">
        <f t="shared" si="9"/>
        <v>-1</v>
      </c>
      <c r="L1516" s="163"/>
      <c r="M1516" s="154"/>
      <c r="N1516" s="131"/>
    </row>
    <row r="1517">
      <c r="A1517" s="152" t="str">
        <f t="shared" si="1"/>
        <v>689158</v>
      </c>
      <c r="B1517" s="107"/>
      <c r="C1517" s="106">
        <v>689.0</v>
      </c>
      <c r="D1517" s="153" t="s">
        <v>847</v>
      </c>
      <c r="E1517" s="154" t="s">
        <v>945</v>
      </c>
      <c r="F1517" s="155">
        <f>vlookup(G1517,terminals!$C$4:$O$196,13,FALSE)</f>
        <v>158</v>
      </c>
      <c r="G1517" s="153" t="s">
        <v>326</v>
      </c>
      <c r="H1517" s="156" t="s">
        <v>959</v>
      </c>
      <c r="I1517" s="163" t="s">
        <v>1063</v>
      </c>
      <c r="J1517" s="157"/>
      <c r="K1517" s="162">
        <f t="shared" si="9"/>
        <v>0</v>
      </c>
      <c r="L1517" s="163"/>
      <c r="M1517" s="154"/>
      <c r="N1517" s="131"/>
    </row>
    <row r="1518">
      <c r="A1518" s="152" t="str">
        <f t="shared" si="1"/>
        <v>689131</v>
      </c>
      <c r="B1518" s="107"/>
      <c r="C1518" s="106">
        <v>689.0</v>
      </c>
      <c r="D1518" s="153" t="s">
        <v>847</v>
      </c>
      <c r="E1518" s="154" t="s">
        <v>969</v>
      </c>
      <c r="F1518" s="155">
        <f>vlookup(G1518,terminals!$C$4:$O$196,13,FALSE)</f>
        <v>131</v>
      </c>
      <c r="G1518" s="153" t="s">
        <v>1111</v>
      </c>
      <c r="H1518" s="156"/>
      <c r="I1518" s="163" t="s">
        <v>1063</v>
      </c>
      <c r="J1518" s="157"/>
      <c r="K1518" s="162">
        <f t="shared" si="9"/>
        <v>1</v>
      </c>
      <c r="L1518" s="163"/>
      <c r="M1518" s="154"/>
      <c r="N1518" s="131"/>
    </row>
    <row r="1519">
      <c r="A1519" s="152" t="str">
        <f t="shared" si="1"/>
        <v>689151</v>
      </c>
      <c r="B1519" s="107"/>
      <c r="C1519" s="106">
        <v>689.0</v>
      </c>
      <c r="D1519" s="153" t="s">
        <v>847</v>
      </c>
      <c r="E1519" s="154" t="s">
        <v>955</v>
      </c>
      <c r="F1519" s="155">
        <f>vlookup(G1519,terminals!$C$4:$O$196,13,FALSE)</f>
        <v>151</v>
      </c>
      <c r="G1519" s="153" t="s">
        <v>339</v>
      </c>
      <c r="H1519" s="156"/>
      <c r="I1519" s="163" t="s">
        <v>1063</v>
      </c>
      <c r="J1519" s="157"/>
      <c r="K1519" s="162">
        <f t="shared" si="9"/>
        <v>2</v>
      </c>
      <c r="L1519" s="163"/>
      <c r="M1519" s="154"/>
      <c r="N1519" s="131"/>
    </row>
    <row r="1520">
      <c r="A1520" s="152" t="str">
        <f t="shared" si="1"/>
        <v>689149</v>
      </c>
      <c r="B1520" s="107"/>
      <c r="C1520" s="106">
        <v>689.0</v>
      </c>
      <c r="D1520" s="153" t="s">
        <v>847</v>
      </c>
      <c r="E1520" s="154" t="s">
        <v>947</v>
      </c>
      <c r="F1520" s="155">
        <f>vlookup(G1520,terminals!$C$4:$O$196,13,FALSE)</f>
        <v>149</v>
      </c>
      <c r="G1520" s="153" t="s">
        <v>1114</v>
      </c>
      <c r="H1520" s="156"/>
      <c r="I1520" s="163"/>
      <c r="J1520" s="157"/>
      <c r="K1520" s="162">
        <f t="shared" si="9"/>
        <v>-1</v>
      </c>
      <c r="L1520" s="163"/>
      <c r="M1520" s="154"/>
      <c r="N1520" s="131"/>
    </row>
    <row r="1521">
      <c r="A1521" s="152" t="str">
        <f t="shared" si="1"/>
        <v>690158</v>
      </c>
      <c r="B1521" s="107"/>
      <c r="C1521" s="106">
        <v>690.0</v>
      </c>
      <c r="D1521" s="153" t="s">
        <v>848</v>
      </c>
      <c r="E1521" s="154" t="s">
        <v>945</v>
      </c>
      <c r="F1521" s="155">
        <f>vlookup(G1521,terminals!$C$4:$O$196,13,FALSE)</f>
        <v>158</v>
      </c>
      <c r="G1521" s="153" t="s">
        <v>326</v>
      </c>
      <c r="H1521" s="156" t="s">
        <v>959</v>
      </c>
      <c r="I1521" s="163" t="s">
        <v>1063</v>
      </c>
      <c r="J1521" s="157"/>
      <c r="K1521" s="162">
        <f>if(E1521="Origin",0,if(E1521="Destination",-1,K1519+1))</f>
        <v>0</v>
      </c>
      <c r="L1521" s="163"/>
      <c r="M1521" s="154"/>
      <c r="N1521" s="131"/>
    </row>
    <row r="1522">
      <c r="A1522" s="152" t="str">
        <f t="shared" si="1"/>
        <v>690143</v>
      </c>
      <c r="B1522" s="107"/>
      <c r="C1522" s="106">
        <v>690.0</v>
      </c>
      <c r="D1522" s="153" t="s">
        <v>848</v>
      </c>
      <c r="E1522" s="154" t="s">
        <v>955</v>
      </c>
      <c r="F1522" s="155">
        <f>vlookup(G1522,terminals!$C$4:$O$196,13,FALSE)</f>
        <v>143</v>
      </c>
      <c r="G1522" s="153" t="s">
        <v>337</v>
      </c>
      <c r="H1522" s="156"/>
      <c r="I1522" s="163" t="s">
        <v>1063</v>
      </c>
      <c r="J1522" s="157"/>
      <c r="K1522" s="162">
        <f t="shared" ref="K1522:K2248" si="10">if(E1522="Origin",0,if(E1522="Destination",-1,K1521+1))</f>
        <v>1</v>
      </c>
      <c r="L1522" s="163"/>
      <c r="M1522" s="154"/>
      <c r="N1522" s="131"/>
    </row>
    <row r="1523">
      <c r="A1523" s="152" t="str">
        <f t="shared" si="1"/>
        <v>690183</v>
      </c>
      <c r="B1523" s="107"/>
      <c r="C1523" s="106">
        <v>690.0</v>
      </c>
      <c r="D1523" s="153" t="s">
        <v>848</v>
      </c>
      <c r="E1523" s="154" t="s">
        <v>947</v>
      </c>
      <c r="F1523" s="155">
        <f>vlookup(G1523,terminals!$C$4:$O$196,13,FALSE)</f>
        <v>183</v>
      </c>
      <c r="G1523" s="153" t="s">
        <v>1115</v>
      </c>
      <c r="H1523" s="156"/>
      <c r="I1523" s="163"/>
      <c r="J1523" s="157"/>
      <c r="K1523" s="162">
        <f t="shared" si="10"/>
        <v>-1</v>
      </c>
      <c r="L1523" s="163"/>
      <c r="M1523" s="154"/>
      <c r="N1523" s="131"/>
    </row>
    <row r="1524">
      <c r="A1524" s="152" t="str">
        <f t="shared" si="1"/>
        <v>691158</v>
      </c>
      <c r="B1524" s="107"/>
      <c r="C1524" s="106">
        <v>691.0</v>
      </c>
      <c r="D1524" s="153" t="s">
        <v>849</v>
      </c>
      <c r="E1524" s="154" t="s">
        <v>945</v>
      </c>
      <c r="F1524" s="155">
        <f>vlookup(G1524,terminals!$C$4:$O$196,13,FALSE)</f>
        <v>158</v>
      </c>
      <c r="G1524" s="153" t="s">
        <v>326</v>
      </c>
      <c r="H1524" s="156" t="s">
        <v>946</v>
      </c>
      <c r="I1524" s="163" t="s">
        <v>1063</v>
      </c>
      <c r="J1524" s="157"/>
      <c r="K1524" s="162">
        <f t="shared" si="10"/>
        <v>0</v>
      </c>
      <c r="L1524" s="163"/>
      <c r="M1524" s="154"/>
      <c r="N1524" s="131"/>
    </row>
    <row r="1525">
      <c r="A1525" s="152" t="str">
        <f t="shared" si="1"/>
        <v>691131</v>
      </c>
      <c r="B1525" s="107"/>
      <c r="C1525" s="106">
        <v>691.0</v>
      </c>
      <c r="D1525" s="153" t="s">
        <v>849</v>
      </c>
      <c r="E1525" s="154" t="s">
        <v>969</v>
      </c>
      <c r="F1525" s="155">
        <f>vlookup(G1525,terminals!$C$4:$O$196,13,FALSE)</f>
        <v>131</v>
      </c>
      <c r="G1525" s="153" t="s">
        <v>1111</v>
      </c>
      <c r="H1525" s="156"/>
      <c r="I1525" s="163" t="s">
        <v>1063</v>
      </c>
      <c r="J1525" s="157"/>
      <c r="K1525" s="162">
        <f t="shared" si="10"/>
        <v>1</v>
      </c>
      <c r="L1525" s="163"/>
      <c r="M1525" s="154"/>
      <c r="N1525" s="131"/>
    </row>
    <row r="1526">
      <c r="A1526" s="152" t="str">
        <f t="shared" si="1"/>
        <v>691151</v>
      </c>
      <c r="B1526" s="107"/>
      <c r="C1526" s="106">
        <v>691.0</v>
      </c>
      <c r="D1526" s="153" t="s">
        <v>849</v>
      </c>
      <c r="E1526" s="154" t="s">
        <v>969</v>
      </c>
      <c r="F1526" s="155">
        <f>vlookup(G1526,terminals!$C$4:$O$196,13,FALSE)</f>
        <v>151</v>
      </c>
      <c r="G1526" s="153" t="s">
        <v>339</v>
      </c>
      <c r="H1526" s="156"/>
      <c r="I1526" s="163" t="s">
        <v>1063</v>
      </c>
      <c r="J1526" s="157"/>
      <c r="K1526" s="162">
        <f t="shared" si="10"/>
        <v>2</v>
      </c>
      <c r="L1526" s="163"/>
      <c r="M1526" s="154"/>
      <c r="N1526" s="131"/>
    </row>
    <row r="1527">
      <c r="A1527" s="152" t="str">
        <f t="shared" si="1"/>
        <v>691122</v>
      </c>
      <c r="B1527" s="107"/>
      <c r="C1527" s="106">
        <v>691.0</v>
      </c>
      <c r="D1527" s="153" t="s">
        <v>849</v>
      </c>
      <c r="E1527" s="154" t="s">
        <v>955</v>
      </c>
      <c r="F1527" s="155">
        <f>vlookup(G1527,terminals!$C$4:$O$196,13,FALSE)</f>
        <v>122</v>
      </c>
      <c r="G1527" s="153" t="s">
        <v>333</v>
      </c>
      <c r="H1527" s="156"/>
      <c r="I1527" s="163" t="s">
        <v>1063</v>
      </c>
      <c r="J1527" s="157"/>
      <c r="K1527" s="162">
        <f t="shared" si="10"/>
        <v>3</v>
      </c>
      <c r="L1527" s="163"/>
      <c r="M1527" s="154"/>
      <c r="N1527" s="131"/>
    </row>
    <row r="1528">
      <c r="A1528" s="152" t="str">
        <f t="shared" si="1"/>
        <v>691123</v>
      </c>
      <c r="B1528" s="107"/>
      <c r="C1528" s="106">
        <v>691.0</v>
      </c>
      <c r="D1528" s="153" t="s">
        <v>849</v>
      </c>
      <c r="E1528" s="154" t="s">
        <v>947</v>
      </c>
      <c r="F1528" s="155">
        <f>vlookup(G1528,terminals!$C$4:$O$196,13,FALSE)</f>
        <v>123</v>
      </c>
      <c r="G1528" s="153" t="s">
        <v>346</v>
      </c>
      <c r="H1528" s="156"/>
      <c r="I1528" s="163"/>
      <c r="J1528" s="157"/>
      <c r="K1528" s="162">
        <f t="shared" si="10"/>
        <v>-1</v>
      </c>
      <c r="L1528" s="163"/>
      <c r="M1528" s="154"/>
      <c r="N1528" s="131"/>
    </row>
    <row r="1529">
      <c r="A1529" s="152" t="str">
        <f t="shared" si="1"/>
        <v>692158</v>
      </c>
      <c r="B1529" s="107"/>
      <c r="C1529" s="106">
        <v>692.0</v>
      </c>
      <c r="D1529" s="153" t="s">
        <v>850</v>
      </c>
      <c r="E1529" s="154" t="s">
        <v>945</v>
      </c>
      <c r="F1529" s="155">
        <f>vlookup(G1529,terminals!$C$4:$O$196,13,FALSE)</f>
        <v>158</v>
      </c>
      <c r="G1529" s="153" t="s">
        <v>326</v>
      </c>
      <c r="H1529" s="156" t="s">
        <v>959</v>
      </c>
      <c r="I1529" s="163" t="s">
        <v>1063</v>
      </c>
      <c r="J1529" s="157"/>
      <c r="K1529" s="162">
        <f t="shared" si="10"/>
        <v>0</v>
      </c>
      <c r="L1529" s="163"/>
      <c r="M1529" s="154"/>
      <c r="N1529" s="131"/>
    </row>
    <row r="1530">
      <c r="A1530" s="152" t="str">
        <f t="shared" si="1"/>
        <v>692142</v>
      </c>
      <c r="B1530" s="107"/>
      <c r="C1530" s="106">
        <v>692.0</v>
      </c>
      <c r="D1530" s="153" t="s">
        <v>850</v>
      </c>
      <c r="E1530" s="154" t="s">
        <v>969</v>
      </c>
      <c r="F1530" s="155">
        <f>vlookup(G1530,terminals!$C$4:$O$196,13,FALSE)</f>
        <v>142</v>
      </c>
      <c r="G1530" s="153" t="s">
        <v>342</v>
      </c>
      <c r="H1530" s="156"/>
      <c r="I1530" s="163" t="s">
        <v>1063</v>
      </c>
      <c r="J1530" s="157"/>
      <c r="K1530" s="162">
        <f t="shared" si="10"/>
        <v>1</v>
      </c>
      <c r="L1530" s="163"/>
      <c r="M1530" s="154"/>
      <c r="N1530" s="131"/>
    </row>
    <row r="1531">
      <c r="A1531" s="152" t="str">
        <f t="shared" si="1"/>
        <v>692135</v>
      </c>
      <c r="B1531" s="107"/>
      <c r="C1531" s="106">
        <v>692.0</v>
      </c>
      <c r="D1531" s="153" t="s">
        <v>850</v>
      </c>
      <c r="E1531" s="154" t="s">
        <v>969</v>
      </c>
      <c r="F1531" s="155">
        <f>vlookup(G1531,terminals!$C$4:$O$196,13,FALSE)</f>
        <v>135</v>
      </c>
      <c r="G1531" s="153" t="s">
        <v>353</v>
      </c>
      <c r="H1531" s="156"/>
      <c r="I1531" s="163" t="s">
        <v>1063</v>
      </c>
      <c r="J1531" s="157"/>
      <c r="K1531" s="162">
        <f t="shared" si="10"/>
        <v>2</v>
      </c>
      <c r="L1531" s="163"/>
      <c r="M1531" s="154"/>
      <c r="N1531" s="131"/>
    </row>
    <row r="1532">
      <c r="A1532" s="152" t="str">
        <f t="shared" si="1"/>
        <v>692126</v>
      </c>
      <c r="B1532" s="107"/>
      <c r="C1532" s="106">
        <v>692.0</v>
      </c>
      <c r="D1532" s="153" t="s">
        <v>850</v>
      </c>
      <c r="E1532" s="154" t="s">
        <v>969</v>
      </c>
      <c r="F1532" s="155">
        <f>vlookup(G1532,terminals!$C$4:$O$196,13,FALSE)</f>
        <v>126</v>
      </c>
      <c r="G1532" s="153" t="s">
        <v>334</v>
      </c>
      <c r="H1532" s="156"/>
      <c r="I1532" s="163" t="s">
        <v>1063</v>
      </c>
      <c r="J1532" s="157"/>
      <c r="K1532" s="162">
        <f t="shared" si="10"/>
        <v>3</v>
      </c>
      <c r="L1532" s="163"/>
      <c r="M1532" s="154"/>
      <c r="N1532" s="131"/>
    </row>
    <row r="1533">
      <c r="A1533" s="152" t="str">
        <f t="shared" si="1"/>
        <v>692127</v>
      </c>
      <c r="B1533" s="107"/>
      <c r="C1533" s="106">
        <v>692.0</v>
      </c>
      <c r="D1533" s="153" t="s">
        <v>850</v>
      </c>
      <c r="E1533" s="154" t="s">
        <v>955</v>
      </c>
      <c r="F1533" s="155">
        <f>vlookup(G1533,terminals!$C$4:$O$196,13,FALSE)</f>
        <v>127</v>
      </c>
      <c r="G1533" s="153" t="s">
        <v>336</v>
      </c>
      <c r="H1533" s="156"/>
      <c r="I1533" s="163" t="s">
        <v>1063</v>
      </c>
      <c r="J1533" s="157"/>
      <c r="K1533" s="162">
        <f t="shared" si="10"/>
        <v>4</v>
      </c>
      <c r="L1533" s="163"/>
      <c r="M1533" s="154"/>
      <c r="N1533" s="131"/>
    </row>
    <row r="1534">
      <c r="A1534" s="152" t="str">
        <f t="shared" si="1"/>
        <v>692150</v>
      </c>
      <c r="B1534" s="107"/>
      <c r="C1534" s="106">
        <v>692.0</v>
      </c>
      <c r="D1534" s="153" t="s">
        <v>850</v>
      </c>
      <c r="E1534" s="154" t="s">
        <v>947</v>
      </c>
      <c r="F1534" s="155">
        <f>vlookup(G1534,terminals!$C$4:$O$196,13,FALSE)</f>
        <v>150</v>
      </c>
      <c r="G1534" s="153" t="s">
        <v>343</v>
      </c>
      <c r="H1534" s="156"/>
      <c r="I1534" s="163"/>
      <c r="J1534" s="157"/>
      <c r="K1534" s="162">
        <f t="shared" si="10"/>
        <v>-1</v>
      </c>
      <c r="L1534" s="163"/>
      <c r="M1534" s="154"/>
      <c r="N1534" s="131"/>
    </row>
    <row r="1535">
      <c r="A1535" s="152" t="str">
        <f t="shared" si="1"/>
        <v>693142</v>
      </c>
      <c r="B1535" s="107"/>
      <c r="C1535" s="106">
        <v>693.0</v>
      </c>
      <c r="D1535" s="167" t="s">
        <v>851</v>
      </c>
      <c r="E1535" s="154" t="s">
        <v>945</v>
      </c>
      <c r="F1535" s="155">
        <f>vlookup(G1535,terminals!$C$4:$O$196,13,FALSE)</f>
        <v>142</v>
      </c>
      <c r="G1535" s="153" t="s">
        <v>342</v>
      </c>
      <c r="H1535" s="161" t="s">
        <v>986</v>
      </c>
      <c r="I1535" s="163" t="s">
        <v>1063</v>
      </c>
      <c r="J1535" s="157"/>
      <c r="K1535" s="162">
        <f t="shared" si="10"/>
        <v>0</v>
      </c>
      <c r="L1535" s="163"/>
      <c r="M1535" s="154"/>
      <c r="N1535" s="131"/>
    </row>
    <row r="1536">
      <c r="A1536" s="152" t="str">
        <f t="shared" si="1"/>
        <v>693188</v>
      </c>
      <c r="B1536" s="107"/>
      <c r="C1536" s="106">
        <v>693.0</v>
      </c>
      <c r="D1536" s="167" t="s">
        <v>851</v>
      </c>
      <c r="E1536" s="168" t="s">
        <v>947</v>
      </c>
      <c r="F1536" s="155">
        <f>vlookup(G1536,terminals!$C$4:$O$196,13,FALSE)</f>
        <v>188</v>
      </c>
      <c r="G1536" s="153" t="s">
        <v>306</v>
      </c>
      <c r="H1536" s="161"/>
      <c r="I1536" s="163"/>
      <c r="J1536" s="157"/>
      <c r="K1536" s="162">
        <f t="shared" si="10"/>
        <v>-1</v>
      </c>
      <c r="L1536" s="163"/>
      <c r="M1536" s="154"/>
      <c r="N1536" s="131"/>
    </row>
    <row r="1537">
      <c r="A1537" s="152" t="str">
        <f t="shared" si="1"/>
        <v>694142</v>
      </c>
      <c r="B1537" s="107"/>
      <c r="C1537" s="106">
        <v>694.0</v>
      </c>
      <c r="D1537" s="167" t="s">
        <v>852</v>
      </c>
      <c r="E1537" s="154" t="s">
        <v>945</v>
      </c>
      <c r="F1537" s="155">
        <f>vlookup(G1537,terminals!$C$4:$O$196,13,FALSE)</f>
        <v>142</v>
      </c>
      <c r="G1537" s="153" t="s">
        <v>342</v>
      </c>
      <c r="H1537" s="161" t="s">
        <v>946</v>
      </c>
      <c r="I1537" s="163" t="s">
        <v>1063</v>
      </c>
      <c r="J1537" s="157"/>
      <c r="K1537" s="162">
        <f t="shared" si="10"/>
        <v>0</v>
      </c>
      <c r="L1537" s="163"/>
      <c r="M1537" s="154"/>
      <c r="N1537" s="131"/>
    </row>
    <row r="1538">
      <c r="A1538" s="152" t="str">
        <f t="shared" si="1"/>
        <v>694181</v>
      </c>
      <c r="B1538" s="107"/>
      <c r="C1538" s="106">
        <v>694.0</v>
      </c>
      <c r="D1538" s="167" t="s">
        <v>852</v>
      </c>
      <c r="E1538" s="154" t="s">
        <v>969</v>
      </c>
      <c r="F1538" s="155">
        <f>vlookup(G1538,terminals!$C$4:$O$196,13,FALSE)</f>
        <v>181</v>
      </c>
      <c r="G1538" s="153" t="s">
        <v>312</v>
      </c>
      <c r="H1538" s="161"/>
      <c r="I1538" s="163" t="s">
        <v>1063</v>
      </c>
      <c r="J1538" s="157"/>
      <c r="K1538" s="162">
        <f t="shared" si="10"/>
        <v>1</v>
      </c>
      <c r="L1538" s="163"/>
      <c r="M1538" s="154"/>
      <c r="N1538" s="131"/>
    </row>
    <row r="1539">
      <c r="A1539" s="152" t="str">
        <f t="shared" si="1"/>
        <v>694179</v>
      </c>
      <c r="B1539" s="107"/>
      <c r="C1539" s="106">
        <v>694.0</v>
      </c>
      <c r="D1539" s="167" t="s">
        <v>852</v>
      </c>
      <c r="E1539" s="154" t="s">
        <v>969</v>
      </c>
      <c r="F1539" s="155">
        <f>vlookup(G1539,terminals!$C$4:$O$196,13,FALSE)</f>
        <v>179</v>
      </c>
      <c r="G1539" s="153" t="s">
        <v>365</v>
      </c>
      <c r="H1539" s="161"/>
      <c r="I1539" s="163" t="s">
        <v>1063</v>
      </c>
      <c r="J1539" s="157"/>
      <c r="K1539" s="162">
        <f t="shared" si="10"/>
        <v>2</v>
      </c>
      <c r="L1539" s="163"/>
      <c r="M1539" s="154"/>
      <c r="N1539" s="131"/>
    </row>
    <row r="1540">
      <c r="A1540" s="152" t="str">
        <f t="shared" si="1"/>
        <v>694180</v>
      </c>
      <c r="B1540" s="107"/>
      <c r="C1540" s="106">
        <v>694.0</v>
      </c>
      <c r="D1540" s="167" t="s">
        <v>852</v>
      </c>
      <c r="E1540" s="154" t="s">
        <v>969</v>
      </c>
      <c r="F1540" s="155">
        <f>vlookup(G1540,terminals!$C$4:$O$196,13,FALSE)</f>
        <v>180</v>
      </c>
      <c r="G1540" s="153" t="s">
        <v>311</v>
      </c>
      <c r="H1540" s="161"/>
      <c r="I1540" s="163" t="s">
        <v>1063</v>
      </c>
      <c r="J1540" s="157"/>
      <c r="K1540" s="162">
        <f t="shared" si="10"/>
        <v>3</v>
      </c>
      <c r="L1540" s="163"/>
      <c r="M1540" s="154"/>
      <c r="N1540" s="131"/>
    </row>
    <row r="1541">
      <c r="A1541" s="152" t="str">
        <f t="shared" si="1"/>
        <v>694166</v>
      </c>
      <c r="B1541" s="107"/>
      <c r="C1541" s="106">
        <v>694.0</v>
      </c>
      <c r="D1541" s="167" t="s">
        <v>852</v>
      </c>
      <c r="E1541" s="154" t="s">
        <v>969</v>
      </c>
      <c r="F1541" s="155">
        <f>vlookup(G1541,terminals!$C$4:$O$196,13,FALSE)</f>
        <v>166</v>
      </c>
      <c r="G1541" s="153" t="s">
        <v>314</v>
      </c>
      <c r="H1541" s="161"/>
      <c r="I1541" s="163" t="s">
        <v>1063</v>
      </c>
      <c r="J1541" s="157"/>
      <c r="K1541" s="162">
        <f t="shared" si="10"/>
        <v>4</v>
      </c>
      <c r="L1541" s="163"/>
      <c r="M1541" s="154"/>
      <c r="N1541" s="131"/>
    </row>
    <row r="1542">
      <c r="A1542" s="152" t="str">
        <f t="shared" si="1"/>
        <v>694165</v>
      </c>
      <c r="B1542" s="107"/>
      <c r="C1542" s="106">
        <v>694.0</v>
      </c>
      <c r="D1542" s="167" t="s">
        <v>852</v>
      </c>
      <c r="E1542" s="154" t="s">
        <v>969</v>
      </c>
      <c r="F1542" s="155">
        <f>vlookup(G1542,terminals!$C$4:$O$196,13,FALSE)</f>
        <v>165</v>
      </c>
      <c r="G1542" s="153" t="s">
        <v>320</v>
      </c>
      <c r="H1542" s="161"/>
      <c r="I1542" s="163" t="s">
        <v>1063</v>
      </c>
      <c r="J1542" s="157"/>
      <c r="K1542" s="162">
        <f t="shared" si="10"/>
        <v>5</v>
      </c>
      <c r="L1542" s="163"/>
      <c r="M1542" s="154"/>
      <c r="N1542" s="131"/>
    </row>
    <row r="1543">
      <c r="A1543" s="152" t="str">
        <f t="shared" si="1"/>
        <v>694177</v>
      </c>
      <c r="B1543" s="107"/>
      <c r="C1543" s="106">
        <v>694.0</v>
      </c>
      <c r="D1543" s="167" t="s">
        <v>852</v>
      </c>
      <c r="E1543" s="154" t="s">
        <v>969</v>
      </c>
      <c r="F1543" s="155">
        <f>vlookup(G1543,terminals!$C$4:$O$196,13,FALSE)</f>
        <v>177</v>
      </c>
      <c r="G1543" s="153" t="s">
        <v>1108</v>
      </c>
      <c r="H1543" s="161"/>
      <c r="I1543" s="163" t="s">
        <v>1063</v>
      </c>
      <c r="J1543" s="157"/>
      <c r="K1543" s="162">
        <f t="shared" si="10"/>
        <v>6</v>
      </c>
      <c r="L1543" s="163"/>
      <c r="M1543" s="154"/>
      <c r="N1543" s="131"/>
    </row>
    <row r="1544">
      <c r="A1544" s="152" t="str">
        <f t="shared" si="1"/>
        <v>694163</v>
      </c>
      <c r="B1544" s="107"/>
      <c r="C1544" s="106">
        <v>694.0</v>
      </c>
      <c r="D1544" s="167" t="s">
        <v>852</v>
      </c>
      <c r="E1544" s="154" t="s">
        <v>969</v>
      </c>
      <c r="F1544" s="155">
        <f>vlookup(G1544,terminals!$C$4:$O$196,13,FALSE)</f>
        <v>163</v>
      </c>
      <c r="G1544" s="153" t="s">
        <v>323</v>
      </c>
      <c r="H1544" s="161"/>
      <c r="I1544" s="163" t="s">
        <v>1063</v>
      </c>
      <c r="J1544" s="157"/>
      <c r="K1544" s="162">
        <f t="shared" si="10"/>
        <v>7</v>
      </c>
      <c r="L1544" s="163"/>
      <c r="M1544" s="154"/>
      <c r="N1544" s="131"/>
    </row>
    <row r="1545">
      <c r="A1545" s="152" t="str">
        <f t="shared" si="1"/>
        <v>694175</v>
      </c>
      <c r="B1545" s="107"/>
      <c r="C1545" s="106">
        <v>694.0</v>
      </c>
      <c r="D1545" s="167" t="s">
        <v>852</v>
      </c>
      <c r="E1545" s="154" t="s">
        <v>969</v>
      </c>
      <c r="F1545" s="155">
        <f>vlookup(G1545,terminals!$C$4:$O$196,13,FALSE)</f>
        <v>175</v>
      </c>
      <c r="G1545" s="153" t="s">
        <v>322</v>
      </c>
      <c r="H1545" s="161"/>
      <c r="I1545" s="163" t="s">
        <v>1063</v>
      </c>
      <c r="J1545" s="157"/>
      <c r="K1545" s="162">
        <f t="shared" si="10"/>
        <v>8</v>
      </c>
      <c r="L1545" s="163"/>
      <c r="M1545" s="154"/>
      <c r="N1545" s="131"/>
    </row>
    <row r="1546">
      <c r="A1546" s="152" t="str">
        <f t="shared" si="1"/>
        <v>694169</v>
      </c>
      <c r="B1546" s="107"/>
      <c r="C1546" s="106">
        <v>694.0</v>
      </c>
      <c r="D1546" s="167" t="s">
        <v>852</v>
      </c>
      <c r="E1546" s="154" t="s">
        <v>969</v>
      </c>
      <c r="F1546" s="155">
        <f>vlookup(G1546,terminals!$C$4:$O$196,13,FALSE)</f>
        <v>169</v>
      </c>
      <c r="G1546" s="153" t="s">
        <v>319</v>
      </c>
      <c r="H1546" s="161"/>
      <c r="I1546" s="163" t="s">
        <v>1063</v>
      </c>
      <c r="J1546" s="157"/>
      <c r="K1546" s="162">
        <f t="shared" si="10"/>
        <v>9</v>
      </c>
      <c r="L1546" s="163"/>
      <c r="M1546" s="154"/>
      <c r="N1546" s="131"/>
    </row>
    <row r="1547">
      <c r="A1547" s="152" t="str">
        <f t="shared" si="1"/>
        <v>694168</v>
      </c>
      <c r="B1547" s="107"/>
      <c r="C1547" s="106">
        <v>694.0</v>
      </c>
      <c r="D1547" s="167" t="s">
        <v>852</v>
      </c>
      <c r="E1547" s="154" t="s">
        <v>969</v>
      </c>
      <c r="F1547" s="155">
        <f>vlookup(G1547,terminals!$C$4:$O$196,13,FALSE)</f>
        <v>168</v>
      </c>
      <c r="G1547" s="153" t="s">
        <v>348</v>
      </c>
      <c r="H1547" s="161"/>
      <c r="I1547" s="163" t="s">
        <v>1063</v>
      </c>
      <c r="J1547" s="157"/>
      <c r="K1547" s="162">
        <f t="shared" si="10"/>
        <v>10</v>
      </c>
      <c r="L1547" s="163"/>
      <c r="M1547" s="154"/>
      <c r="N1547" s="131"/>
    </row>
    <row r="1548">
      <c r="A1548" s="152" t="str">
        <f t="shared" si="1"/>
        <v>694164</v>
      </c>
      <c r="B1548" s="107"/>
      <c r="C1548" s="106">
        <v>694.0</v>
      </c>
      <c r="D1548" s="167" t="s">
        <v>852</v>
      </c>
      <c r="E1548" s="154" t="s">
        <v>969</v>
      </c>
      <c r="F1548" s="155">
        <f>vlookup(G1548,terminals!$C$4:$O$196,13,FALSE)</f>
        <v>164</v>
      </c>
      <c r="G1548" s="153" t="s">
        <v>316</v>
      </c>
      <c r="H1548" s="161"/>
      <c r="I1548" s="163" t="s">
        <v>1063</v>
      </c>
      <c r="J1548" s="157"/>
      <c r="K1548" s="162">
        <f t="shared" si="10"/>
        <v>11</v>
      </c>
      <c r="L1548" s="163"/>
      <c r="M1548" s="154"/>
      <c r="N1548" s="131"/>
    </row>
    <row r="1549">
      <c r="A1549" s="152" t="str">
        <f t="shared" si="1"/>
        <v>694160</v>
      </c>
      <c r="B1549" s="107"/>
      <c r="C1549" s="106">
        <v>694.0</v>
      </c>
      <c r="D1549" s="167" t="s">
        <v>852</v>
      </c>
      <c r="E1549" s="154" t="s">
        <v>955</v>
      </c>
      <c r="F1549" s="155">
        <f>vlookup(G1549,terminals!$C$4:$O$196,13,FALSE)</f>
        <v>160</v>
      </c>
      <c r="G1549" s="153" t="s">
        <v>1109</v>
      </c>
      <c r="H1549" s="161"/>
      <c r="I1549" s="163" t="s">
        <v>1063</v>
      </c>
      <c r="J1549" s="157"/>
      <c r="K1549" s="162">
        <f t="shared" si="10"/>
        <v>12</v>
      </c>
      <c r="L1549" s="163"/>
      <c r="M1549" s="154"/>
      <c r="N1549" s="131"/>
    </row>
    <row r="1550">
      <c r="A1550" s="152" t="str">
        <f t="shared" si="1"/>
        <v>694174</v>
      </c>
      <c r="B1550" s="107"/>
      <c r="C1550" s="106">
        <v>694.0</v>
      </c>
      <c r="D1550" s="167" t="s">
        <v>852</v>
      </c>
      <c r="E1550" s="168" t="s">
        <v>947</v>
      </c>
      <c r="F1550" s="155">
        <f>vlookup(G1550,terminals!$C$4:$O$196,13,FALSE)</f>
        <v>174</v>
      </c>
      <c r="G1550" s="153" t="s">
        <v>1110</v>
      </c>
      <c r="H1550" s="161"/>
      <c r="I1550" s="163"/>
      <c r="J1550" s="157"/>
      <c r="K1550" s="162">
        <f t="shared" si="10"/>
        <v>-1</v>
      </c>
      <c r="L1550" s="163"/>
      <c r="M1550" s="154"/>
      <c r="N1550" s="131"/>
    </row>
    <row r="1551">
      <c r="A1551" s="152" t="str">
        <f t="shared" si="1"/>
        <v>695142</v>
      </c>
      <c r="B1551" s="107"/>
      <c r="C1551" s="106">
        <v>695.0</v>
      </c>
      <c r="D1551" s="167" t="s">
        <v>852</v>
      </c>
      <c r="E1551" s="154" t="s">
        <v>945</v>
      </c>
      <c r="F1551" s="155">
        <f>vlookup(G1551,terminals!$C$4:$O$196,13,FALSE)</f>
        <v>142</v>
      </c>
      <c r="G1551" s="153" t="s">
        <v>342</v>
      </c>
      <c r="H1551" s="161" t="s">
        <v>973</v>
      </c>
      <c r="I1551" s="163" t="s">
        <v>1063</v>
      </c>
      <c r="J1551" s="157"/>
      <c r="K1551" s="162">
        <f t="shared" si="10"/>
        <v>0</v>
      </c>
      <c r="L1551" s="163"/>
      <c r="M1551" s="154"/>
      <c r="N1551" s="131"/>
    </row>
    <row r="1552">
      <c r="A1552" s="152" t="str">
        <f t="shared" si="1"/>
        <v>695181</v>
      </c>
      <c r="B1552" s="107"/>
      <c r="C1552" s="106">
        <v>695.0</v>
      </c>
      <c r="D1552" s="167" t="s">
        <v>852</v>
      </c>
      <c r="E1552" s="154" t="s">
        <v>969</v>
      </c>
      <c r="F1552" s="155">
        <f>vlookup(G1552,terminals!$C$4:$O$196,13,FALSE)</f>
        <v>181</v>
      </c>
      <c r="G1552" s="153" t="s">
        <v>312</v>
      </c>
      <c r="H1552" s="161"/>
      <c r="I1552" s="163" t="s">
        <v>1063</v>
      </c>
      <c r="J1552" s="157"/>
      <c r="K1552" s="162">
        <f t="shared" si="10"/>
        <v>1</v>
      </c>
      <c r="L1552" s="163"/>
      <c r="M1552" s="154"/>
      <c r="N1552" s="131"/>
    </row>
    <row r="1553">
      <c r="A1553" s="152" t="str">
        <f t="shared" si="1"/>
        <v>695179</v>
      </c>
      <c r="B1553" s="107"/>
      <c r="C1553" s="106">
        <v>695.0</v>
      </c>
      <c r="D1553" s="167" t="s">
        <v>852</v>
      </c>
      <c r="E1553" s="154" t="s">
        <v>969</v>
      </c>
      <c r="F1553" s="155">
        <f>vlookup(G1553,terminals!$C$4:$O$196,13,FALSE)</f>
        <v>179</v>
      </c>
      <c r="G1553" s="153" t="s">
        <v>365</v>
      </c>
      <c r="H1553" s="161"/>
      <c r="I1553" s="163" t="s">
        <v>1063</v>
      </c>
      <c r="J1553" s="157"/>
      <c r="K1553" s="162">
        <f t="shared" si="10"/>
        <v>2</v>
      </c>
      <c r="L1553" s="163"/>
      <c r="M1553" s="154"/>
      <c r="N1553" s="131"/>
    </row>
    <row r="1554">
      <c r="A1554" s="152" t="str">
        <f t="shared" si="1"/>
        <v>695180</v>
      </c>
      <c r="B1554" s="107"/>
      <c r="C1554" s="106">
        <v>695.0</v>
      </c>
      <c r="D1554" s="167" t="s">
        <v>852</v>
      </c>
      <c r="E1554" s="154" t="s">
        <v>969</v>
      </c>
      <c r="F1554" s="155">
        <f>vlookup(G1554,terminals!$C$4:$O$196,13,FALSE)</f>
        <v>180</v>
      </c>
      <c r="G1554" s="153" t="s">
        <v>311</v>
      </c>
      <c r="H1554" s="161"/>
      <c r="I1554" s="163" t="s">
        <v>1063</v>
      </c>
      <c r="J1554" s="157"/>
      <c r="K1554" s="162">
        <f t="shared" si="10"/>
        <v>3</v>
      </c>
      <c r="L1554" s="163"/>
      <c r="M1554" s="154"/>
      <c r="N1554" s="131"/>
    </row>
    <row r="1555">
      <c r="A1555" s="152" t="str">
        <f t="shared" si="1"/>
        <v>695166</v>
      </c>
      <c r="B1555" s="107"/>
      <c r="C1555" s="106">
        <v>695.0</v>
      </c>
      <c r="D1555" s="167" t="s">
        <v>852</v>
      </c>
      <c r="E1555" s="154" t="s">
        <v>969</v>
      </c>
      <c r="F1555" s="155">
        <f>vlookup(G1555,terminals!$C$4:$O$196,13,FALSE)</f>
        <v>166</v>
      </c>
      <c r="G1555" s="153" t="s">
        <v>314</v>
      </c>
      <c r="H1555" s="161"/>
      <c r="I1555" s="163" t="s">
        <v>1063</v>
      </c>
      <c r="J1555" s="157"/>
      <c r="K1555" s="162">
        <f t="shared" si="10"/>
        <v>4</v>
      </c>
      <c r="L1555" s="163"/>
      <c r="M1555" s="154"/>
      <c r="N1555" s="131"/>
    </row>
    <row r="1556">
      <c r="A1556" s="152" t="str">
        <f t="shared" si="1"/>
        <v>695165</v>
      </c>
      <c r="B1556" s="107"/>
      <c r="C1556" s="106">
        <v>695.0</v>
      </c>
      <c r="D1556" s="167" t="s">
        <v>852</v>
      </c>
      <c r="E1556" s="154" t="s">
        <v>969</v>
      </c>
      <c r="F1556" s="155">
        <f>vlookup(G1556,terminals!$C$4:$O$196,13,FALSE)</f>
        <v>165</v>
      </c>
      <c r="G1556" s="153" t="s">
        <v>320</v>
      </c>
      <c r="H1556" s="161"/>
      <c r="I1556" s="163" t="s">
        <v>1063</v>
      </c>
      <c r="J1556" s="157"/>
      <c r="K1556" s="162">
        <f t="shared" si="10"/>
        <v>5</v>
      </c>
      <c r="L1556" s="163"/>
      <c r="M1556" s="154"/>
      <c r="N1556" s="131"/>
    </row>
    <row r="1557">
      <c r="A1557" s="152" t="str">
        <f t="shared" si="1"/>
        <v>695177</v>
      </c>
      <c r="B1557" s="107"/>
      <c r="C1557" s="106">
        <v>695.0</v>
      </c>
      <c r="D1557" s="167" t="s">
        <v>852</v>
      </c>
      <c r="E1557" s="154" t="s">
        <v>969</v>
      </c>
      <c r="F1557" s="155">
        <f>vlookup(G1557,terminals!$C$4:$O$196,13,FALSE)</f>
        <v>177</v>
      </c>
      <c r="G1557" s="153" t="s">
        <v>1108</v>
      </c>
      <c r="H1557" s="161"/>
      <c r="I1557" s="163" t="s">
        <v>1063</v>
      </c>
      <c r="J1557" s="157"/>
      <c r="K1557" s="162">
        <f t="shared" si="10"/>
        <v>6</v>
      </c>
      <c r="L1557" s="163"/>
      <c r="M1557" s="154"/>
      <c r="N1557" s="131"/>
    </row>
    <row r="1558">
      <c r="A1558" s="152" t="str">
        <f t="shared" si="1"/>
        <v>695163</v>
      </c>
      <c r="B1558" s="107"/>
      <c r="C1558" s="106">
        <v>695.0</v>
      </c>
      <c r="D1558" s="167" t="s">
        <v>852</v>
      </c>
      <c r="E1558" s="154" t="s">
        <v>969</v>
      </c>
      <c r="F1558" s="155">
        <f>vlookup(G1558,terminals!$C$4:$O$196,13,FALSE)</f>
        <v>163</v>
      </c>
      <c r="G1558" s="153" t="s">
        <v>323</v>
      </c>
      <c r="H1558" s="161"/>
      <c r="I1558" s="163" t="s">
        <v>1063</v>
      </c>
      <c r="J1558" s="157"/>
      <c r="K1558" s="162">
        <f t="shared" si="10"/>
        <v>7</v>
      </c>
      <c r="L1558" s="163"/>
      <c r="M1558" s="154"/>
      <c r="N1558" s="131"/>
    </row>
    <row r="1559">
      <c r="A1559" s="152" t="str">
        <f t="shared" si="1"/>
        <v>695175</v>
      </c>
      <c r="B1559" s="107"/>
      <c r="C1559" s="106">
        <v>695.0</v>
      </c>
      <c r="D1559" s="167" t="s">
        <v>852</v>
      </c>
      <c r="E1559" s="154" t="s">
        <v>969</v>
      </c>
      <c r="F1559" s="155">
        <f>vlookup(G1559,terminals!$C$4:$O$196,13,FALSE)</f>
        <v>175</v>
      </c>
      <c r="G1559" s="153" t="s">
        <v>322</v>
      </c>
      <c r="H1559" s="161"/>
      <c r="I1559" s="163" t="s">
        <v>1063</v>
      </c>
      <c r="J1559" s="157"/>
      <c r="K1559" s="162">
        <f t="shared" si="10"/>
        <v>8</v>
      </c>
      <c r="L1559" s="163"/>
      <c r="M1559" s="154"/>
      <c r="N1559" s="131"/>
    </row>
    <row r="1560">
      <c r="A1560" s="152" t="str">
        <f t="shared" si="1"/>
        <v>695169</v>
      </c>
      <c r="B1560" s="107"/>
      <c r="C1560" s="106">
        <v>695.0</v>
      </c>
      <c r="D1560" s="167" t="s">
        <v>852</v>
      </c>
      <c r="E1560" s="154" t="s">
        <v>969</v>
      </c>
      <c r="F1560" s="155">
        <f>vlookup(G1560,terminals!$C$4:$O$196,13,FALSE)</f>
        <v>169</v>
      </c>
      <c r="G1560" s="153" t="s">
        <v>319</v>
      </c>
      <c r="H1560" s="161"/>
      <c r="I1560" s="163" t="s">
        <v>1063</v>
      </c>
      <c r="J1560" s="157"/>
      <c r="K1560" s="162">
        <f t="shared" si="10"/>
        <v>9</v>
      </c>
      <c r="L1560" s="163"/>
      <c r="M1560" s="154"/>
      <c r="N1560" s="131"/>
    </row>
    <row r="1561">
      <c r="A1561" s="152" t="str">
        <f t="shared" si="1"/>
        <v>695168</v>
      </c>
      <c r="B1561" s="107"/>
      <c r="C1561" s="106">
        <v>695.0</v>
      </c>
      <c r="D1561" s="167" t="s">
        <v>852</v>
      </c>
      <c r="E1561" s="154" t="s">
        <v>969</v>
      </c>
      <c r="F1561" s="155">
        <f>vlookup(G1561,terminals!$C$4:$O$196,13,FALSE)</f>
        <v>168</v>
      </c>
      <c r="G1561" s="153" t="s">
        <v>348</v>
      </c>
      <c r="H1561" s="161"/>
      <c r="I1561" s="163" t="s">
        <v>1063</v>
      </c>
      <c r="J1561" s="157"/>
      <c r="K1561" s="162">
        <f t="shared" si="10"/>
        <v>10</v>
      </c>
      <c r="L1561" s="163"/>
      <c r="M1561" s="154"/>
      <c r="N1561" s="131"/>
    </row>
    <row r="1562">
      <c r="A1562" s="152" t="str">
        <f t="shared" si="1"/>
        <v>695164</v>
      </c>
      <c r="B1562" s="107"/>
      <c r="C1562" s="106">
        <v>695.0</v>
      </c>
      <c r="D1562" s="167" t="s">
        <v>852</v>
      </c>
      <c r="E1562" s="154" t="s">
        <v>969</v>
      </c>
      <c r="F1562" s="155">
        <f>vlookup(G1562,terminals!$C$4:$O$196,13,FALSE)</f>
        <v>164</v>
      </c>
      <c r="G1562" s="153" t="s">
        <v>316</v>
      </c>
      <c r="H1562" s="161"/>
      <c r="I1562" s="163" t="s">
        <v>1063</v>
      </c>
      <c r="J1562" s="157"/>
      <c r="K1562" s="162">
        <f t="shared" si="10"/>
        <v>11</v>
      </c>
      <c r="L1562" s="163"/>
      <c r="M1562" s="154"/>
      <c r="N1562" s="131"/>
    </row>
    <row r="1563">
      <c r="A1563" s="152" t="str">
        <f t="shared" si="1"/>
        <v>695160</v>
      </c>
      <c r="B1563" s="107"/>
      <c r="C1563" s="106">
        <v>695.0</v>
      </c>
      <c r="D1563" s="167" t="s">
        <v>852</v>
      </c>
      <c r="E1563" s="154" t="s">
        <v>955</v>
      </c>
      <c r="F1563" s="155">
        <f>vlookup(G1563,terminals!$C$4:$O$196,13,FALSE)</f>
        <v>160</v>
      </c>
      <c r="G1563" s="153" t="s">
        <v>1109</v>
      </c>
      <c r="H1563" s="161"/>
      <c r="I1563" s="163" t="s">
        <v>1063</v>
      </c>
      <c r="J1563" s="157"/>
      <c r="K1563" s="162">
        <f t="shared" si="10"/>
        <v>12</v>
      </c>
      <c r="L1563" s="163"/>
      <c r="M1563" s="154"/>
      <c r="N1563" s="131"/>
    </row>
    <row r="1564">
      <c r="A1564" s="152" t="str">
        <f t="shared" si="1"/>
        <v>695174</v>
      </c>
      <c r="B1564" s="107"/>
      <c r="C1564" s="106">
        <v>695.0</v>
      </c>
      <c r="D1564" s="167" t="s">
        <v>852</v>
      </c>
      <c r="E1564" s="168" t="s">
        <v>947</v>
      </c>
      <c r="F1564" s="155">
        <f>vlookup(G1564,terminals!$C$4:$O$196,13,FALSE)</f>
        <v>174</v>
      </c>
      <c r="G1564" s="153" t="s">
        <v>1110</v>
      </c>
      <c r="H1564" s="161"/>
      <c r="I1564" s="163"/>
      <c r="J1564" s="157"/>
      <c r="K1564" s="162">
        <f t="shared" si="10"/>
        <v>-1</v>
      </c>
      <c r="L1564" s="163"/>
      <c r="M1564" s="154"/>
      <c r="N1564" s="131"/>
    </row>
    <row r="1565">
      <c r="A1565" s="152" t="str">
        <f t="shared" si="1"/>
        <v>696125</v>
      </c>
      <c r="B1565" s="107"/>
      <c r="C1565" s="106">
        <v>696.0</v>
      </c>
      <c r="D1565" s="167" t="s">
        <v>853</v>
      </c>
      <c r="E1565" s="154" t="s">
        <v>945</v>
      </c>
      <c r="F1565" s="155">
        <f>vlookup(G1565,terminals!$C$4:$O$196,13,FALSE)</f>
        <v>125</v>
      </c>
      <c r="G1565" s="153" t="s">
        <v>1112</v>
      </c>
      <c r="H1565" s="161" t="s">
        <v>986</v>
      </c>
      <c r="I1565" s="163" t="s">
        <v>1063</v>
      </c>
      <c r="J1565" s="157"/>
      <c r="K1565" s="162">
        <f t="shared" si="10"/>
        <v>0</v>
      </c>
      <c r="L1565" s="163"/>
      <c r="M1565" s="154"/>
      <c r="N1565" s="131"/>
    </row>
    <row r="1566">
      <c r="A1566" s="152" t="str">
        <f t="shared" si="1"/>
        <v>696188</v>
      </c>
      <c r="B1566" s="107"/>
      <c r="C1566" s="106">
        <v>696.0</v>
      </c>
      <c r="D1566" s="167" t="s">
        <v>853</v>
      </c>
      <c r="E1566" s="154" t="s">
        <v>969</v>
      </c>
      <c r="F1566" s="155">
        <f>vlookup(G1566,terminals!$C$4:$O$196,13,FALSE)</f>
        <v>188</v>
      </c>
      <c r="G1566" s="153" t="s">
        <v>306</v>
      </c>
      <c r="H1566" s="161"/>
      <c r="I1566" s="163" t="s">
        <v>1063</v>
      </c>
      <c r="J1566" s="157"/>
      <c r="K1566" s="162">
        <f t="shared" si="10"/>
        <v>1</v>
      </c>
      <c r="L1566" s="163"/>
      <c r="M1566" s="154"/>
      <c r="N1566" s="131"/>
    </row>
    <row r="1567">
      <c r="A1567" s="152" t="str">
        <f t="shared" si="1"/>
        <v>696186</v>
      </c>
      <c r="B1567" s="107"/>
      <c r="C1567" s="106">
        <v>696.0</v>
      </c>
      <c r="D1567" s="167" t="s">
        <v>853</v>
      </c>
      <c r="E1567" s="154" t="s">
        <v>969</v>
      </c>
      <c r="F1567" s="155">
        <f>vlookup(G1567,terminals!$C$4:$O$196,13,FALSE)</f>
        <v>186</v>
      </c>
      <c r="G1567" s="153" t="s">
        <v>327</v>
      </c>
      <c r="H1567" s="161"/>
      <c r="I1567" s="163" t="s">
        <v>1063</v>
      </c>
      <c r="J1567" s="157"/>
      <c r="K1567" s="162">
        <f t="shared" si="10"/>
        <v>2</v>
      </c>
      <c r="L1567" s="163"/>
      <c r="M1567" s="154"/>
      <c r="N1567" s="131"/>
    </row>
    <row r="1568">
      <c r="A1568" s="152" t="str">
        <f t="shared" si="1"/>
        <v>696187</v>
      </c>
      <c r="B1568" s="107"/>
      <c r="C1568" s="106">
        <v>696.0</v>
      </c>
      <c r="D1568" s="167" t="s">
        <v>853</v>
      </c>
      <c r="E1568" s="154" t="s">
        <v>955</v>
      </c>
      <c r="F1568" s="155">
        <f>vlookup(G1568,terminals!$C$4:$O$196,13,FALSE)</f>
        <v>187</v>
      </c>
      <c r="G1568" s="153" t="s">
        <v>307</v>
      </c>
      <c r="H1568" s="161"/>
      <c r="I1568" s="163" t="s">
        <v>1063</v>
      </c>
      <c r="J1568" s="157"/>
      <c r="K1568" s="162">
        <f t="shared" si="10"/>
        <v>3</v>
      </c>
      <c r="L1568" s="163"/>
      <c r="M1568" s="154"/>
      <c r="N1568" s="131"/>
    </row>
    <row r="1569">
      <c r="A1569" s="152" t="str">
        <f t="shared" si="1"/>
        <v>696189</v>
      </c>
      <c r="B1569" s="107"/>
      <c r="C1569" s="106">
        <v>696.0</v>
      </c>
      <c r="D1569" s="167" t="s">
        <v>853</v>
      </c>
      <c r="E1569" s="168" t="s">
        <v>947</v>
      </c>
      <c r="F1569" s="155">
        <f>vlookup(G1569,terminals!$C$4:$O$196,13,FALSE)</f>
        <v>189</v>
      </c>
      <c r="G1569" s="153" t="s">
        <v>305</v>
      </c>
      <c r="H1569" s="161"/>
      <c r="I1569" s="163"/>
      <c r="J1569" s="157"/>
      <c r="K1569" s="162">
        <f t="shared" si="10"/>
        <v>-1</v>
      </c>
      <c r="L1569" s="163"/>
      <c r="M1569" s="154"/>
      <c r="N1569" s="131"/>
    </row>
    <row r="1570">
      <c r="A1570" s="152" t="str">
        <f t="shared" si="1"/>
        <v>697125</v>
      </c>
      <c r="B1570" s="107"/>
      <c r="C1570" s="106">
        <v>697.0</v>
      </c>
      <c r="D1570" s="167" t="s">
        <v>854</v>
      </c>
      <c r="E1570" s="154" t="s">
        <v>945</v>
      </c>
      <c r="F1570" s="155">
        <f>vlookup(G1570,terminals!$C$4:$O$196,13,FALSE)</f>
        <v>125</v>
      </c>
      <c r="G1570" s="153" t="s">
        <v>1112</v>
      </c>
      <c r="H1570" s="161" t="s">
        <v>986</v>
      </c>
      <c r="I1570" s="163" t="s">
        <v>1063</v>
      </c>
      <c r="J1570" s="157"/>
      <c r="K1570" s="162">
        <f t="shared" si="10"/>
        <v>0</v>
      </c>
      <c r="L1570" s="163"/>
      <c r="M1570" s="154"/>
      <c r="N1570" s="131"/>
    </row>
    <row r="1571">
      <c r="A1571" s="152" t="str">
        <f t="shared" si="1"/>
        <v>697179</v>
      </c>
      <c r="B1571" s="107"/>
      <c r="C1571" s="106">
        <v>697.0</v>
      </c>
      <c r="D1571" s="167" t="s">
        <v>854</v>
      </c>
      <c r="E1571" s="154" t="s">
        <v>955</v>
      </c>
      <c r="F1571" s="155">
        <f>vlookup(G1571,terminals!$C$4:$O$196,13,FALSE)</f>
        <v>179</v>
      </c>
      <c r="G1571" s="153" t="s">
        <v>365</v>
      </c>
      <c r="H1571" s="161"/>
      <c r="I1571" s="163" t="s">
        <v>1063</v>
      </c>
      <c r="J1571" s="157"/>
      <c r="K1571" s="162">
        <f t="shared" si="10"/>
        <v>1</v>
      </c>
      <c r="L1571" s="163"/>
      <c r="M1571" s="154"/>
      <c r="N1571" s="131"/>
    </row>
    <row r="1572">
      <c r="A1572" s="152" t="str">
        <f t="shared" si="1"/>
        <v>697158</v>
      </c>
      <c r="B1572" s="107"/>
      <c r="C1572" s="106">
        <v>697.0</v>
      </c>
      <c r="D1572" s="167" t="s">
        <v>854</v>
      </c>
      <c r="E1572" s="168" t="s">
        <v>947</v>
      </c>
      <c r="F1572" s="155">
        <f>vlookup(G1572,terminals!$C$4:$O$196,13,FALSE)</f>
        <v>158</v>
      </c>
      <c r="G1572" s="153" t="s">
        <v>326</v>
      </c>
      <c r="H1572" s="161"/>
      <c r="I1572" s="163"/>
      <c r="J1572" s="157"/>
      <c r="K1572" s="162">
        <f t="shared" si="10"/>
        <v>-1</v>
      </c>
      <c r="L1572" s="163"/>
      <c r="M1572" s="154"/>
      <c r="N1572" s="131"/>
    </row>
    <row r="1573">
      <c r="A1573" s="152" t="str">
        <f t="shared" si="1"/>
        <v>698125</v>
      </c>
      <c r="B1573" s="107"/>
      <c r="C1573" s="106">
        <v>698.0</v>
      </c>
      <c r="D1573" s="167" t="s">
        <v>855</v>
      </c>
      <c r="E1573" s="154" t="s">
        <v>945</v>
      </c>
      <c r="F1573" s="155">
        <f>vlookup(G1573,terminals!$C$4:$O$196,13,FALSE)</f>
        <v>125</v>
      </c>
      <c r="G1573" s="153" t="s">
        <v>1112</v>
      </c>
      <c r="H1573" s="161" t="s">
        <v>946</v>
      </c>
      <c r="I1573" s="163" t="s">
        <v>1063</v>
      </c>
      <c r="J1573" s="157"/>
      <c r="K1573" s="162">
        <f t="shared" si="10"/>
        <v>0</v>
      </c>
      <c r="L1573" s="163"/>
      <c r="M1573" s="154"/>
      <c r="N1573" s="131"/>
    </row>
    <row r="1574">
      <c r="A1574" s="152" t="str">
        <f t="shared" si="1"/>
        <v>698179</v>
      </c>
      <c r="B1574" s="107"/>
      <c r="C1574" s="106">
        <v>698.0</v>
      </c>
      <c r="D1574" s="167" t="s">
        <v>855</v>
      </c>
      <c r="E1574" s="154" t="s">
        <v>969</v>
      </c>
      <c r="F1574" s="155">
        <f>vlookup(G1574,terminals!$C$4:$O$196,13,FALSE)</f>
        <v>179</v>
      </c>
      <c r="G1574" s="153" t="s">
        <v>365</v>
      </c>
      <c r="H1574" s="161"/>
      <c r="I1574" s="163" t="s">
        <v>1063</v>
      </c>
      <c r="J1574" s="157"/>
      <c r="K1574" s="162">
        <f t="shared" si="10"/>
        <v>1</v>
      </c>
      <c r="L1574" s="163"/>
      <c r="M1574" s="154"/>
      <c r="N1574" s="131"/>
    </row>
    <row r="1575">
      <c r="A1575" s="152" t="str">
        <f t="shared" si="1"/>
        <v>698166</v>
      </c>
      <c r="B1575" s="107"/>
      <c r="C1575" s="106">
        <v>698.0</v>
      </c>
      <c r="D1575" s="167" t="s">
        <v>855</v>
      </c>
      <c r="E1575" s="154" t="s">
        <v>969</v>
      </c>
      <c r="F1575" s="155">
        <f>vlookup(G1575,terminals!$C$4:$O$196,13,FALSE)</f>
        <v>166</v>
      </c>
      <c r="G1575" s="153" t="s">
        <v>314</v>
      </c>
      <c r="H1575" s="161"/>
      <c r="I1575" s="163" t="s">
        <v>1063</v>
      </c>
      <c r="J1575" s="157"/>
      <c r="K1575" s="162">
        <f t="shared" si="10"/>
        <v>2</v>
      </c>
      <c r="L1575" s="163"/>
      <c r="M1575" s="154"/>
      <c r="N1575" s="131"/>
    </row>
    <row r="1576">
      <c r="A1576" s="152" t="str">
        <f t="shared" si="1"/>
        <v>698165</v>
      </c>
      <c r="B1576" s="107"/>
      <c r="C1576" s="106">
        <v>698.0</v>
      </c>
      <c r="D1576" s="167" t="s">
        <v>855</v>
      </c>
      <c r="E1576" s="154" t="s">
        <v>969</v>
      </c>
      <c r="F1576" s="155">
        <f>vlookup(G1576,terminals!$C$4:$O$196,13,FALSE)</f>
        <v>165</v>
      </c>
      <c r="G1576" s="153" t="s">
        <v>320</v>
      </c>
      <c r="H1576" s="161"/>
      <c r="I1576" s="163" t="s">
        <v>1063</v>
      </c>
      <c r="J1576" s="157"/>
      <c r="K1576" s="162">
        <f t="shared" si="10"/>
        <v>3</v>
      </c>
      <c r="L1576" s="163"/>
      <c r="M1576" s="154"/>
      <c r="N1576" s="131"/>
    </row>
    <row r="1577">
      <c r="A1577" s="152" t="str">
        <f t="shared" si="1"/>
        <v>698167</v>
      </c>
      <c r="B1577" s="107"/>
      <c r="C1577" s="106">
        <v>698.0</v>
      </c>
      <c r="D1577" s="167" t="s">
        <v>855</v>
      </c>
      <c r="E1577" s="154" t="s">
        <v>969</v>
      </c>
      <c r="F1577" s="155">
        <f>vlookup(G1577,terminals!$C$4:$O$196,13,FALSE)</f>
        <v>167</v>
      </c>
      <c r="G1577" s="153" t="s">
        <v>313</v>
      </c>
      <c r="H1577" s="161"/>
      <c r="I1577" s="163" t="s">
        <v>1063</v>
      </c>
      <c r="J1577" s="157"/>
      <c r="K1577" s="162">
        <f t="shared" si="10"/>
        <v>4</v>
      </c>
      <c r="L1577" s="163"/>
      <c r="M1577" s="154"/>
      <c r="N1577" s="131"/>
    </row>
    <row r="1578">
      <c r="A1578" s="152" t="str">
        <f t="shared" si="1"/>
        <v>698175</v>
      </c>
      <c r="B1578" s="107"/>
      <c r="C1578" s="106">
        <v>698.0</v>
      </c>
      <c r="D1578" s="167" t="s">
        <v>855</v>
      </c>
      <c r="E1578" s="154" t="s">
        <v>969</v>
      </c>
      <c r="F1578" s="155">
        <f>vlookup(G1578,terminals!$C$4:$O$196,13,FALSE)</f>
        <v>175</v>
      </c>
      <c r="G1578" s="153" t="s">
        <v>322</v>
      </c>
      <c r="H1578" s="161"/>
      <c r="I1578" s="163" t="s">
        <v>1063</v>
      </c>
      <c r="J1578" s="157"/>
      <c r="K1578" s="162">
        <f t="shared" si="10"/>
        <v>5</v>
      </c>
      <c r="L1578" s="163"/>
      <c r="M1578" s="154"/>
      <c r="N1578" s="131"/>
    </row>
    <row r="1579">
      <c r="A1579" s="152" t="str">
        <f t="shared" si="1"/>
        <v>698177</v>
      </c>
      <c r="B1579" s="107"/>
      <c r="C1579" s="106">
        <v>698.0</v>
      </c>
      <c r="D1579" s="167" t="s">
        <v>855</v>
      </c>
      <c r="E1579" s="154" t="s">
        <v>955</v>
      </c>
      <c r="F1579" s="155">
        <f>vlookup(G1579,terminals!$C$4:$O$196,13,FALSE)</f>
        <v>177</v>
      </c>
      <c r="G1579" s="153" t="s">
        <v>1108</v>
      </c>
      <c r="H1579" s="161"/>
      <c r="I1579" s="163" t="s">
        <v>1063</v>
      </c>
      <c r="J1579" s="157"/>
      <c r="K1579" s="162">
        <f t="shared" si="10"/>
        <v>6</v>
      </c>
      <c r="L1579" s="163"/>
      <c r="M1579" s="154"/>
      <c r="N1579" s="131"/>
    </row>
    <row r="1580">
      <c r="A1580" s="152" t="str">
        <f t="shared" si="1"/>
        <v>698160</v>
      </c>
      <c r="B1580" s="107"/>
      <c r="C1580" s="106">
        <v>698.0</v>
      </c>
      <c r="D1580" s="167" t="s">
        <v>855</v>
      </c>
      <c r="E1580" s="168" t="s">
        <v>947</v>
      </c>
      <c r="F1580" s="155">
        <f>vlookup(G1580,terminals!$C$4:$O$196,13,FALSE)</f>
        <v>160</v>
      </c>
      <c r="G1580" s="153" t="s">
        <v>1109</v>
      </c>
      <c r="H1580" s="161"/>
      <c r="I1580" s="163"/>
      <c r="J1580" s="157"/>
      <c r="K1580" s="162">
        <f t="shared" si="10"/>
        <v>-1</v>
      </c>
      <c r="L1580" s="163"/>
      <c r="M1580" s="154"/>
      <c r="N1580" s="131"/>
    </row>
    <row r="1581">
      <c r="A1581" s="152" t="str">
        <f t="shared" si="1"/>
        <v>699125</v>
      </c>
      <c r="B1581" s="107"/>
      <c r="C1581" s="106">
        <v>699.0</v>
      </c>
      <c r="D1581" s="167" t="s">
        <v>856</v>
      </c>
      <c r="E1581" s="154" t="s">
        <v>945</v>
      </c>
      <c r="F1581" s="155">
        <f>vlookup(G1581,terminals!$C$4:$O$196,13,FALSE)</f>
        <v>125</v>
      </c>
      <c r="G1581" s="153" t="s">
        <v>1112</v>
      </c>
      <c r="H1581" s="161" t="s">
        <v>986</v>
      </c>
      <c r="I1581" s="163" t="s">
        <v>1063</v>
      </c>
      <c r="J1581" s="157"/>
      <c r="K1581" s="162">
        <f t="shared" si="10"/>
        <v>0</v>
      </c>
      <c r="L1581" s="163"/>
      <c r="M1581" s="154"/>
      <c r="N1581" s="131"/>
    </row>
    <row r="1582">
      <c r="A1582" s="152" t="str">
        <f t="shared" si="1"/>
        <v>699166</v>
      </c>
      <c r="B1582" s="107"/>
      <c r="C1582" s="106">
        <v>699.0</v>
      </c>
      <c r="D1582" s="167" t="s">
        <v>856</v>
      </c>
      <c r="E1582" s="154" t="s">
        <v>969</v>
      </c>
      <c r="F1582" s="155">
        <f>vlookup(G1582,terminals!$C$4:$O$196,13,FALSE)</f>
        <v>166</v>
      </c>
      <c r="G1582" s="153" t="s">
        <v>314</v>
      </c>
      <c r="H1582" s="161"/>
      <c r="I1582" s="163" t="s">
        <v>1063</v>
      </c>
      <c r="J1582" s="157"/>
      <c r="K1582" s="162">
        <f t="shared" si="10"/>
        <v>1</v>
      </c>
      <c r="L1582" s="163"/>
      <c r="M1582" s="154"/>
      <c r="N1582" s="131"/>
    </row>
    <row r="1583">
      <c r="A1583" s="152" t="str">
        <f t="shared" si="1"/>
        <v>699165</v>
      </c>
      <c r="B1583" s="107"/>
      <c r="C1583" s="106">
        <v>699.0</v>
      </c>
      <c r="D1583" s="167" t="s">
        <v>856</v>
      </c>
      <c r="E1583" s="154" t="s">
        <v>969</v>
      </c>
      <c r="F1583" s="155">
        <f>vlookup(G1583,terminals!$C$4:$O$196,13,FALSE)</f>
        <v>165</v>
      </c>
      <c r="G1583" s="153" t="s">
        <v>320</v>
      </c>
      <c r="H1583" s="161"/>
      <c r="I1583" s="163" t="s">
        <v>1063</v>
      </c>
      <c r="J1583" s="157"/>
      <c r="K1583" s="162">
        <f t="shared" si="10"/>
        <v>2</v>
      </c>
      <c r="L1583" s="163"/>
      <c r="M1583" s="154"/>
      <c r="N1583" s="131"/>
    </row>
    <row r="1584">
      <c r="A1584" s="152" t="str">
        <f t="shared" si="1"/>
        <v>699168</v>
      </c>
      <c r="B1584" s="107"/>
      <c r="C1584" s="106">
        <v>699.0</v>
      </c>
      <c r="D1584" s="167" t="s">
        <v>856</v>
      </c>
      <c r="E1584" s="154" t="s">
        <v>969</v>
      </c>
      <c r="F1584" s="155">
        <f>vlookup(G1584,terminals!$C$4:$O$196,13,FALSE)</f>
        <v>168</v>
      </c>
      <c r="G1584" s="153" t="s">
        <v>348</v>
      </c>
      <c r="H1584" s="161"/>
      <c r="I1584" s="163" t="s">
        <v>1063</v>
      </c>
      <c r="J1584" s="157"/>
      <c r="K1584" s="162">
        <f t="shared" si="10"/>
        <v>3</v>
      </c>
      <c r="L1584" s="163"/>
      <c r="M1584" s="154"/>
      <c r="N1584" s="131"/>
    </row>
    <row r="1585">
      <c r="A1585" s="152" t="str">
        <f t="shared" si="1"/>
        <v>699177</v>
      </c>
      <c r="B1585" s="107"/>
      <c r="C1585" s="106">
        <v>699.0</v>
      </c>
      <c r="D1585" s="167" t="s">
        <v>856</v>
      </c>
      <c r="E1585" s="154" t="s">
        <v>969</v>
      </c>
      <c r="F1585" s="155">
        <f>vlookup(G1585,terminals!$C$4:$O$196,13,FALSE)</f>
        <v>177</v>
      </c>
      <c r="G1585" s="153" t="s">
        <v>1108</v>
      </c>
      <c r="H1585" s="161"/>
      <c r="I1585" s="163" t="s">
        <v>1063</v>
      </c>
      <c r="J1585" s="157"/>
      <c r="K1585" s="162">
        <f t="shared" si="10"/>
        <v>4</v>
      </c>
      <c r="L1585" s="163"/>
      <c r="M1585" s="154"/>
      <c r="N1585" s="131"/>
    </row>
    <row r="1586">
      <c r="A1586" s="152" t="str">
        <f t="shared" si="1"/>
        <v>699163</v>
      </c>
      <c r="B1586" s="107"/>
      <c r="C1586" s="106">
        <v>699.0</v>
      </c>
      <c r="D1586" s="167" t="s">
        <v>856</v>
      </c>
      <c r="E1586" s="154" t="s">
        <v>955</v>
      </c>
      <c r="F1586" s="155">
        <f>vlookup(G1586,terminals!$C$4:$O$196,13,FALSE)</f>
        <v>163</v>
      </c>
      <c r="G1586" s="153" t="s">
        <v>323</v>
      </c>
      <c r="H1586" s="161"/>
      <c r="I1586" s="163" t="s">
        <v>1063</v>
      </c>
      <c r="J1586" s="157"/>
      <c r="K1586" s="162">
        <f t="shared" si="10"/>
        <v>5</v>
      </c>
      <c r="L1586" s="163"/>
      <c r="M1586" s="154"/>
      <c r="N1586" s="131"/>
    </row>
    <row r="1587">
      <c r="A1587" s="152" t="str">
        <f t="shared" si="1"/>
        <v>699174</v>
      </c>
      <c r="B1587" s="107"/>
      <c r="C1587" s="106">
        <v>699.0</v>
      </c>
      <c r="D1587" s="167" t="s">
        <v>856</v>
      </c>
      <c r="E1587" s="168" t="s">
        <v>947</v>
      </c>
      <c r="F1587" s="155">
        <f>vlookup(G1587,terminals!$C$4:$O$196,13,FALSE)</f>
        <v>174</v>
      </c>
      <c r="G1587" s="153" t="s">
        <v>1110</v>
      </c>
      <c r="H1587" s="161"/>
      <c r="I1587" s="163"/>
      <c r="J1587" s="157"/>
      <c r="K1587" s="162">
        <f t="shared" si="10"/>
        <v>-1</v>
      </c>
      <c r="L1587" s="163"/>
      <c r="M1587" s="154"/>
      <c r="N1587" s="131"/>
    </row>
    <row r="1588">
      <c r="A1588" s="152" t="str">
        <f t="shared" si="1"/>
        <v>700125</v>
      </c>
      <c r="B1588" s="107"/>
      <c r="C1588" s="106">
        <v>700.0</v>
      </c>
      <c r="D1588" s="167" t="s">
        <v>856</v>
      </c>
      <c r="E1588" s="154" t="s">
        <v>945</v>
      </c>
      <c r="F1588" s="155">
        <f>vlookup(G1588,terminals!$C$4:$O$196,13,FALSE)</f>
        <v>125</v>
      </c>
      <c r="G1588" s="153" t="s">
        <v>1112</v>
      </c>
      <c r="H1588" s="161" t="s">
        <v>986</v>
      </c>
      <c r="I1588" s="163" t="s">
        <v>1063</v>
      </c>
      <c r="J1588" s="157"/>
      <c r="K1588" s="162">
        <f t="shared" si="10"/>
        <v>0</v>
      </c>
      <c r="L1588" s="163"/>
      <c r="M1588" s="154"/>
      <c r="N1588" s="131"/>
    </row>
    <row r="1589">
      <c r="A1589" s="152" t="str">
        <f t="shared" si="1"/>
        <v>700166</v>
      </c>
      <c r="B1589" s="107"/>
      <c r="C1589" s="106">
        <v>700.0</v>
      </c>
      <c r="D1589" s="167" t="s">
        <v>856</v>
      </c>
      <c r="E1589" s="154" t="s">
        <v>969</v>
      </c>
      <c r="F1589" s="155">
        <f>vlookup(G1589,terminals!$C$4:$O$196,13,FALSE)</f>
        <v>166</v>
      </c>
      <c r="G1589" s="153" t="s">
        <v>314</v>
      </c>
      <c r="H1589" s="161"/>
      <c r="I1589" s="163" t="s">
        <v>1063</v>
      </c>
      <c r="J1589" s="157"/>
      <c r="K1589" s="162">
        <f t="shared" si="10"/>
        <v>1</v>
      </c>
      <c r="L1589" s="163"/>
      <c r="M1589" s="154"/>
      <c r="N1589" s="131"/>
    </row>
    <row r="1590">
      <c r="A1590" s="152" t="str">
        <f t="shared" si="1"/>
        <v>700165</v>
      </c>
      <c r="B1590" s="107"/>
      <c r="C1590" s="106">
        <v>700.0</v>
      </c>
      <c r="D1590" s="167" t="s">
        <v>856</v>
      </c>
      <c r="E1590" s="154" t="s">
        <v>969</v>
      </c>
      <c r="F1590" s="155">
        <f>vlookup(G1590,terminals!$C$4:$O$196,13,FALSE)</f>
        <v>165</v>
      </c>
      <c r="G1590" s="153" t="s">
        <v>320</v>
      </c>
      <c r="H1590" s="161"/>
      <c r="I1590" s="163" t="s">
        <v>1063</v>
      </c>
      <c r="J1590" s="157"/>
      <c r="K1590" s="162">
        <f t="shared" si="10"/>
        <v>2</v>
      </c>
      <c r="L1590" s="163"/>
      <c r="M1590" s="154"/>
      <c r="N1590" s="131"/>
    </row>
    <row r="1591">
      <c r="A1591" s="152" t="str">
        <f t="shared" si="1"/>
        <v>700168</v>
      </c>
      <c r="B1591" s="107"/>
      <c r="C1591" s="106">
        <v>700.0</v>
      </c>
      <c r="D1591" s="167" t="s">
        <v>856</v>
      </c>
      <c r="E1591" s="154" t="s">
        <v>969</v>
      </c>
      <c r="F1591" s="155">
        <f>vlookup(G1591,terminals!$C$4:$O$196,13,FALSE)</f>
        <v>168</v>
      </c>
      <c r="G1591" s="153" t="s">
        <v>348</v>
      </c>
      <c r="H1591" s="161"/>
      <c r="I1591" s="163" t="s">
        <v>1063</v>
      </c>
      <c r="J1591" s="157"/>
      <c r="K1591" s="162">
        <f t="shared" si="10"/>
        <v>3</v>
      </c>
      <c r="L1591" s="163"/>
      <c r="M1591" s="154"/>
      <c r="N1591" s="131"/>
    </row>
    <row r="1592">
      <c r="A1592" s="152" t="str">
        <f t="shared" si="1"/>
        <v>700177</v>
      </c>
      <c r="B1592" s="107"/>
      <c r="C1592" s="106">
        <v>700.0</v>
      </c>
      <c r="D1592" s="167" t="s">
        <v>856</v>
      </c>
      <c r="E1592" s="154" t="s">
        <v>969</v>
      </c>
      <c r="F1592" s="155">
        <f>vlookup(G1592,terminals!$C$4:$O$196,13,FALSE)</f>
        <v>177</v>
      </c>
      <c r="G1592" s="153" t="s">
        <v>1108</v>
      </c>
      <c r="H1592" s="161"/>
      <c r="I1592" s="163" t="s">
        <v>1063</v>
      </c>
      <c r="J1592" s="157"/>
      <c r="K1592" s="162">
        <f t="shared" si="10"/>
        <v>4</v>
      </c>
      <c r="L1592" s="163"/>
      <c r="M1592" s="154"/>
      <c r="N1592" s="131"/>
    </row>
    <row r="1593">
      <c r="A1593" s="152" t="str">
        <f t="shared" si="1"/>
        <v>700163</v>
      </c>
      <c r="B1593" s="107"/>
      <c r="C1593" s="106">
        <v>700.0</v>
      </c>
      <c r="D1593" s="167" t="s">
        <v>856</v>
      </c>
      <c r="E1593" s="154" t="s">
        <v>955</v>
      </c>
      <c r="F1593" s="155">
        <f>vlookup(G1593,terminals!$C$4:$O$196,13,FALSE)</f>
        <v>163</v>
      </c>
      <c r="G1593" s="153" t="s">
        <v>323</v>
      </c>
      <c r="H1593" s="161"/>
      <c r="I1593" s="163" t="s">
        <v>1063</v>
      </c>
      <c r="J1593" s="157"/>
      <c r="K1593" s="162">
        <f t="shared" si="10"/>
        <v>5</v>
      </c>
      <c r="L1593" s="163"/>
      <c r="M1593" s="154"/>
      <c r="N1593" s="131"/>
    </row>
    <row r="1594">
      <c r="A1594" s="152" t="str">
        <f t="shared" si="1"/>
        <v>700174</v>
      </c>
      <c r="B1594" s="107"/>
      <c r="C1594" s="106">
        <v>700.0</v>
      </c>
      <c r="D1594" s="167" t="s">
        <v>856</v>
      </c>
      <c r="E1594" s="168" t="s">
        <v>947</v>
      </c>
      <c r="F1594" s="155">
        <f>vlookup(G1594,terminals!$C$4:$O$196,13,FALSE)</f>
        <v>174</v>
      </c>
      <c r="G1594" s="153" t="s">
        <v>1110</v>
      </c>
      <c r="H1594" s="161"/>
      <c r="I1594" s="163"/>
      <c r="J1594" s="157"/>
      <c r="K1594" s="162">
        <f t="shared" si="10"/>
        <v>-1</v>
      </c>
      <c r="L1594" s="163"/>
      <c r="M1594" s="154"/>
      <c r="N1594" s="131"/>
    </row>
    <row r="1595">
      <c r="A1595" s="152" t="str">
        <f t="shared" si="1"/>
        <v>701125</v>
      </c>
      <c r="B1595" s="107"/>
      <c r="C1595" s="106">
        <v>701.0</v>
      </c>
      <c r="D1595" s="167" t="s">
        <v>857</v>
      </c>
      <c r="E1595" s="154" t="s">
        <v>945</v>
      </c>
      <c r="F1595" s="155">
        <f>vlookup(G1595,terminals!$C$4:$O$196,13,FALSE)</f>
        <v>125</v>
      </c>
      <c r="G1595" s="153" t="s">
        <v>1112</v>
      </c>
      <c r="H1595" s="161" t="s">
        <v>959</v>
      </c>
      <c r="I1595" s="163" t="s">
        <v>1063</v>
      </c>
      <c r="J1595" s="157"/>
      <c r="K1595" s="162">
        <f t="shared" si="10"/>
        <v>0</v>
      </c>
      <c r="L1595" s="163"/>
      <c r="M1595" s="154"/>
      <c r="N1595" s="131"/>
    </row>
    <row r="1596">
      <c r="A1596" s="152" t="str">
        <f t="shared" si="1"/>
        <v>701166</v>
      </c>
      <c r="B1596" s="107"/>
      <c r="C1596" s="106">
        <v>701.0</v>
      </c>
      <c r="D1596" s="167" t="s">
        <v>857</v>
      </c>
      <c r="E1596" s="154" t="s">
        <v>969</v>
      </c>
      <c r="F1596" s="155">
        <f>vlookup(G1596,terminals!$C$4:$O$196,13,FALSE)</f>
        <v>166</v>
      </c>
      <c r="G1596" s="153" t="s">
        <v>314</v>
      </c>
      <c r="H1596" s="161"/>
      <c r="I1596" s="163" t="s">
        <v>1063</v>
      </c>
      <c r="J1596" s="157"/>
      <c r="K1596" s="162">
        <f t="shared" si="10"/>
        <v>1</v>
      </c>
      <c r="L1596" s="163"/>
      <c r="M1596" s="154"/>
      <c r="N1596" s="131"/>
    </row>
    <row r="1597">
      <c r="A1597" s="152" t="str">
        <f t="shared" si="1"/>
        <v>701165</v>
      </c>
      <c r="B1597" s="107"/>
      <c r="C1597" s="106">
        <v>701.0</v>
      </c>
      <c r="D1597" s="167" t="s">
        <v>857</v>
      </c>
      <c r="E1597" s="154" t="s">
        <v>969</v>
      </c>
      <c r="F1597" s="155">
        <f>vlookup(G1597,terminals!$C$4:$O$196,13,FALSE)</f>
        <v>165</v>
      </c>
      <c r="G1597" s="153" t="s">
        <v>320</v>
      </c>
      <c r="H1597" s="161"/>
      <c r="I1597" s="163" t="s">
        <v>1063</v>
      </c>
      <c r="J1597" s="157"/>
      <c r="K1597" s="162">
        <f t="shared" si="10"/>
        <v>2</v>
      </c>
      <c r="L1597" s="163"/>
      <c r="M1597" s="154"/>
      <c r="N1597" s="131"/>
    </row>
    <row r="1598">
      <c r="A1598" s="152" t="str">
        <f t="shared" si="1"/>
        <v>701167</v>
      </c>
      <c r="B1598" s="107"/>
      <c r="C1598" s="106">
        <v>701.0</v>
      </c>
      <c r="D1598" s="167" t="s">
        <v>857</v>
      </c>
      <c r="E1598" s="154" t="s">
        <v>955</v>
      </c>
      <c r="F1598" s="155">
        <f>vlookup(G1598,terminals!$C$4:$O$196,13,FALSE)</f>
        <v>167</v>
      </c>
      <c r="G1598" s="153" t="s">
        <v>313</v>
      </c>
      <c r="H1598" s="161"/>
      <c r="I1598" s="163" t="s">
        <v>1063</v>
      </c>
      <c r="J1598" s="157"/>
      <c r="K1598" s="162">
        <f t="shared" si="10"/>
        <v>3</v>
      </c>
      <c r="L1598" s="163"/>
      <c r="M1598" s="154"/>
      <c r="N1598" s="131"/>
    </row>
    <row r="1599">
      <c r="A1599" s="152" t="str">
        <f t="shared" si="1"/>
        <v>701175</v>
      </c>
      <c r="B1599" s="107"/>
      <c r="C1599" s="106">
        <v>701.0</v>
      </c>
      <c r="D1599" s="167" t="s">
        <v>857</v>
      </c>
      <c r="E1599" s="168" t="s">
        <v>947</v>
      </c>
      <c r="F1599" s="155">
        <f>vlookup(G1599,terminals!$C$4:$O$196,13,FALSE)</f>
        <v>175</v>
      </c>
      <c r="G1599" s="153" t="s">
        <v>322</v>
      </c>
      <c r="H1599" s="161"/>
      <c r="I1599" s="163"/>
      <c r="J1599" s="157"/>
      <c r="K1599" s="162">
        <f t="shared" si="10"/>
        <v>-1</v>
      </c>
      <c r="L1599" s="163"/>
      <c r="M1599" s="154"/>
      <c r="N1599" s="131"/>
    </row>
    <row r="1600">
      <c r="A1600" s="152" t="str">
        <f t="shared" si="1"/>
        <v>702125</v>
      </c>
      <c r="B1600" s="107"/>
      <c r="C1600" s="106">
        <v>702.0</v>
      </c>
      <c r="D1600" s="167" t="s">
        <v>858</v>
      </c>
      <c r="E1600" s="154" t="s">
        <v>945</v>
      </c>
      <c r="F1600" s="155">
        <f>vlookup(G1600,terminals!$C$4:$O$196,13,FALSE)</f>
        <v>125</v>
      </c>
      <c r="G1600" s="153" t="s">
        <v>1112</v>
      </c>
      <c r="H1600" s="161" t="s">
        <v>1047</v>
      </c>
      <c r="I1600" s="163" t="s">
        <v>1063</v>
      </c>
      <c r="J1600" s="157"/>
      <c r="K1600" s="162">
        <f t="shared" si="10"/>
        <v>0</v>
      </c>
      <c r="L1600" s="163"/>
      <c r="M1600" s="154"/>
      <c r="N1600" s="131"/>
    </row>
    <row r="1601">
      <c r="A1601" s="152" t="str">
        <f t="shared" si="1"/>
        <v>702172</v>
      </c>
      <c r="B1601" s="107"/>
      <c r="C1601" s="106">
        <v>702.0</v>
      </c>
      <c r="D1601" s="167" t="s">
        <v>858</v>
      </c>
      <c r="E1601" s="154" t="s">
        <v>955</v>
      </c>
      <c r="F1601" s="155">
        <f>vlookup(G1601,terminals!$C$4:$O$196,13,FALSE)</f>
        <v>172</v>
      </c>
      <c r="G1601" s="153" t="s">
        <v>325</v>
      </c>
      <c r="H1601" s="161"/>
      <c r="I1601" s="163" t="s">
        <v>1063</v>
      </c>
      <c r="J1601" s="157"/>
      <c r="K1601" s="162">
        <f t="shared" si="10"/>
        <v>1</v>
      </c>
      <c r="L1601" s="163"/>
      <c r="M1601" s="154"/>
      <c r="N1601" s="131"/>
    </row>
    <row r="1602">
      <c r="A1602" s="152" t="str">
        <f t="shared" si="1"/>
        <v>702162</v>
      </c>
      <c r="B1602" s="107"/>
      <c r="C1602" s="106">
        <v>702.0</v>
      </c>
      <c r="D1602" s="167" t="s">
        <v>858</v>
      </c>
      <c r="E1602" s="168" t="s">
        <v>947</v>
      </c>
      <c r="F1602" s="155">
        <f>vlookup(G1602,terminals!$C$4:$O$196,13,FALSE)</f>
        <v>162</v>
      </c>
      <c r="G1602" s="153" t="s">
        <v>359</v>
      </c>
      <c r="H1602" s="161"/>
      <c r="I1602" s="163"/>
      <c r="J1602" s="157"/>
      <c r="K1602" s="162">
        <f t="shared" si="10"/>
        <v>-1</v>
      </c>
      <c r="L1602" s="163"/>
      <c r="M1602" s="154"/>
      <c r="N1602" s="131"/>
    </row>
    <row r="1603">
      <c r="A1603" s="152" t="str">
        <f t="shared" si="1"/>
        <v>703167</v>
      </c>
      <c r="B1603" s="107"/>
      <c r="C1603" s="106">
        <v>703.0</v>
      </c>
      <c r="D1603" s="153" t="s">
        <v>859</v>
      </c>
      <c r="E1603" s="154" t="s">
        <v>945</v>
      </c>
      <c r="F1603" s="155">
        <f>vlookup(G1603,terminals!$C$4:$O$196,13,FALSE)</f>
        <v>167</v>
      </c>
      <c r="G1603" s="153" t="s">
        <v>313</v>
      </c>
      <c r="H1603" s="156" t="s">
        <v>959</v>
      </c>
      <c r="I1603" s="163" t="s">
        <v>1063</v>
      </c>
      <c r="J1603" s="157"/>
      <c r="K1603" s="162">
        <f t="shared" si="10"/>
        <v>0</v>
      </c>
      <c r="L1603" s="163"/>
      <c r="M1603" s="154"/>
      <c r="N1603" s="131"/>
    </row>
    <row r="1604">
      <c r="A1604" s="152" t="str">
        <f t="shared" si="1"/>
        <v>703145</v>
      </c>
      <c r="B1604" s="107"/>
      <c r="C1604" s="106">
        <v>703.0</v>
      </c>
      <c r="D1604" s="153" t="s">
        <v>859</v>
      </c>
      <c r="E1604" s="154" t="s">
        <v>969</v>
      </c>
      <c r="F1604" s="155">
        <f>vlookup(G1604,terminals!$C$4:$O$196,13,FALSE)</f>
        <v>145</v>
      </c>
      <c r="G1604" s="153" t="s">
        <v>304</v>
      </c>
      <c r="H1604" s="156"/>
      <c r="I1604" s="163" t="s">
        <v>1063</v>
      </c>
      <c r="J1604" s="157"/>
      <c r="K1604" s="162">
        <f t="shared" si="10"/>
        <v>1</v>
      </c>
      <c r="L1604" s="163"/>
      <c r="M1604" s="154"/>
      <c r="N1604" s="131"/>
    </row>
    <row r="1605">
      <c r="A1605" s="152" t="str">
        <f t="shared" si="1"/>
        <v>703131</v>
      </c>
      <c r="B1605" s="107"/>
      <c r="C1605" s="106">
        <v>703.0</v>
      </c>
      <c r="D1605" s="153" t="s">
        <v>859</v>
      </c>
      <c r="E1605" s="154" t="s">
        <v>969</v>
      </c>
      <c r="F1605" s="155">
        <f>vlookup(G1605,terminals!$C$4:$O$196,13,FALSE)</f>
        <v>131</v>
      </c>
      <c r="G1605" s="153" t="s">
        <v>1111</v>
      </c>
      <c r="H1605" s="156"/>
      <c r="I1605" s="163" t="s">
        <v>1063</v>
      </c>
      <c r="J1605" s="157"/>
      <c r="K1605" s="162">
        <f t="shared" si="10"/>
        <v>2</v>
      </c>
      <c r="L1605" s="163"/>
      <c r="M1605" s="154"/>
      <c r="N1605" s="131"/>
    </row>
    <row r="1606">
      <c r="A1606" s="152" t="str">
        <f t="shared" si="1"/>
        <v>703149</v>
      </c>
      <c r="B1606" s="107"/>
      <c r="C1606" s="106">
        <v>703.0</v>
      </c>
      <c r="D1606" s="153" t="s">
        <v>859</v>
      </c>
      <c r="E1606" s="154" t="s">
        <v>955</v>
      </c>
      <c r="F1606" s="155">
        <f>vlookup(G1606,terminals!$C$4:$O$196,13,FALSE)</f>
        <v>149</v>
      </c>
      <c r="G1606" s="153" t="s">
        <v>1114</v>
      </c>
      <c r="H1606" s="156"/>
      <c r="I1606" s="163" t="s">
        <v>1063</v>
      </c>
      <c r="J1606" s="157"/>
      <c r="K1606" s="162">
        <f t="shared" si="10"/>
        <v>3</v>
      </c>
      <c r="L1606" s="163"/>
      <c r="M1606" s="154"/>
      <c r="N1606" s="131"/>
    </row>
    <row r="1607">
      <c r="A1607" s="152" t="str">
        <f t="shared" si="1"/>
        <v>703121</v>
      </c>
      <c r="B1607" s="107"/>
      <c r="C1607" s="106">
        <v>703.0</v>
      </c>
      <c r="D1607" s="153" t="s">
        <v>859</v>
      </c>
      <c r="E1607" s="154" t="s">
        <v>947</v>
      </c>
      <c r="F1607" s="155">
        <f>vlookup(G1607,terminals!$C$4:$O$196,13,FALSE)</f>
        <v>121</v>
      </c>
      <c r="G1607" s="153" t="s">
        <v>299</v>
      </c>
      <c r="H1607" s="156"/>
      <c r="I1607" s="163"/>
      <c r="J1607" s="157"/>
      <c r="K1607" s="162">
        <f t="shared" si="10"/>
        <v>-1</v>
      </c>
      <c r="L1607" s="163"/>
      <c r="M1607" s="154"/>
      <c r="N1607" s="131"/>
    </row>
    <row r="1608">
      <c r="A1608" s="152" t="str">
        <f t="shared" si="1"/>
        <v>704167</v>
      </c>
      <c r="B1608" s="107"/>
      <c r="C1608" s="106">
        <v>704.0</v>
      </c>
      <c r="D1608" s="153" t="s">
        <v>859</v>
      </c>
      <c r="E1608" s="154" t="s">
        <v>945</v>
      </c>
      <c r="F1608" s="155">
        <f>vlookup(G1608,terminals!$C$4:$O$196,13,FALSE)</f>
        <v>167</v>
      </c>
      <c r="G1608" s="153" t="s">
        <v>313</v>
      </c>
      <c r="H1608" s="156" t="s">
        <v>986</v>
      </c>
      <c r="I1608" s="163" t="s">
        <v>1063</v>
      </c>
      <c r="J1608" s="157"/>
      <c r="K1608" s="162">
        <f t="shared" si="10"/>
        <v>0</v>
      </c>
      <c r="L1608" s="163"/>
      <c r="M1608" s="154"/>
      <c r="N1608" s="131"/>
    </row>
    <row r="1609">
      <c r="A1609" s="152" t="str">
        <f t="shared" si="1"/>
        <v>704145</v>
      </c>
      <c r="B1609" s="107"/>
      <c r="C1609" s="106">
        <v>704.0</v>
      </c>
      <c r="D1609" s="153" t="s">
        <v>859</v>
      </c>
      <c r="E1609" s="154" t="s">
        <v>969</v>
      </c>
      <c r="F1609" s="155">
        <f>vlookup(G1609,terminals!$C$4:$O$196,13,FALSE)</f>
        <v>145</v>
      </c>
      <c r="G1609" s="153" t="s">
        <v>304</v>
      </c>
      <c r="H1609" s="156"/>
      <c r="I1609" s="163" t="s">
        <v>1063</v>
      </c>
      <c r="J1609" s="157"/>
      <c r="K1609" s="162">
        <f t="shared" si="10"/>
        <v>1</v>
      </c>
      <c r="L1609" s="163"/>
      <c r="M1609" s="154"/>
      <c r="N1609" s="131"/>
    </row>
    <row r="1610">
      <c r="A1610" s="152" t="str">
        <f t="shared" si="1"/>
        <v>704131</v>
      </c>
      <c r="B1610" s="107"/>
      <c r="C1610" s="106">
        <v>704.0</v>
      </c>
      <c r="D1610" s="153" t="s">
        <v>859</v>
      </c>
      <c r="E1610" s="154" t="s">
        <v>969</v>
      </c>
      <c r="F1610" s="155">
        <f>vlookup(G1610,terminals!$C$4:$O$196,13,FALSE)</f>
        <v>131</v>
      </c>
      <c r="G1610" s="153" t="s">
        <v>1111</v>
      </c>
      <c r="H1610" s="156"/>
      <c r="I1610" s="163" t="s">
        <v>1063</v>
      </c>
      <c r="J1610" s="157"/>
      <c r="K1610" s="162">
        <f t="shared" si="10"/>
        <v>2</v>
      </c>
      <c r="L1610" s="163"/>
      <c r="M1610" s="154"/>
      <c r="N1610" s="131"/>
    </row>
    <row r="1611">
      <c r="A1611" s="152" t="str">
        <f t="shared" si="1"/>
        <v>704149</v>
      </c>
      <c r="B1611" s="107"/>
      <c r="C1611" s="106">
        <v>704.0</v>
      </c>
      <c r="D1611" s="153" t="s">
        <v>859</v>
      </c>
      <c r="E1611" s="154" t="s">
        <v>955</v>
      </c>
      <c r="F1611" s="155">
        <f>vlookup(G1611,terminals!$C$4:$O$196,13,FALSE)</f>
        <v>149</v>
      </c>
      <c r="G1611" s="153" t="s">
        <v>1114</v>
      </c>
      <c r="H1611" s="156"/>
      <c r="I1611" s="163" t="s">
        <v>1063</v>
      </c>
      <c r="J1611" s="157"/>
      <c r="K1611" s="162">
        <f t="shared" si="10"/>
        <v>3</v>
      </c>
      <c r="L1611" s="163"/>
      <c r="M1611" s="154"/>
      <c r="N1611" s="131"/>
    </row>
    <row r="1612">
      <c r="A1612" s="152" t="str">
        <f t="shared" si="1"/>
        <v>704121</v>
      </c>
      <c r="B1612" s="107"/>
      <c r="C1612" s="106">
        <v>704.0</v>
      </c>
      <c r="D1612" s="153" t="s">
        <v>859</v>
      </c>
      <c r="E1612" s="154" t="s">
        <v>947</v>
      </c>
      <c r="F1612" s="155">
        <f>vlookup(G1612,terminals!$C$4:$O$196,13,FALSE)</f>
        <v>121</v>
      </c>
      <c r="G1612" s="153" t="s">
        <v>299</v>
      </c>
      <c r="H1612" s="156"/>
      <c r="I1612" s="163"/>
      <c r="J1612" s="157"/>
      <c r="K1612" s="162">
        <f t="shared" si="10"/>
        <v>-1</v>
      </c>
      <c r="L1612" s="163"/>
      <c r="M1612" s="154"/>
      <c r="N1612" s="131"/>
    </row>
    <row r="1613">
      <c r="A1613" s="152" t="str">
        <f t="shared" si="1"/>
        <v>705167</v>
      </c>
      <c r="B1613" s="107"/>
      <c r="C1613" s="106">
        <v>705.0</v>
      </c>
      <c r="D1613" s="153" t="s">
        <v>860</v>
      </c>
      <c r="E1613" s="154" t="s">
        <v>945</v>
      </c>
      <c r="F1613" s="155">
        <f>vlookup(G1613,terminals!$C$4:$O$196,13,FALSE)</f>
        <v>167</v>
      </c>
      <c r="G1613" s="153" t="s">
        <v>313</v>
      </c>
      <c r="H1613" s="156" t="s">
        <v>986</v>
      </c>
      <c r="I1613" s="163" t="s">
        <v>1063</v>
      </c>
      <c r="J1613" s="157"/>
      <c r="K1613" s="162">
        <f t="shared" si="10"/>
        <v>0</v>
      </c>
      <c r="L1613" s="163"/>
      <c r="M1613" s="154"/>
      <c r="N1613" s="131"/>
    </row>
    <row r="1614">
      <c r="A1614" s="152" t="str">
        <f t="shared" si="1"/>
        <v>705145</v>
      </c>
      <c r="B1614" s="107"/>
      <c r="C1614" s="106">
        <v>705.0</v>
      </c>
      <c r="D1614" s="153" t="s">
        <v>860</v>
      </c>
      <c r="E1614" s="154" t="s">
        <v>969</v>
      </c>
      <c r="F1614" s="155">
        <f>vlookup(G1614,terminals!$C$4:$O$196,13,FALSE)</f>
        <v>145</v>
      </c>
      <c r="G1614" s="153" t="s">
        <v>304</v>
      </c>
      <c r="H1614" s="156"/>
      <c r="I1614" s="163" t="s">
        <v>1063</v>
      </c>
      <c r="J1614" s="157"/>
      <c r="K1614" s="162">
        <f t="shared" si="10"/>
        <v>1</v>
      </c>
      <c r="L1614" s="163"/>
      <c r="M1614" s="154"/>
      <c r="N1614" s="131"/>
    </row>
    <row r="1615">
      <c r="A1615" s="152" t="str">
        <f t="shared" si="1"/>
        <v>705141</v>
      </c>
      <c r="B1615" s="107"/>
      <c r="C1615" s="106">
        <v>705.0</v>
      </c>
      <c r="D1615" s="153" t="s">
        <v>860</v>
      </c>
      <c r="E1615" s="154" t="s">
        <v>955</v>
      </c>
      <c r="F1615" s="155">
        <f>vlookup(G1615,terminals!$C$4:$O$196,13,FALSE)</f>
        <v>141</v>
      </c>
      <c r="G1615" s="153" t="s">
        <v>1113</v>
      </c>
      <c r="H1615" s="156"/>
      <c r="I1615" s="163" t="s">
        <v>1063</v>
      </c>
      <c r="J1615" s="157"/>
      <c r="K1615" s="162">
        <f t="shared" si="10"/>
        <v>2</v>
      </c>
      <c r="L1615" s="163"/>
      <c r="M1615" s="154"/>
      <c r="N1615" s="131"/>
    </row>
    <row r="1616">
      <c r="A1616" s="152" t="str">
        <f t="shared" si="1"/>
        <v>705144</v>
      </c>
      <c r="B1616" s="107"/>
      <c r="C1616" s="106">
        <v>705.0</v>
      </c>
      <c r="D1616" s="153" t="s">
        <v>860</v>
      </c>
      <c r="E1616" s="154" t="s">
        <v>947</v>
      </c>
      <c r="F1616" s="155">
        <f>vlookup(G1616,terminals!$C$4:$O$196,13,FALSE)</f>
        <v>144</v>
      </c>
      <c r="G1616" s="153" t="s">
        <v>344</v>
      </c>
      <c r="H1616" s="156"/>
      <c r="I1616" s="163"/>
      <c r="J1616" s="157"/>
      <c r="K1616" s="162">
        <f t="shared" si="10"/>
        <v>-1</v>
      </c>
      <c r="L1616" s="163"/>
      <c r="M1616" s="154"/>
      <c r="N1616" s="131"/>
    </row>
    <row r="1617">
      <c r="A1617" s="152" t="str">
        <f t="shared" si="1"/>
        <v>706167</v>
      </c>
      <c r="B1617" s="107"/>
      <c r="C1617" s="106">
        <v>706.0</v>
      </c>
      <c r="D1617" s="153" t="s">
        <v>860</v>
      </c>
      <c r="E1617" s="154" t="s">
        <v>945</v>
      </c>
      <c r="F1617" s="155">
        <f>vlookup(G1617,terminals!$C$4:$O$196,13,FALSE)</f>
        <v>167</v>
      </c>
      <c r="G1617" s="153" t="s">
        <v>313</v>
      </c>
      <c r="H1617" s="156" t="s">
        <v>1047</v>
      </c>
      <c r="I1617" s="163" t="s">
        <v>1063</v>
      </c>
      <c r="J1617" s="157"/>
      <c r="K1617" s="162">
        <f t="shared" si="10"/>
        <v>0</v>
      </c>
      <c r="L1617" s="163"/>
      <c r="M1617" s="154"/>
      <c r="N1617" s="131"/>
    </row>
    <row r="1618">
      <c r="A1618" s="152" t="str">
        <f t="shared" si="1"/>
        <v>706145</v>
      </c>
      <c r="B1618" s="107"/>
      <c r="C1618" s="106">
        <v>706.0</v>
      </c>
      <c r="D1618" s="153" t="s">
        <v>860</v>
      </c>
      <c r="E1618" s="154" t="s">
        <v>969</v>
      </c>
      <c r="F1618" s="155">
        <f>vlookup(G1618,terminals!$C$4:$O$196,13,FALSE)</f>
        <v>145</v>
      </c>
      <c r="G1618" s="153" t="s">
        <v>304</v>
      </c>
      <c r="H1618" s="156"/>
      <c r="I1618" s="163" t="s">
        <v>1063</v>
      </c>
      <c r="J1618" s="157"/>
      <c r="K1618" s="162">
        <f t="shared" si="10"/>
        <v>1</v>
      </c>
      <c r="L1618" s="163"/>
      <c r="M1618" s="154"/>
      <c r="N1618" s="131"/>
    </row>
    <row r="1619">
      <c r="A1619" s="152" t="str">
        <f t="shared" si="1"/>
        <v>706141</v>
      </c>
      <c r="B1619" s="107"/>
      <c r="C1619" s="106">
        <v>706.0</v>
      </c>
      <c r="D1619" s="153" t="s">
        <v>860</v>
      </c>
      <c r="E1619" s="154" t="s">
        <v>955</v>
      </c>
      <c r="F1619" s="155">
        <f>vlookup(G1619,terminals!$C$4:$O$196,13,FALSE)</f>
        <v>141</v>
      </c>
      <c r="G1619" s="153" t="s">
        <v>1113</v>
      </c>
      <c r="H1619" s="156"/>
      <c r="I1619" s="163" t="s">
        <v>1063</v>
      </c>
      <c r="J1619" s="157"/>
      <c r="K1619" s="162">
        <f t="shared" si="10"/>
        <v>2</v>
      </c>
      <c r="L1619" s="163"/>
      <c r="M1619" s="154"/>
      <c r="N1619" s="131"/>
    </row>
    <row r="1620">
      <c r="A1620" s="152" t="str">
        <f t="shared" si="1"/>
        <v>706144</v>
      </c>
      <c r="B1620" s="107"/>
      <c r="C1620" s="106">
        <v>706.0</v>
      </c>
      <c r="D1620" s="153" t="s">
        <v>860</v>
      </c>
      <c r="E1620" s="154" t="s">
        <v>947</v>
      </c>
      <c r="F1620" s="155">
        <f>vlookup(G1620,terminals!$C$4:$O$196,13,FALSE)</f>
        <v>144</v>
      </c>
      <c r="G1620" s="153" t="s">
        <v>344</v>
      </c>
      <c r="H1620" s="156"/>
      <c r="I1620" s="163"/>
      <c r="J1620" s="157"/>
      <c r="K1620" s="162">
        <f t="shared" si="10"/>
        <v>-1</v>
      </c>
      <c r="L1620" s="163"/>
      <c r="M1620" s="154"/>
      <c r="N1620" s="131"/>
    </row>
    <row r="1621">
      <c r="A1621" s="152" t="str">
        <f t="shared" si="1"/>
        <v>707167</v>
      </c>
      <c r="B1621" s="107"/>
      <c r="C1621" s="106">
        <v>707.0</v>
      </c>
      <c r="D1621" s="153" t="s">
        <v>861</v>
      </c>
      <c r="E1621" s="154" t="s">
        <v>945</v>
      </c>
      <c r="F1621" s="155">
        <f>vlookup(G1621,terminals!$C$4:$O$196,13,FALSE)</f>
        <v>167</v>
      </c>
      <c r="G1621" s="153" t="s">
        <v>313</v>
      </c>
      <c r="H1621" s="156" t="s">
        <v>973</v>
      </c>
      <c r="I1621" s="163" t="s">
        <v>1063</v>
      </c>
      <c r="J1621" s="157"/>
      <c r="K1621" s="162">
        <f t="shared" si="10"/>
        <v>0</v>
      </c>
      <c r="L1621" s="163"/>
      <c r="M1621" s="154"/>
      <c r="N1621" s="131"/>
    </row>
    <row r="1622">
      <c r="A1622" s="152" t="str">
        <f t="shared" si="1"/>
        <v>707127</v>
      </c>
      <c r="B1622" s="107"/>
      <c r="C1622" s="106">
        <v>707.0</v>
      </c>
      <c r="D1622" s="153" t="s">
        <v>861</v>
      </c>
      <c r="E1622" s="154" t="s">
        <v>969</v>
      </c>
      <c r="F1622" s="155">
        <f>vlookup(G1622,terminals!$C$4:$O$196,13,FALSE)</f>
        <v>127</v>
      </c>
      <c r="G1622" s="153" t="s">
        <v>336</v>
      </c>
      <c r="H1622" s="156"/>
      <c r="I1622" s="163" t="s">
        <v>1063</v>
      </c>
      <c r="J1622" s="157"/>
      <c r="K1622" s="162">
        <f t="shared" si="10"/>
        <v>1</v>
      </c>
      <c r="L1622" s="163"/>
      <c r="M1622" s="154"/>
      <c r="N1622" s="131"/>
    </row>
    <row r="1623">
      <c r="A1623" s="152" t="str">
        <f t="shared" si="1"/>
        <v>707145</v>
      </c>
      <c r="B1623" s="107"/>
      <c r="C1623" s="106">
        <v>707.0</v>
      </c>
      <c r="D1623" s="153" t="s">
        <v>861</v>
      </c>
      <c r="E1623" s="154" t="s">
        <v>969</v>
      </c>
      <c r="F1623" s="155">
        <f>vlookup(G1623,terminals!$C$4:$O$196,13,FALSE)</f>
        <v>145</v>
      </c>
      <c r="G1623" s="153" t="s">
        <v>304</v>
      </c>
      <c r="H1623" s="156"/>
      <c r="I1623" s="163" t="s">
        <v>1063</v>
      </c>
      <c r="J1623" s="157"/>
      <c r="K1623" s="162">
        <f t="shared" si="10"/>
        <v>2</v>
      </c>
      <c r="L1623" s="163"/>
      <c r="M1623" s="154"/>
      <c r="N1623" s="131"/>
    </row>
    <row r="1624">
      <c r="A1624" s="152" t="str">
        <f t="shared" si="1"/>
        <v>707142</v>
      </c>
      <c r="B1624" s="107"/>
      <c r="C1624" s="106">
        <v>707.0</v>
      </c>
      <c r="D1624" s="153" t="s">
        <v>861</v>
      </c>
      <c r="E1624" s="154" t="s">
        <v>969</v>
      </c>
      <c r="F1624" s="155">
        <f>vlookup(G1624,terminals!$C$4:$O$196,13,FALSE)</f>
        <v>142</v>
      </c>
      <c r="G1624" s="153" t="s">
        <v>342</v>
      </c>
      <c r="H1624" s="156"/>
      <c r="I1624" s="163" t="s">
        <v>1063</v>
      </c>
      <c r="J1624" s="157"/>
      <c r="K1624" s="162">
        <f t="shared" si="10"/>
        <v>3</v>
      </c>
      <c r="L1624" s="163"/>
      <c r="M1624" s="154"/>
      <c r="N1624" s="131"/>
    </row>
    <row r="1625">
      <c r="A1625" s="152" t="str">
        <f t="shared" si="1"/>
        <v>707126</v>
      </c>
      <c r="B1625" s="107"/>
      <c r="C1625" s="106">
        <v>707.0</v>
      </c>
      <c r="D1625" s="153" t="s">
        <v>861</v>
      </c>
      <c r="E1625" s="154" t="s">
        <v>969</v>
      </c>
      <c r="F1625" s="155">
        <f>vlookup(G1625,terminals!$C$4:$O$196,13,FALSE)</f>
        <v>126</v>
      </c>
      <c r="G1625" s="153" t="s">
        <v>334</v>
      </c>
      <c r="H1625" s="156"/>
      <c r="I1625" s="163" t="s">
        <v>1063</v>
      </c>
      <c r="J1625" s="157"/>
      <c r="K1625" s="162">
        <f t="shared" si="10"/>
        <v>4</v>
      </c>
      <c r="L1625" s="163"/>
      <c r="M1625" s="154"/>
      <c r="N1625" s="131"/>
    </row>
    <row r="1626">
      <c r="A1626" s="152" t="str">
        <f t="shared" si="1"/>
        <v>707150</v>
      </c>
      <c r="B1626" s="107"/>
      <c r="C1626" s="106">
        <v>707.0</v>
      </c>
      <c r="D1626" s="153" t="s">
        <v>861</v>
      </c>
      <c r="E1626" s="154" t="s">
        <v>955</v>
      </c>
      <c r="F1626" s="155">
        <f>vlookup(G1626,terminals!$C$4:$O$196,13,FALSE)</f>
        <v>150</v>
      </c>
      <c r="G1626" s="153" t="s">
        <v>343</v>
      </c>
      <c r="H1626" s="156"/>
      <c r="I1626" s="163" t="s">
        <v>1063</v>
      </c>
      <c r="J1626" s="157"/>
      <c r="K1626" s="162">
        <f t="shared" si="10"/>
        <v>5</v>
      </c>
      <c r="L1626" s="163"/>
      <c r="M1626" s="154"/>
      <c r="N1626" s="131"/>
    </row>
    <row r="1627">
      <c r="A1627" s="152" t="str">
        <f t="shared" si="1"/>
        <v>707128</v>
      </c>
      <c r="B1627" s="107"/>
      <c r="C1627" s="106">
        <v>707.0</v>
      </c>
      <c r="D1627" s="153" t="s">
        <v>861</v>
      </c>
      <c r="E1627" s="154" t="s">
        <v>947</v>
      </c>
      <c r="F1627" s="155">
        <f>vlookup(G1627,terminals!$C$4:$O$196,13,FALSE)</f>
        <v>128</v>
      </c>
      <c r="G1627" s="153" t="s">
        <v>338</v>
      </c>
      <c r="H1627" s="156"/>
      <c r="I1627" s="163"/>
      <c r="J1627" s="157"/>
      <c r="K1627" s="162">
        <f t="shared" si="10"/>
        <v>-1</v>
      </c>
      <c r="L1627" s="163"/>
      <c r="M1627" s="154"/>
      <c r="N1627" s="131"/>
    </row>
    <row r="1628">
      <c r="A1628" s="152" t="str">
        <f t="shared" si="1"/>
        <v>708174</v>
      </c>
      <c r="B1628" s="107"/>
      <c r="C1628" s="106">
        <v>708.0</v>
      </c>
      <c r="D1628" s="153" t="s">
        <v>862</v>
      </c>
      <c r="E1628" s="154" t="s">
        <v>945</v>
      </c>
      <c r="F1628" s="155">
        <f>vlookup(G1628,terminals!$C$4:$O$196,13,FALSE)</f>
        <v>174</v>
      </c>
      <c r="G1628" s="153" t="s">
        <v>1110</v>
      </c>
      <c r="H1628" s="156" t="s">
        <v>1044</v>
      </c>
      <c r="I1628" s="163" t="s">
        <v>1063</v>
      </c>
      <c r="J1628" s="157"/>
      <c r="K1628" s="162">
        <f t="shared" si="10"/>
        <v>0</v>
      </c>
      <c r="L1628" s="163"/>
      <c r="M1628" s="154"/>
      <c r="N1628" s="131"/>
    </row>
    <row r="1629">
      <c r="A1629" s="152" t="str">
        <f t="shared" si="1"/>
        <v>708131</v>
      </c>
      <c r="B1629" s="107"/>
      <c r="C1629" s="106">
        <v>708.0</v>
      </c>
      <c r="D1629" s="153" t="s">
        <v>862</v>
      </c>
      <c r="E1629" s="154" t="s">
        <v>969</v>
      </c>
      <c r="F1629" s="155">
        <f>vlookup(G1629,terminals!$C$4:$O$196,13,FALSE)</f>
        <v>131</v>
      </c>
      <c r="G1629" s="153" t="s">
        <v>1111</v>
      </c>
      <c r="H1629" s="156"/>
      <c r="I1629" s="163" t="s">
        <v>1063</v>
      </c>
      <c r="J1629" s="157"/>
      <c r="K1629" s="162">
        <f t="shared" si="10"/>
        <v>1</v>
      </c>
      <c r="L1629" s="163"/>
      <c r="M1629" s="154"/>
      <c r="N1629" s="131"/>
    </row>
    <row r="1630">
      <c r="A1630" s="152" t="str">
        <f t="shared" si="1"/>
        <v>708127</v>
      </c>
      <c r="B1630" s="107"/>
      <c r="C1630" s="106">
        <v>708.0</v>
      </c>
      <c r="D1630" s="153" t="s">
        <v>862</v>
      </c>
      <c r="E1630" s="154" t="s">
        <v>969</v>
      </c>
      <c r="F1630" s="155">
        <f>vlookup(G1630,terminals!$C$4:$O$196,13,FALSE)</f>
        <v>127</v>
      </c>
      <c r="G1630" s="153" t="s">
        <v>336</v>
      </c>
      <c r="H1630" s="156"/>
      <c r="I1630" s="163" t="s">
        <v>1063</v>
      </c>
      <c r="J1630" s="157"/>
      <c r="K1630" s="162">
        <f t="shared" si="10"/>
        <v>2</v>
      </c>
      <c r="L1630" s="163"/>
      <c r="M1630" s="154"/>
      <c r="N1630" s="131"/>
    </row>
    <row r="1631">
      <c r="A1631" s="152" t="str">
        <f t="shared" si="1"/>
        <v>708149</v>
      </c>
      <c r="B1631" s="107"/>
      <c r="C1631" s="106">
        <v>708.0</v>
      </c>
      <c r="D1631" s="153" t="s">
        <v>862</v>
      </c>
      <c r="E1631" s="154" t="s">
        <v>955</v>
      </c>
      <c r="F1631" s="155">
        <f>vlookup(G1631,terminals!$C$4:$O$196,13,FALSE)</f>
        <v>149</v>
      </c>
      <c r="G1631" s="153" t="s">
        <v>1114</v>
      </c>
      <c r="H1631" s="156"/>
      <c r="I1631" s="163" t="s">
        <v>1063</v>
      </c>
      <c r="J1631" s="157"/>
      <c r="K1631" s="162">
        <f t="shared" si="10"/>
        <v>3</v>
      </c>
      <c r="L1631" s="163"/>
      <c r="M1631" s="154"/>
      <c r="N1631" s="131"/>
    </row>
    <row r="1632">
      <c r="A1632" s="152" t="str">
        <f t="shared" si="1"/>
        <v>708121</v>
      </c>
      <c r="B1632" s="107"/>
      <c r="C1632" s="106">
        <v>708.0</v>
      </c>
      <c r="D1632" s="153" t="s">
        <v>862</v>
      </c>
      <c r="E1632" s="154" t="s">
        <v>947</v>
      </c>
      <c r="F1632" s="155">
        <f>vlookup(G1632,terminals!$C$4:$O$196,13,FALSE)</f>
        <v>121</v>
      </c>
      <c r="G1632" s="153" t="s">
        <v>299</v>
      </c>
      <c r="H1632" s="156"/>
      <c r="I1632" s="163"/>
      <c r="J1632" s="157"/>
      <c r="K1632" s="162">
        <f t="shared" si="10"/>
        <v>-1</v>
      </c>
      <c r="L1632" s="163"/>
      <c r="M1632" s="154"/>
      <c r="N1632" s="131"/>
    </row>
    <row r="1633">
      <c r="A1633" s="152" t="str">
        <f t="shared" si="1"/>
        <v>709174</v>
      </c>
      <c r="B1633" s="107"/>
      <c r="C1633" s="106">
        <v>709.0</v>
      </c>
      <c r="D1633" s="153" t="s">
        <v>862</v>
      </c>
      <c r="E1633" s="154" t="s">
        <v>945</v>
      </c>
      <c r="F1633" s="155">
        <f>vlookup(G1633,terminals!$C$4:$O$196,13,FALSE)</f>
        <v>174</v>
      </c>
      <c r="G1633" s="153" t="s">
        <v>1110</v>
      </c>
      <c r="H1633" s="156" t="s">
        <v>986</v>
      </c>
      <c r="I1633" s="163" t="s">
        <v>1063</v>
      </c>
      <c r="J1633" s="157"/>
      <c r="K1633" s="162">
        <f t="shared" si="10"/>
        <v>0</v>
      </c>
      <c r="L1633" s="163"/>
      <c r="M1633" s="154"/>
      <c r="N1633" s="131"/>
    </row>
    <row r="1634">
      <c r="A1634" s="152" t="str">
        <f t="shared" si="1"/>
        <v>709131</v>
      </c>
      <c r="B1634" s="107"/>
      <c r="C1634" s="106">
        <v>709.0</v>
      </c>
      <c r="D1634" s="153" t="s">
        <v>862</v>
      </c>
      <c r="E1634" s="154" t="s">
        <v>969</v>
      </c>
      <c r="F1634" s="155">
        <f>vlookup(G1634,terminals!$C$4:$O$196,13,FALSE)</f>
        <v>131</v>
      </c>
      <c r="G1634" s="153" t="s">
        <v>1111</v>
      </c>
      <c r="H1634" s="156"/>
      <c r="I1634" s="163" t="s">
        <v>1063</v>
      </c>
      <c r="J1634" s="157"/>
      <c r="K1634" s="162">
        <f t="shared" si="10"/>
        <v>1</v>
      </c>
      <c r="L1634" s="163"/>
      <c r="M1634" s="154"/>
      <c r="N1634" s="131"/>
    </row>
    <row r="1635">
      <c r="A1635" s="152" t="str">
        <f t="shared" si="1"/>
        <v>709127</v>
      </c>
      <c r="B1635" s="107"/>
      <c r="C1635" s="106">
        <v>709.0</v>
      </c>
      <c r="D1635" s="153" t="s">
        <v>862</v>
      </c>
      <c r="E1635" s="154" t="s">
        <v>969</v>
      </c>
      <c r="F1635" s="155">
        <f>vlookup(G1635,terminals!$C$4:$O$196,13,FALSE)</f>
        <v>127</v>
      </c>
      <c r="G1635" s="153" t="s">
        <v>336</v>
      </c>
      <c r="H1635" s="156"/>
      <c r="I1635" s="163" t="s">
        <v>1063</v>
      </c>
      <c r="J1635" s="157"/>
      <c r="K1635" s="162">
        <f t="shared" si="10"/>
        <v>2</v>
      </c>
      <c r="L1635" s="163"/>
      <c r="M1635" s="154"/>
      <c r="N1635" s="131"/>
    </row>
    <row r="1636">
      <c r="A1636" s="152" t="str">
        <f t="shared" si="1"/>
        <v>709149</v>
      </c>
      <c r="B1636" s="107"/>
      <c r="C1636" s="106">
        <v>709.0</v>
      </c>
      <c r="D1636" s="153" t="s">
        <v>862</v>
      </c>
      <c r="E1636" s="154" t="s">
        <v>955</v>
      </c>
      <c r="F1636" s="155">
        <f>vlookup(G1636,terminals!$C$4:$O$196,13,FALSE)</f>
        <v>149</v>
      </c>
      <c r="G1636" s="153" t="s">
        <v>1114</v>
      </c>
      <c r="H1636" s="156"/>
      <c r="I1636" s="163" t="s">
        <v>1063</v>
      </c>
      <c r="J1636" s="157"/>
      <c r="K1636" s="162">
        <f t="shared" si="10"/>
        <v>3</v>
      </c>
      <c r="L1636" s="163"/>
      <c r="M1636" s="154"/>
      <c r="N1636" s="131"/>
    </row>
    <row r="1637">
      <c r="A1637" s="152" t="str">
        <f t="shared" si="1"/>
        <v>709121</v>
      </c>
      <c r="B1637" s="107"/>
      <c r="C1637" s="106">
        <v>709.0</v>
      </c>
      <c r="D1637" s="153" t="s">
        <v>862</v>
      </c>
      <c r="E1637" s="154" t="s">
        <v>947</v>
      </c>
      <c r="F1637" s="155">
        <f>vlookup(G1637,terminals!$C$4:$O$196,13,FALSE)</f>
        <v>121</v>
      </c>
      <c r="G1637" s="153" t="s">
        <v>299</v>
      </c>
      <c r="H1637" s="156"/>
      <c r="I1637" s="163"/>
      <c r="J1637" s="157"/>
      <c r="K1637" s="162">
        <f t="shared" si="10"/>
        <v>-1</v>
      </c>
      <c r="L1637" s="163"/>
      <c r="M1637" s="154"/>
      <c r="N1637" s="131"/>
    </row>
    <row r="1638">
      <c r="A1638" s="152" t="str">
        <f t="shared" si="1"/>
        <v>710174</v>
      </c>
      <c r="B1638" s="107"/>
      <c r="C1638" s="106">
        <v>710.0</v>
      </c>
      <c r="D1638" s="153" t="s">
        <v>863</v>
      </c>
      <c r="E1638" s="154" t="s">
        <v>945</v>
      </c>
      <c r="F1638" s="155">
        <f>vlookup(G1638,terminals!$C$4:$O$196,13,FALSE)</f>
        <v>174</v>
      </c>
      <c r="G1638" s="153" t="s">
        <v>1110</v>
      </c>
      <c r="H1638" s="156" t="s">
        <v>986</v>
      </c>
      <c r="I1638" s="163" t="s">
        <v>1063</v>
      </c>
      <c r="J1638" s="157"/>
      <c r="K1638" s="162">
        <f t="shared" si="10"/>
        <v>0</v>
      </c>
      <c r="L1638" s="163"/>
      <c r="M1638" s="154"/>
      <c r="N1638" s="131"/>
    </row>
    <row r="1639">
      <c r="A1639" s="152" t="str">
        <f t="shared" si="1"/>
        <v>710125</v>
      </c>
      <c r="B1639" s="107"/>
      <c r="C1639" s="106">
        <v>710.0</v>
      </c>
      <c r="D1639" s="153" t="s">
        <v>863</v>
      </c>
      <c r="E1639" s="154" t="s">
        <v>969</v>
      </c>
      <c r="F1639" s="155">
        <f>vlookup(G1639,terminals!$C$4:$O$196,13,FALSE)</f>
        <v>125</v>
      </c>
      <c r="G1639" s="153" t="s">
        <v>1112</v>
      </c>
      <c r="H1639" s="156"/>
      <c r="I1639" s="163" t="s">
        <v>1063</v>
      </c>
      <c r="J1639" s="157"/>
      <c r="K1639" s="162">
        <f t="shared" si="10"/>
        <v>1</v>
      </c>
      <c r="L1639" s="163"/>
      <c r="M1639" s="154"/>
      <c r="N1639" s="131"/>
    </row>
    <row r="1640">
      <c r="A1640" s="152" t="str">
        <f t="shared" si="1"/>
        <v>710146</v>
      </c>
      <c r="B1640" s="107"/>
      <c r="C1640" s="106">
        <v>710.0</v>
      </c>
      <c r="D1640" s="153" t="s">
        <v>863</v>
      </c>
      <c r="E1640" s="154" t="s">
        <v>969</v>
      </c>
      <c r="F1640" s="155">
        <f>vlookup(G1640,terminals!$C$4:$O$196,13,FALSE)</f>
        <v>146</v>
      </c>
      <c r="G1640" s="153" t="s">
        <v>350</v>
      </c>
      <c r="H1640" s="156"/>
      <c r="I1640" s="163" t="s">
        <v>1063</v>
      </c>
      <c r="J1640" s="157"/>
      <c r="K1640" s="162">
        <f t="shared" si="10"/>
        <v>2</v>
      </c>
      <c r="L1640" s="163"/>
      <c r="M1640" s="154"/>
      <c r="N1640" s="131"/>
    </row>
    <row r="1641">
      <c r="A1641" s="152" t="str">
        <f t="shared" si="1"/>
        <v>710121</v>
      </c>
      <c r="B1641" s="107"/>
      <c r="C1641" s="106">
        <v>710.0</v>
      </c>
      <c r="D1641" s="153" t="s">
        <v>863</v>
      </c>
      <c r="E1641" s="154" t="s">
        <v>955</v>
      </c>
      <c r="F1641" s="155">
        <f>vlookup(G1641,terminals!$C$4:$O$196,13,FALSE)</f>
        <v>121</v>
      </c>
      <c r="G1641" s="153" t="s">
        <v>299</v>
      </c>
      <c r="H1641" s="156"/>
      <c r="I1641" s="163" t="s">
        <v>1063</v>
      </c>
      <c r="J1641" s="157"/>
      <c r="K1641" s="162">
        <f t="shared" si="10"/>
        <v>3</v>
      </c>
      <c r="L1641" s="163"/>
      <c r="M1641" s="154"/>
      <c r="N1641" s="131"/>
    </row>
    <row r="1642">
      <c r="A1642" s="152" t="str">
        <f t="shared" si="1"/>
        <v>710144</v>
      </c>
      <c r="B1642" s="107"/>
      <c r="C1642" s="106">
        <v>710.0</v>
      </c>
      <c r="D1642" s="153" t="s">
        <v>863</v>
      </c>
      <c r="E1642" s="154" t="s">
        <v>947</v>
      </c>
      <c r="F1642" s="155">
        <f>vlookup(G1642,terminals!$C$4:$O$196,13,FALSE)</f>
        <v>144</v>
      </c>
      <c r="G1642" s="153" t="s">
        <v>344</v>
      </c>
      <c r="H1642" s="156"/>
      <c r="I1642" s="163"/>
      <c r="J1642" s="157"/>
      <c r="K1642" s="162">
        <f t="shared" si="10"/>
        <v>-1</v>
      </c>
      <c r="L1642" s="163"/>
      <c r="M1642" s="154"/>
      <c r="N1642" s="131"/>
    </row>
    <row r="1643">
      <c r="A1643" s="152" t="str">
        <f t="shared" si="1"/>
        <v>711174</v>
      </c>
      <c r="B1643" s="107"/>
      <c r="C1643" s="106">
        <v>711.0</v>
      </c>
      <c r="D1643" s="153" t="s">
        <v>864</v>
      </c>
      <c r="E1643" s="154" t="s">
        <v>945</v>
      </c>
      <c r="F1643" s="155">
        <f>vlookup(G1643,terminals!$C$4:$O$196,13,FALSE)</f>
        <v>174</v>
      </c>
      <c r="G1643" s="153" t="s">
        <v>1110</v>
      </c>
      <c r="H1643" s="156" t="s">
        <v>1116</v>
      </c>
      <c r="I1643" s="163" t="s">
        <v>1063</v>
      </c>
      <c r="J1643" s="157"/>
      <c r="K1643" s="162">
        <f t="shared" si="10"/>
        <v>0</v>
      </c>
      <c r="L1643" s="163"/>
      <c r="M1643" s="154"/>
      <c r="N1643" s="131"/>
    </row>
    <row r="1644">
      <c r="A1644" s="152" t="str">
        <f t="shared" si="1"/>
        <v>711150</v>
      </c>
      <c r="B1644" s="107"/>
      <c r="C1644" s="106">
        <v>711.0</v>
      </c>
      <c r="D1644" s="153" t="s">
        <v>864</v>
      </c>
      <c r="E1644" s="154" t="s">
        <v>969</v>
      </c>
      <c r="F1644" s="155">
        <f>vlookup(G1644,terminals!$C$4:$O$196,13,FALSE)</f>
        <v>150</v>
      </c>
      <c r="G1644" s="153" t="s">
        <v>343</v>
      </c>
      <c r="H1644" s="156"/>
      <c r="I1644" s="163" t="s">
        <v>1063</v>
      </c>
      <c r="J1644" s="157"/>
      <c r="K1644" s="162">
        <f t="shared" si="10"/>
        <v>1</v>
      </c>
      <c r="L1644" s="163"/>
      <c r="M1644" s="154"/>
      <c r="N1644" s="131"/>
    </row>
    <row r="1645">
      <c r="A1645" s="152" t="str">
        <f t="shared" si="1"/>
        <v>711121</v>
      </c>
      <c r="B1645" s="107"/>
      <c r="C1645" s="106">
        <v>711.0</v>
      </c>
      <c r="D1645" s="153" t="s">
        <v>864</v>
      </c>
      <c r="E1645" s="154" t="s">
        <v>969</v>
      </c>
      <c r="F1645" s="155">
        <f>vlookup(G1645,terminals!$C$4:$O$196,13,FALSE)</f>
        <v>121</v>
      </c>
      <c r="G1645" s="153" t="s">
        <v>299</v>
      </c>
      <c r="H1645" s="156"/>
      <c r="I1645" s="163" t="s">
        <v>1063</v>
      </c>
      <c r="J1645" s="157"/>
      <c r="K1645" s="162">
        <f t="shared" si="10"/>
        <v>2</v>
      </c>
      <c r="L1645" s="163"/>
      <c r="M1645" s="154"/>
      <c r="N1645" s="131"/>
    </row>
    <row r="1646">
      <c r="A1646" s="152" t="str">
        <f t="shared" si="1"/>
        <v>711142</v>
      </c>
      <c r="B1646" s="107"/>
      <c r="C1646" s="106">
        <v>711.0</v>
      </c>
      <c r="D1646" s="153" t="s">
        <v>864</v>
      </c>
      <c r="E1646" s="154" t="s">
        <v>969</v>
      </c>
      <c r="F1646" s="155">
        <f>vlookup(G1646,terminals!$C$4:$O$196,13,FALSE)</f>
        <v>142</v>
      </c>
      <c r="G1646" s="153" t="s">
        <v>342</v>
      </c>
      <c r="H1646" s="156"/>
      <c r="I1646" s="163" t="s">
        <v>1063</v>
      </c>
      <c r="J1646" s="157"/>
      <c r="K1646" s="162">
        <f t="shared" si="10"/>
        <v>3</v>
      </c>
      <c r="L1646" s="163"/>
      <c r="M1646" s="154"/>
      <c r="N1646" s="131"/>
    </row>
    <row r="1647">
      <c r="A1647" s="152" t="str">
        <f t="shared" si="1"/>
        <v>711126</v>
      </c>
      <c r="B1647" s="107"/>
      <c r="C1647" s="106">
        <v>711.0</v>
      </c>
      <c r="D1647" s="153" t="s">
        <v>864</v>
      </c>
      <c r="E1647" s="154" t="s">
        <v>969</v>
      </c>
      <c r="F1647" s="155">
        <f>vlookup(G1647,terminals!$C$4:$O$196,13,FALSE)</f>
        <v>126</v>
      </c>
      <c r="G1647" s="153" t="s">
        <v>334</v>
      </c>
      <c r="H1647" s="156"/>
      <c r="I1647" s="163" t="s">
        <v>1063</v>
      </c>
      <c r="J1647" s="157"/>
      <c r="K1647" s="162">
        <f t="shared" si="10"/>
        <v>4</v>
      </c>
      <c r="L1647" s="163"/>
      <c r="M1647" s="154"/>
      <c r="N1647" s="131"/>
    </row>
    <row r="1648">
      <c r="A1648" s="152" t="str">
        <f t="shared" si="1"/>
        <v>711127</v>
      </c>
      <c r="B1648" s="107"/>
      <c r="C1648" s="106">
        <v>711.0</v>
      </c>
      <c r="D1648" s="153" t="s">
        <v>864</v>
      </c>
      <c r="E1648" s="154" t="s">
        <v>969</v>
      </c>
      <c r="F1648" s="155">
        <f>vlookup(G1648,terminals!$C$4:$O$196,13,FALSE)</f>
        <v>127</v>
      </c>
      <c r="G1648" s="153" t="s">
        <v>336</v>
      </c>
      <c r="H1648" s="156"/>
      <c r="I1648" s="163" t="s">
        <v>1063</v>
      </c>
      <c r="J1648" s="157"/>
      <c r="K1648" s="162">
        <f t="shared" si="10"/>
        <v>5</v>
      </c>
      <c r="L1648" s="163"/>
      <c r="M1648" s="154"/>
      <c r="N1648" s="131"/>
    </row>
    <row r="1649">
      <c r="A1649" s="152" t="str">
        <f t="shared" si="1"/>
        <v>711134</v>
      </c>
      <c r="B1649" s="107"/>
      <c r="C1649" s="106">
        <v>711.0</v>
      </c>
      <c r="D1649" s="153" t="s">
        <v>864</v>
      </c>
      <c r="E1649" s="154" t="s">
        <v>955</v>
      </c>
      <c r="F1649" s="155">
        <f>vlookup(G1649,terminals!$C$4:$O$196,13,FALSE)</f>
        <v>134</v>
      </c>
      <c r="G1649" s="153" t="s">
        <v>356</v>
      </c>
      <c r="H1649" s="156"/>
      <c r="I1649" s="163" t="s">
        <v>1063</v>
      </c>
      <c r="J1649" s="157"/>
      <c r="K1649" s="162">
        <f t="shared" si="10"/>
        <v>6</v>
      </c>
      <c r="L1649" s="163"/>
      <c r="M1649" s="154"/>
      <c r="N1649" s="131"/>
    </row>
    <row r="1650">
      <c r="A1650" s="152" t="str">
        <f t="shared" si="1"/>
        <v>711128</v>
      </c>
      <c r="B1650" s="107"/>
      <c r="C1650" s="106">
        <v>711.0</v>
      </c>
      <c r="D1650" s="153" t="s">
        <v>864</v>
      </c>
      <c r="E1650" s="154" t="s">
        <v>947</v>
      </c>
      <c r="F1650" s="155">
        <f>vlookup(G1650,terminals!$C$4:$O$196,13,FALSE)</f>
        <v>128</v>
      </c>
      <c r="G1650" s="153" t="s">
        <v>338</v>
      </c>
      <c r="H1650" s="156"/>
      <c r="I1650" s="163"/>
      <c r="J1650" s="157"/>
      <c r="K1650" s="162">
        <f t="shared" si="10"/>
        <v>-1</v>
      </c>
      <c r="L1650" s="163"/>
      <c r="M1650" s="154"/>
      <c r="N1650" s="131"/>
    </row>
    <row r="1651">
      <c r="A1651" s="152" t="str">
        <f t="shared" si="1"/>
        <v>712174</v>
      </c>
      <c r="B1651" s="107"/>
      <c r="C1651" s="106">
        <v>712.0</v>
      </c>
      <c r="D1651" s="153" t="s">
        <v>864</v>
      </c>
      <c r="E1651" s="154" t="s">
        <v>945</v>
      </c>
      <c r="F1651" s="155">
        <f>vlookup(G1651,terminals!$C$4:$O$196,13,FALSE)</f>
        <v>174</v>
      </c>
      <c r="G1651" s="153" t="s">
        <v>1110</v>
      </c>
      <c r="H1651" s="156" t="s">
        <v>986</v>
      </c>
      <c r="I1651" s="163" t="s">
        <v>1063</v>
      </c>
      <c r="J1651" s="157"/>
      <c r="K1651" s="162">
        <f t="shared" si="10"/>
        <v>0</v>
      </c>
      <c r="L1651" s="163"/>
      <c r="M1651" s="154"/>
      <c r="N1651" s="131"/>
    </row>
    <row r="1652">
      <c r="A1652" s="152" t="str">
        <f t="shared" si="1"/>
        <v>712150</v>
      </c>
      <c r="B1652" s="107"/>
      <c r="C1652" s="106">
        <v>712.0</v>
      </c>
      <c r="D1652" s="153" t="s">
        <v>864</v>
      </c>
      <c r="E1652" s="154" t="s">
        <v>969</v>
      </c>
      <c r="F1652" s="155">
        <f>vlookup(G1652,terminals!$C$4:$O$196,13,FALSE)</f>
        <v>150</v>
      </c>
      <c r="G1652" s="153" t="s">
        <v>343</v>
      </c>
      <c r="H1652" s="156"/>
      <c r="I1652" s="163" t="s">
        <v>1063</v>
      </c>
      <c r="J1652" s="157"/>
      <c r="K1652" s="162">
        <f t="shared" si="10"/>
        <v>1</v>
      </c>
      <c r="L1652" s="163"/>
      <c r="M1652" s="154"/>
      <c r="N1652" s="131"/>
    </row>
    <row r="1653">
      <c r="A1653" s="152" t="str">
        <f t="shared" si="1"/>
        <v>712121</v>
      </c>
      <c r="B1653" s="107"/>
      <c r="C1653" s="106">
        <v>712.0</v>
      </c>
      <c r="D1653" s="153" t="s">
        <v>864</v>
      </c>
      <c r="E1653" s="154" t="s">
        <v>969</v>
      </c>
      <c r="F1653" s="155">
        <f>vlookup(G1653,terminals!$C$4:$O$196,13,FALSE)</f>
        <v>121</v>
      </c>
      <c r="G1653" s="153" t="s">
        <v>299</v>
      </c>
      <c r="H1653" s="156"/>
      <c r="I1653" s="163" t="s">
        <v>1063</v>
      </c>
      <c r="J1653" s="157"/>
      <c r="K1653" s="162">
        <f t="shared" si="10"/>
        <v>2</v>
      </c>
      <c r="L1653" s="163"/>
      <c r="M1653" s="154"/>
      <c r="N1653" s="131"/>
    </row>
    <row r="1654">
      <c r="A1654" s="152" t="str">
        <f t="shared" si="1"/>
        <v>712142</v>
      </c>
      <c r="B1654" s="107"/>
      <c r="C1654" s="106">
        <v>712.0</v>
      </c>
      <c r="D1654" s="153" t="s">
        <v>864</v>
      </c>
      <c r="E1654" s="154" t="s">
        <v>969</v>
      </c>
      <c r="F1654" s="155">
        <f>vlookup(G1654,terminals!$C$4:$O$196,13,FALSE)</f>
        <v>142</v>
      </c>
      <c r="G1654" s="153" t="s">
        <v>342</v>
      </c>
      <c r="H1654" s="156"/>
      <c r="I1654" s="163" t="s">
        <v>1063</v>
      </c>
      <c r="J1654" s="157"/>
      <c r="K1654" s="162">
        <f t="shared" si="10"/>
        <v>3</v>
      </c>
      <c r="L1654" s="163"/>
      <c r="M1654" s="154"/>
      <c r="N1654" s="131"/>
    </row>
    <row r="1655">
      <c r="A1655" s="152" t="str">
        <f t="shared" si="1"/>
        <v>712126</v>
      </c>
      <c r="B1655" s="107"/>
      <c r="C1655" s="106">
        <v>712.0</v>
      </c>
      <c r="D1655" s="153" t="s">
        <v>864</v>
      </c>
      <c r="E1655" s="154" t="s">
        <v>969</v>
      </c>
      <c r="F1655" s="155">
        <f>vlookup(G1655,terminals!$C$4:$O$196,13,FALSE)</f>
        <v>126</v>
      </c>
      <c r="G1655" s="153" t="s">
        <v>334</v>
      </c>
      <c r="H1655" s="156"/>
      <c r="I1655" s="163" t="s">
        <v>1063</v>
      </c>
      <c r="J1655" s="157"/>
      <c r="K1655" s="162">
        <f t="shared" si="10"/>
        <v>4</v>
      </c>
      <c r="L1655" s="163"/>
      <c r="M1655" s="154"/>
      <c r="N1655" s="131"/>
    </row>
    <row r="1656">
      <c r="A1656" s="152" t="str">
        <f t="shared" si="1"/>
        <v>712127</v>
      </c>
      <c r="B1656" s="107"/>
      <c r="C1656" s="106">
        <v>712.0</v>
      </c>
      <c r="D1656" s="153" t="s">
        <v>864</v>
      </c>
      <c r="E1656" s="154" t="s">
        <v>969</v>
      </c>
      <c r="F1656" s="155">
        <f>vlookup(G1656,terminals!$C$4:$O$196,13,FALSE)</f>
        <v>127</v>
      </c>
      <c r="G1656" s="153" t="s">
        <v>336</v>
      </c>
      <c r="H1656" s="156"/>
      <c r="I1656" s="163" t="s">
        <v>1063</v>
      </c>
      <c r="J1656" s="157"/>
      <c r="K1656" s="162">
        <f t="shared" si="10"/>
        <v>5</v>
      </c>
      <c r="L1656" s="163"/>
      <c r="M1656" s="154"/>
      <c r="N1656" s="131"/>
    </row>
    <row r="1657">
      <c r="A1657" s="152" t="str">
        <f t="shared" si="1"/>
        <v>712134</v>
      </c>
      <c r="B1657" s="107"/>
      <c r="C1657" s="106">
        <v>712.0</v>
      </c>
      <c r="D1657" s="153" t="s">
        <v>864</v>
      </c>
      <c r="E1657" s="154" t="s">
        <v>955</v>
      </c>
      <c r="F1657" s="155">
        <f>vlookup(G1657,terminals!$C$4:$O$196,13,FALSE)</f>
        <v>134</v>
      </c>
      <c r="G1657" s="153" t="s">
        <v>356</v>
      </c>
      <c r="H1657" s="156"/>
      <c r="I1657" s="163" t="s">
        <v>1063</v>
      </c>
      <c r="J1657" s="157"/>
      <c r="K1657" s="162">
        <f t="shared" si="10"/>
        <v>6</v>
      </c>
      <c r="L1657" s="163"/>
      <c r="M1657" s="154"/>
      <c r="N1657" s="131"/>
    </row>
    <row r="1658">
      <c r="A1658" s="152" t="str">
        <f t="shared" si="1"/>
        <v>712128</v>
      </c>
      <c r="B1658" s="107"/>
      <c r="C1658" s="106">
        <v>712.0</v>
      </c>
      <c r="D1658" s="153" t="s">
        <v>864</v>
      </c>
      <c r="E1658" s="154" t="s">
        <v>947</v>
      </c>
      <c r="F1658" s="155">
        <f>vlookup(G1658,terminals!$C$4:$O$196,13,FALSE)</f>
        <v>128</v>
      </c>
      <c r="G1658" s="153" t="s">
        <v>338</v>
      </c>
      <c r="H1658" s="156"/>
      <c r="I1658" s="163"/>
      <c r="J1658" s="157"/>
      <c r="K1658" s="162">
        <f t="shared" si="10"/>
        <v>-1</v>
      </c>
      <c r="L1658" s="163"/>
      <c r="M1658" s="154"/>
      <c r="N1658" s="131"/>
    </row>
    <row r="1659">
      <c r="A1659" s="152" t="str">
        <f t="shared" si="1"/>
        <v>713174</v>
      </c>
      <c r="B1659" s="107"/>
      <c r="C1659" s="106">
        <v>713.0</v>
      </c>
      <c r="D1659" s="153" t="s">
        <v>864</v>
      </c>
      <c r="E1659" s="154" t="s">
        <v>945</v>
      </c>
      <c r="F1659" s="155">
        <f>vlookup(G1659,terminals!$C$4:$O$196,13,FALSE)</f>
        <v>174</v>
      </c>
      <c r="G1659" s="153" t="s">
        <v>1110</v>
      </c>
      <c r="H1659" s="156" t="s">
        <v>958</v>
      </c>
      <c r="I1659" s="163" t="s">
        <v>1063</v>
      </c>
      <c r="J1659" s="157"/>
      <c r="K1659" s="162">
        <f t="shared" si="10"/>
        <v>0</v>
      </c>
      <c r="L1659" s="163"/>
      <c r="M1659" s="154"/>
      <c r="N1659" s="131"/>
    </row>
    <row r="1660">
      <c r="A1660" s="152" t="str">
        <f t="shared" si="1"/>
        <v>713150</v>
      </c>
      <c r="B1660" s="107"/>
      <c r="C1660" s="106">
        <v>713.0</v>
      </c>
      <c r="D1660" s="153" t="s">
        <v>864</v>
      </c>
      <c r="E1660" s="154" t="s">
        <v>969</v>
      </c>
      <c r="F1660" s="155">
        <f>vlookup(G1660,terminals!$C$4:$O$196,13,FALSE)</f>
        <v>150</v>
      </c>
      <c r="G1660" s="153" t="s">
        <v>343</v>
      </c>
      <c r="H1660" s="156"/>
      <c r="I1660" s="163" t="s">
        <v>1063</v>
      </c>
      <c r="J1660" s="157"/>
      <c r="K1660" s="162">
        <f t="shared" si="10"/>
        <v>1</v>
      </c>
      <c r="L1660" s="163"/>
      <c r="M1660" s="154"/>
      <c r="N1660" s="131"/>
    </row>
    <row r="1661">
      <c r="A1661" s="152" t="str">
        <f t="shared" si="1"/>
        <v>713121</v>
      </c>
      <c r="B1661" s="107"/>
      <c r="C1661" s="106">
        <v>713.0</v>
      </c>
      <c r="D1661" s="153" t="s">
        <v>864</v>
      </c>
      <c r="E1661" s="154" t="s">
        <v>969</v>
      </c>
      <c r="F1661" s="155">
        <f>vlookup(G1661,terminals!$C$4:$O$196,13,FALSE)</f>
        <v>121</v>
      </c>
      <c r="G1661" s="153" t="s">
        <v>299</v>
      </c>
      <c r="H1661" s="156"/>
      <c r="I1661" s="163" t="s">
        <v>1063</v>
      </c>
      <c r="J1661" s="157"/>
      <c r="K1661" s="162">
        <f t="shared" si="10"/>
        <v>2</v>
      </c>
      <c r="L1661" s="163"/>
      <c r="M1661" s="154"/>
      <c r="N1661" s="131"/>
    </row>
    <row r="1662">
      <c r="A1662" s="152" t="str">
        <f t="shared" si="1"/>
        <v>713142</v>
      </c>
      <c r="B1662" s="107"/>
      <c r="C1662" s="106">
        <v>713.0</v>
      </c>
      <c r="D1662" s="153" t="s">
        <v>864</v>
      </c>
      <c r="E1662" s="154" t="s">
        <v>969</v>
      </c>
      <c r="F1662" s="155">
        <f>vlookup(G1662,terminals!$C$4:$O$196,13,FALSE)</f>
        <v>142</v>
      </c>
      <c r="G1662" s="153" t="s">
        <v>342</v>
      </c>
      <c r="H1662" s="156"/>
      <c r="I1662" s="163" t="s">
        <v>1063</v>
      </c>
      <c r="J1662" s="157"/>
      <c r="K1662" s="162">
        <f t="shared" si="10"/>
        <v>3</v>
      </c>
      <c r="L1662" s="163"/>
      <c r="M1662" s="154"/>
      <c r="N1662" s="131"/>
    </row>
    <row r="1663">
      <c r="A1663" s="152" t="str">
        <f t="shared" si="1"/>
        <v>713126</v>
      </c>
      <c r="B1663" s="107"/>
      <c r="C1663" s="106">
        <v>713.0</v>
      </c>
      <c r="D1663" s="153" t="s">
        <v>864</v>
      </c>
      <c r="E1663" s="154" t="s">
        <v>969</v>
      </c>
      <c r="F1663" s="155">
        <f>vlookup(G1663,terminals!$C$4:$O$196,13,FALSE)</f>
        <v>126</v>
      </c>
      <c r="G1663" s="153" t="s">
        <v>334</v>
      </c>
      <c r="H1663" s="156"/>
      <c r="I1663" s="163" t="s">
        <v>1063</v>
      </c>
      <c r="J1663" s="157"/>
      <c r="K1663" s="162">
        <f t="shared" si="10"/>
        <v>4</v>
      </c>
      <c r="L1663" s="163"/>
      <c r="M1663" s="154"/>
      <c r="N1663" s="131"/>
    </row>
    <row r="1664">
      <c r="A1664" s="152" t="str">
        <f t="shared" si="1"/>
        <v>713127</v>
      </c>
      <c r="B1664" s="107"/>
      <c r="C1664" s="106">
        <v>713.0</v>
      </c>
      <c r="D1664" s="153" t="s">
        <v>864</v>
      </c>
      <c r="E1664" s="154" t="s">
        <v>969</v>
      </c>
      <c r="F1664" s="155">
        <f>vlookup(G1664,terminals!$C$4:$O$196,13,FALSE)</f>
        <v>127</v>
      </c>
      <c r="G1664" s="153" t="s">
        <v>336</v>
      </c>
      <c r="H1664" s="156"/>
      <c r="I1664" s="163" t="s">
        <v>1063</v>
      </c>
      <c r="J1664" s="157"/>
      <c r="K1664" s="162">
        <f t="shared" si="10"/>
        <v>5</v>
      </c>
      <c r="L1664" s="163"/>
      <c r="M1664" s="154"/>
      <c r="N1664" s="131"/>
    </row>
    <row r="1665">
      <c r="A1665" s="152" t="str">
        <f t="shared" si="1"/>
        <v>713134</v>
      </c>
      <c r="B1665" s="107"/>
      <c r="C1665" s="106">
        <v>713.0</v>
      </c>
      <c r="D1665" s="153" t="s">
        <v>864</v>
      </c>
      <c r="E1665" s="154" t="s">
        <v>955</v>
      </c>
      <c r="F1665" s="155">
        <f>vlookup(G1665,terminals!$C$4:$O$196,13,FALSE)</f>
        <v>134</v>
      </c>
      <c r="G1665" s="153" t="s">
        <v>356</v>
      </c>
      <c r="H1665" s="156"/>
      <c r="I1665" s="163" t="s">
        <v>1063</v>
      </c>
      <c r="J1665" s="157"/>
      <c r="K1665" s="162">
        <f t="shared" si="10"/>
        <v>6</v>
      </c>
      <c r="L1665" s="163"/>
      <c r="M1665" s="154"/>
      <c r="N1665" s="131"/>
    </row>
    <row r="1666">
      <c r="A1666" s="152" t="str">
        <f t="shared" si="1"/>
        <v>713128</v>
      </c>
      <c r="B1666" s="107"/>
      <c r="C1666" s="106">
        <v>713.0</v>
      </c>
      <c r="D1666" s="153" t="s">
        <v>864</v>
      </c>
      <c r="E1666" s="154" t="s">
        <v>947</v>
      </c>
      <c r="F1666" s="155">
        <f>vlookup(G1666,terminals!$C$4:$O$196,13,FALSE)</f>
        <v>128</v>
      </c>
      <c r="G1666" s="153" t="s">
        <v>338</v>
      </c>
      <c r="H1666" s="156"/>
      <c r="I1666" s="163"/>
      <c r="J1666" s="157"/>
      <c r="K1666" s="162">
        <f t="shared" si="10"/>
        <v>-1</v>
      </c>
      <c r="L1666" s="163"/>
      <c r="M1666" s="154"/>
      <c r="N1666" s="131"/>
    </row>
    <row r="1667">
      <c r="A1667" s="152" t="str">
        <f t="shared" si="1"/>
        <v>714174</v>
      </c>
      <c r="B1667" s="107"/>
      <c r="C1667" s="106">
        <v>714.0</v>
      </c>
      <c r="D1667" s="153" t="s">
        <v>867</v>
      </c>
      <c r="E1667" s="154" t="s">
        <v>945</v>
      </c>
      <c r="F1667" s="155">
        <f>vlookup(G1667,terminals!$C$4:$O$196,13,FALSE)</f>
        <v>174</v>
      </c>
      <c r="G1667" s="153" t="s">
        <v>1110</v>
      </c>
      <c r="H1667" s="156" t="s">
        <v>959</v>
      </c>
      <c r="I1667" s="163" t="s">
        <v>1063</v>
      </c>
      <c r="J1667" s="157"/>
      <c r="K1667" s="162">
        <f t="shared" si="10"/>
        <v>0</v>
      </c>
      <c r="L1667" s="163"/>
      <c r="M1667" s="154"/>
      <c r="N1667" s="131"/>
    </row>
    <row r="1668">
      <c r="A1668" s="152" t="str">
        <f t="shared" si="1"/>
        <v>714125</v>
      </c>
      <c r="B1668" s="107"/>
      <c r="C1668" s="106">
        <v>714.0</v>
      </c>
      <c r="D1668" s="153" t="s">
        <v>867</v>
      </c>
      <c r="E1668" s="154" t="s">
        <v>969</v>
      </c>
      <c r="F1668" s="155">
        <f>vlookup(G1668,terminals!$C$4:$O$196,13,FALSE)</f>
        <v>125</v>
      </c>
      <c r="G1668" s="153" t="s">
        <v>1112</v>
      </c>
      <c r="H1668" s="156"/>
      <c r="I1668" s="163" t="s">
        <v>1063</v>
      </c>
      <c r="J1668" s="157"/>
      <c r="K1668" s="162">
        <f t="shared" si="10"/>
        <v>1</v>
      </c>
      <c r="L1668" s="163"/>
      <c r="M1668" s="154"/>
      <c r="N1668" s="131"/>
    </row>
    <row r="1669">
      <c r="A1669" s="152" t="str">
        <f t="shared" si="1"/>
        <v>714142</v>
      </c>
      <c r="B1669" s="107"/>
      <c r="C1669" s="106">
        <v>714.0</v>
      </c>
      <c r="D1669" s="153" t="s">
        <v>867</v>
      </c>
      <c r="E1669" s="154" t="s">
        <v>969</v>
      </c>
      <c r="F1669" s="155">
        <f>vlookup(G1669,terminals!$C$4:$O$196,13,FALSE)</f>
        <v>142</v>
      </c>
      <c r="G1669" s="153" t="s">
        <v>342</v>
      </c>
      <c r="H1669" s="156"/>
      <c r="I1669" s="163" t="s">
        <v>1063</v>
      </c>
      <c r="J1669" s="157"/>
      <c r="K1669" s="162">
        <f t="shared" si="10"/>
        <v>2</v>
      </c>
      <c r="L1669" s="163"/>
      <c r="M1669" s="154"/>
      <c r="N1669" s="131"/>
    </row>
    <row r="1670">
      <c r="A1670" s="152" t="str">
        <f t="shared" si="1"/>
        <v>714127</v>
      </c>
      <c r="B1670" s="107"/>
      <c r="C1670" s="106">
        <v>714.0</v>
      </c>
      <c r="D1670" s="153" t="s">
        <v>867</v>
      </c>
      <c r="E1670" s="154" t="s">
        <v>955</v>
      </c>
      <c r="F1670" s="155">
        <f>vlookup(G1670,terminals!$C$4:$O$196,13,FALSE)</f>
        <v>127</v>
      </c>
      <c r="G1670" s="153" t="s">
        <v>336</v>
      </c>
      <c r="H1670" s="156"/>
      <c r="I1670" s="163" t="s">
        <v>1063</v>
      </c>
      <c r="J1670" s="157"/>
      <c r="K1670" s="162">
        <f t="shared" si="10"/>
        <v>3</v>
      </c>
      <c r="L1670" s="163"/>
      <c r="M1670" s="154"/>
      <c r="N1670" s="131"/>
    </row>
    <row r="1671">
      <c r="A1671" s="152" t="str">
        <f t="shared" si="1"/>
        <v>714146</v>
      </c>
      <c r="B1671" s="107"/>
      <c r="C1671" s="106">
        <v>714.0</v>
      </c>
      <c r="D1671" s="153" t="s">
        <v>867</v>
      </c>
      <c r="E1671" s="154" t="s">
        <v>947</v>
      </c>
      <c r="F1671" s="155">
        <f>vlookup(G1671,terminals!$C$4:$O$196,13,FALSE)</f>
        <v>146</v>
      </c>
      <c r="G1671" s="153" t="s">
        <v>350</v>
      </c>
      <c r="H1671" s="156"/>
      <c r="I1671" s="163"/>
      <c r="J1671" s="157"/>
      <c r="K1671" s="162">
        <f t="shared" si="10"/>
        <v>-1</v>
      </c>
      <c r="L1671" s="163"/>
      <c r="M1671" s="154"/>
      <c r="N1671" s="131"/>
    </row>
    <row r="1672">
      <c r="A1672" s="152" t="str">
        <f t="shared" si="1"/>
        <v>715174</v>
      </c>
      <c r="B1672" s="107"/>
      <c r="C1672" s="106">
        <v>715.0</v>
      </c>
      <c r="D1672" s="153" t="s">
        <v>868</v>
      </c>
      <c r="E1672" s="154" t="s">
        <v>945</v>
      </c>
      <c r="F1672" s="155">
        <f>vlookup(G1672,terminals!$C$4:$O$196,13,FALSE)</f>
        <v>174</v>
      </c>
      <c r="G1672" s="153" t="s">
        <v>1110</v>
      </c>
      <c r="H1672" s="156" t="s">
        <v>946</v>
      </c>
      <c r="I1672" s="163" t="s">
        <v>1063</v>
      </c>
      <c r="J1672" s="157"/>
      <c r="K1672" s="162">
        <f t="shared" si="10"/>
        <v>0</v>
      </c>
      <c r="L1672" s="163"/>
      <c r="M1672" s="154"/>
      <c r="N1672" s="131"/>
    </row>
    <row r="1673">
      <c r="A1673" s="152" t="str">
        <f t="shared" si="1"/>
        <v>715131</v>
      </c>
      <c r="B1673" s="107"/>
      <c r="C1673" s="106">
        <v>715.0</v>
      </c>
      <c r="D1673" s="153" t="s">
        <v>868</v>
      </c>
      <c r="E1673" s="154" t="s">
        <v>969</v>
      </c>
      <c r="F1673" s="155">
        <f>vlookup(G1673,terminals!$C$4:$O$196,13,FALSE)</f>
        <v>131</v>
      </c>
      <c r="G1673" s="153" t="s">
        <v>1111</v>
      </c>
      <c r="H1673" s="156"/>
      <c r="I1673" s="163" t="s">
        <v>1063</v>
      </c>
      <c r="J1673" s="157"/>
      <c r="K1673" s="162">
        <f t="shared" si="10"/>
        <v>1</v>
      </c>
      <c r="L1673" s="163"/>
      <c r="M1673" s="154"/>
      <c r="N1673" s="131"/>
    </row>
    <row r="1674">
      <c r="A1674" s="152" t="str">
        <f t="shared" si="1"/>
        <v>715150</v>
      </c>
      <c r="B1674" s="107"/>
      <c r="C1674" s="106">
        <v>715.0</v>
      </c>
      <c r="D1674" s="153" t="s">
        <v>868</v>
      </c>
      <c r="E1674" s="154" t="s">
        <v>969</v>
      </c>
      <c r="F1674" s="155">
        <f>vlookup(G1674,terminals!$C$4:$O$196,13,FALSE)</f>
        <v>150</v>
      </c>
      <c r="G1674" s="153" t="s">
        <v>343</v>
      </c>
      <c r="H1674" s="156"/>
      <c r="I1674" s="163" t="s">
        <v>1063</v>
      </c>
      <c r="J1674" s="157"/>
      <c r="K1674" s="162">
        <f t="shared" si="10"/>
        <v>2</v>
      </c>
      <c r="L1674" s="163"/>
      <c r="M1674" s="154"/>
      <c r="N1674" s="131"/>
    </row>
    <row r="1675">
      <c r="A1675" s="152" t="str">
        <f t="shared" si="1"/>
        <v>715149</v>
      </c>
      <c r="B1675" s="107"/>
      <c r="C1675" s="106">
        <v>715.0</v>
      </c>
      <c r="D1675" s="153" t="s">
        <v>868</v>
      </c>
      <c r="E1675" s="154" t="s">
        <v>969</v>
      </c>
      <c r="F1675" s="155">
        <f>vlookup(G1675,terminals!$C$4:$O$196,13,FALSE)</f>
        <v>149</v>
      </c>
      <c r="G1675" s="153" t="s">
        <v>1114</v>
      </c>
      <c r="H1675" s="156"/>
      <c r="I1675" s="163" t="s">
        <v>1063</v>
      </c>
      <c r="J1675" s="157"/>
      <c r="K1675" s="162">
        <f t="shared" si="10"/>
        <v>3</v>
      </c>
      <c r="L1675" s="163"/>
      <c r="M1675" s="154"/>
      <c r="N1675" s="131"/>
    </row>
    <row r="1676">
      <c r="A1676" s="152" t="str">
        <f t="shared" si="1"/>
        <v>715152</v>
      </c>
      <c r="B1676" s="107"/>
      <c r="C1676" s="106">
        <v>715.0</v>
      </c>
      <c r="D1676" s="153" t="s">
        <v>868</v>
      </c>
      <c r="E1676" s="154" t="s">
        <v>955</v>
      </c>
      <c r="F1676" s="155">
        <f>vlookup(G1676,terminals!$C$4:$O$196,13,FALSE)</f>
        <v>152</v>
      </c>
      <c r="G1676" s="153" t="s">
        <v>332</v>
      </c>
      <c r="H1676" s="156"/>
      <c r="I1676" s="163" t="s">
        <v>1063</v>
      </c>
      <c r="J1676" s="157"/>
      <c r="K1676" s="162">
        <f t="shared" si="10"/>
        <v>4</v>
      </c>
      <c r="L1676" s="163"/>
      <c r="M1676" s="154"/>
      <c r="N1676" s="131"/>
    </row>
    <row r="1677">
      <c r="A1677" s="152" t="str">
        <f t="shared" si="1"/>
        <v>715123</v>
      </c>
      <c r="B1677" s="107"/>
      <c r="C1677" s="106">
        <v>715.0</v>
      </c>
      <c r="D1677" s="153" t="s">
        <v>868</v>
      </c>
      <c r="E1677" s="154" t="s">
        <v>947</v>
      </c>
      <c r="F1677" s="155">
        <f>vlookup(G1677,terminals!$C$4:$O$196,13,FALSE)</f>
        <v>123</v>
      </c>
      <c r="G1677" s="153" t="s">
        <v>346</v>
      </c>
      <c r="H1677" s="156"/>
      <c r="I1677" s="163"/>
      <c r="J1677" s="157"/>
      <c r="K1677" s="162">
        <f t="shared" si="10"/>
        <v>-1</v>
      </c>
      <c r="L1677" s="163"/>
      <c r="M1677" s="154"/>
      <c r="N1677" s="131"/>
    </row>
    <row r="1678">
      <c r="A1678" s="152" t="str">
        <f t="shared" si="1"/>
        <v>716175</v>
      </c>
      <c r="B1678" s="107"/>
      <c r="C1678" s="106">
        <v>716.0</v>
      </c>
      <c r="D1678" s="153" t="s">
        <v>539</v>
      </c>
      <c r="E1678" s="154" t="s">
        <v>945</v>
      </c>
      <c r="F1678" s="155">
        <f>vlookup(G1678,terminals!$C$4:$O$196,13,FALSE)</f>
        <v>175</v>
      </c>
      <c r="G1678" s="153" t="s">
        <v>322</v>
      </c>
      <c r="H1678" s="156" t="s">
        <v>986</v>
      </c>
      <c r="I1678" s="163" t="s">
        <v>1063</v>
      </c>
      <c r="J1678" s="157"/>
      <c r="K1678" s="162">
        <f t="shared" si="10"/>
        <v>0</v>
      </c>
      <c r="L1678" s="163"/>
      <c r="M1678" s="154"/>
      <c r="N1678" s="131"/>
    </row>
    <row r="1679">
      <c r="A1679" s="152" t="str">
        <f t="shared" si="1"/>
        <v>716145</v>
      </c>
      <c r="B1679" s="107"/>
      <c r="C1679" s="106">
        <v>716.0</v>
      </c>
      <c r="D1679" s="153" t="s">
        <v>539</v>
      </c>
      <c r="E1679" s="154" t="s">
        <v>969</v>
      </c>
      <c r="F1679" s="155">
        <f>vlookup(G1679,terminals!$C$4:$O$196,13,FALSE)</f>
        <v>145</v>
      </c>
      <c r="G1679" s="153" t="s">
        <v>304</v>
      </c>
      <c r="H1679" s="156"/>
      <c r="I1679" s="163" t="s">
        <v>1063</v>
      </c>
      <c r="J1679" s="157"/>
      <c r="K1679" s="162">
        <f t="shared" si="10"/>
        <v>1</v>
      </c>
      <c r="L1679" s="163"/>
      <c r="M1679" s="154"/>
      <c r="N1679" s="131"/>
    </row>
    <row r="1680">
      <c r="A1680" s="152" t="str">
        <f t="shared" si="1"/>
        <v>716142</v>
      </c>
      <c r="B1680" s="107"/>
      <c r="C1680" s="106">
        <v>716.0</v>
      </c>
      <c r="D1680" s="153" t="s">
        <v>539</v>
      </c>
      <c r="E1680" s="154" t="s">
        <v>969</v>
      </c>
      <c r="F1680" s="155">
        <f>vlookup(G1680,terminals!$C$4:$O$196,13,FALSE)</f>
        <v>142</v>
      </c>
      <c r="G1680" s="153" t="s">
        <v>342</v>
      </c>
      <c r="H1680" s="156"/>
      <c r="I1680" s="163" t="s">
        <v>1063</v>
      </c>
      <c r="J1680" s="157"/>
      <c r="K1680" s="162">
        <f t="shared" si="10"/>
        <v>2</v>
      </c>
      <c r="L1680" s="163"/>
      <c r="M1680" s="154"/>
      <c r="N1680" s="131"/>
    </row>
    <row r="1681">
      <c r="A1681" s="152" t="str">
        <f t="shared" si="1"/>
        <v>716127</v>
      </c>
      <c r="B1681" s="107"/>
      <c r="C1681" s="106">
        <v>716.0</v>
      </c>
      <c r="D1681" s="153" t="s">
        <v>539</v>
      </c>
      <c r="E1681" s="154" t="s">
        <v>969</v>
      </c>
      <c r="F1681" s="155">
        <f>vlookup(G1681,terminals!$C$4:$O$196,13,FALSE)</f>
        <v>127</v>
      </c>
      <c r="G1681" s="153" t="s">
        <v>336</v>
      </c>
      <c r="H1681" s="156"/>
      <c r="I1681" s="163" t="s">
        <v>1063</v>
      </c>
      <c r="J1681" s="157"/>
      <c r="K1681" s="162">
        <f t="shared" si="10"/>
        <v>3</v>
      </c>
      <c r="L1681" s="163"/>
      <c r="M1681" s="154"/>
      <c r="N1681" s="131"/>
    </row>
    <row r="1682">
      <c r="A1682" s="152" t="str">
        <f t="shared" si="1"/>
        <v>716131</v>
      </c>
      <c r="B1682" s="107"/>
      <c r="C1682" s="106">
        <v>716.0</v>
      </c>
      <c r="D1682" s="153" t="s">
        <v>539</v>
      </c>
      <c r="E1682" s="154" t="s">
        <v>969</v>
      </c>
      <c r="F1682" s="155">
        <f>vlookup(G1682,terminals!$C$4:$O$196,13,FALSE)</f>
        <v>131</v>
      </c>
      <c r="G1682" s="153" t="s">
        <v>1111</v>
      </c>
      <c r="H1682" s="156"/>
      <c r="I1682" s="163" t="s">
        <v>1063</v>
      </c>
      <c r="J1682" s="157"/>
      <c r="K1682" s="162">
        <f t="shared" si="10"/>
        <v>4</v>
      </c>
      <c r="L1682" s="163"/>
      <c r="M1682" s="154"/>
      <c r="N1682" s="131"/>
    </row>
    <row r="1683">
      <c r="A1683" s="152" t="str">
        <f t="shared" si="1"/>
        <v>716149</v>
      </c>
      <c r="B1683" s="107"/>
      <c r="C1683" s="106">
        <v>716.0</v>
      </c>
      <c r="D1683" s="153" t="s">
        <v>539</v>
      </c>
      <c r="E1683" s="154" t="s">
        <v>969</v>
      </c>
      <c r="F1683" s="155">
        <f>vlookup(G1683,terminals!$C$4:$O$196,13,FALSE)</f>
        <v>149</v>
      </c>
      <c r="G1683" s="153" t="s">
        <v>1114</v>
      </c>
      <c r="H1683" s="156"/>
      <c r="I1683" s="163" t="s">
        <v>1063</v>
      </c>
      <c r="J1683" s="157"/>
      <c r="K1683" s="162">
        <f t="shared" si="10"/>
        <v>5</v>
      </c>
      <c r="L1683" s="163"/>
      <c r="M1683" s="154"/>
      <c r="N1683" s="131"/>
    </row>
    <row r="1684">
      <c r="A1684" s="152" t="str">
        <f t="shared" si="1"/>
        <v>716183</v>
      </c>
      <c r="B1684" s="107"/>
      <c r="C1684" s="106">
        <v>716.0</v>
      </c>
      <c r="D1684" s="153" t="s">
        <v>539</v>
      </c>
      <c r="E1684" s="154" t="s">
        <v>955</v>
      </c>
      <c r="F1684" s="155">
        <f>vlookup(G1684,terminals!$C$4:$O$196,13,FALSE)</f>
        <v>183</v>
      </c>
      <c r="G1684" s="153" t="s">
        <v>1115</v>
      </c>
      <c r="H1684" s="156"/>
      <c r="I1684" s="163" t="s">
        <v>1063</v>
      </c>
      <c r="J1684" s="157"/>
      <c r="K1684" s="162">
        <f t="shared" si="10"/>
        <v>6</v>
      </c>
      <c r="L1684" s="163"/>
      <c r="M1684" s="154"/>
      <c r="N1684" s="131"/>
    </row>
    <row r="1685">
      <c r="A1685" s="152" t="str">
        <f t="shared" si="1"/>
        <v>716121</v>
      </c>
      <c r="B1685" s="107"/>
      <c r="C1685" s="106">
        <v>716.0</v>
      </c>
      <c r="D1685" s="153" t="s">
        <v>539</v>
      </c>
      <c r="E1685" s="154" t="s">
        <v>947</v>
      </c>
      <c r="F1685" s="155">
        <f>vlookup(G1685,terminals!$C$4:$O$196,13,FALSE)</f>
        <v>121</v>
      </c>
      <c r="G1685" s="153" t="s">
        <v>299</v>
      </c>
      <c r="H1685" s="156"/>
      <c r="I1685" s="163"/>
      <c r="J1685" s="157"/>
      <c r="K1685" s="162">
        <f t="shared" si="10"/>
        <v>-1</v>
      </c>
      <c r="L1685" s="163"/>
      <c r="M1685" s="154"/>
      <c r="N1685" s="131"/>
    </row>
    <row r="1686">
      <c r="A1686" s="152" t="str">
        <f t="shared" si="1"/>
        <v>717175</v>
      </c>
      <c r="B1686" s="107"/>
      <c r="C1686" s="106">
        <v>717.0</v>
      </c>
      <c r="D1686" s="153" t="s">
        <v>869</v>
      </c>
      <c r="E1686" s="154" t="s">
        <v>945</v>
      </c>
      <c r="F1686" s="155">
        <f>vlookup(G1686,terminals!$C$4:$O$196,13,FALSE)</f>
        <v>175</v>
      </c>
      <c r="G1686" s="153" t="s">
        <v>322</v>
      </c>
      <c r="H1686" s="156" t="s">
        <v>986</v>
      </c>
      <c r="I1686" s="163" t="s">
        <v>1063</v>
      </c>
      <c r="J1686" s="157"/>
      <c r="K1686" s="162">
        <f t="shared" si="10"/>
        <v>0</v>
      </c>
      <c r="L1686" s="163"/>
      <c r="M1686" s="154"/>
      <c r="N1686" s="131"/>
    </row>
    <row r="1687">
      <c r="A1687" s="152" t="str">
        <f t="shared" si="1"/>
        <v>717145</v>
      </c>
      <c r="B1687" s="107"/>
      <c r="C1687" s="106">
        <v>717.0</v>
      </c>
      <c r="D1687" s="153" t="s">
        <v>869</v>
      </c>
      <c r="E1687" s="154" t="s">
        <v>969</v>
      </c>
      <c r="F1687" s="155">
        <f>vlookup(G1687,terminals!$C$4:$O$196,13,FALSE)</f>
        <v>145</v>
      </c>
      <c r="G1687" s="153" t="s">
        <v>304</v>
      </c>
      <c r="H1687" s="156"/>
      <c r="I1687" s="163" t="s">
        <v>1063</v>
      </c>
      <c r="J1687" s="157"/>
      <c r="K1687" s="162">
        <f t="shared" si="10"/>
        <v>1</v>
      </c>
      <c r="L1687" s="163"/>
      <c r="M1687" s="154"/>
      <c r="N1687" s="131"/>
    </row>
    <row r="1688">
      <c r="A1688" s="152" t="str">
        <f t="shared" si="1"/>
        <v>717125</v>
      </c>
      <c r="B1688" s="107"/>
      <c r="C1688" s="106">
        <v>717.0</v>
      </c>
      <c r="D1688" s="153" t="s">
        <v>869</v>
      </c>
      <c r="E1688" s="154" t="s">
        <v>969</v>
      </c>
      <c r="F1688" s="155">
        <f>vlookup(G1688,terminals!$C$4:$O$196,13,FALSE)</f>
        <v>125</v>
      </c>
      <c r="G1688" s="153" t="s">
        <v>1112</v>
      </c>
      <c r="H1688" s="156"/>
      <c r="I1688" s="163" t="s">
        <v>1063</v>
      </c>
      <c r="J1688" s="157"/>
      <c r="K1688" s="162">
        <f t="shared" si="10"/>
        <v>2</v>
      </c>
      <c r="L1688" s="163"/>
      <c r="M1688" s="154"/>
      <c r="N1688" s="131"/>
    </row>
    <row r="1689">
      <c r="A1689" s="152" t="str">
        <f t="shared" si="1"/>
        <v>717127</v>
      </c>
      <c r="B1689" s="107"/>
      <c r="C1689" s="106">
        <v>717.0</v>
      </c>
      <c r="D1689" s="153" t="s">
        <v>869</v>
      </c>
      <c r="E1689" s="154" t="s">
        <v>969</v>
      </c>
      <c r="F1689" s="155">
        <f>vlookup(G1689,terminals!$C$4:$O$196,13,FALSE)</f>
        <v>127</v>
      </c>
      <c r="G1689" s="153" t="s">
        <v>336</v>
      </c>
      <c r="H1689" s="156"/>
      <c r="I1689" s="163" t="s">
        <v>1063</v>
      </c>
      <c r="J1689" s="157"/>
      <c r="K1689" s="162">
        <f t="shared" si="10"/>
        <v>3</v>
      </c>
      <c r="L1689" s="163"/>
      <c r="M1689" s="154"/>
      <c r="N1689" s="131"/>
    </row>
    <row r="1690">
      <c r="A1690" s="152" t="str">
        <f t="shared" si="1"/>
        <v>717142</v>
      </c>
      <c r="B1690" s="107"/>
      <c r="C1690" s="106">
        <v>717.0</v>
      </c>
      <c r="D1690" s="153" t="s">
        <v>869</v>
      </c>
      <c r="E1690" s="154" t="s">
        <v>969</v>
      </c>
      <c r="F1690" s="155">
        <f>vlookup(G1690,terminals!$C$4:$O$196,13,FALSE)</f>
        <v>142</v>
      </c>
      <c r="G1690" s="153" t="s">
        <v>342</v>
      </c>
      <c r="H1690" s="156"/>
      <c r="I1690" s="163" t="s">
        <v>1063</v>
      </c>
      <c r="J1690" s="157"/>
      <c r="K1690" s="162">
        <f t="shared" si="10"/>
        <v>4</v>
      </c>
      <c r="L1690" s="163"/>
      <c r="M1690" s="154"/>
      <c r="N1690" s="131"/>
    </row>
    <row r="1691">
      <c r="A1691" s="152" t="str">
        <f t="shared" si="1"/>
        <v>717146</v>
      </c>
      <c r="B1691" s="107"/>
      <c r="C1691" s="106">
        <v>717.0</v>
      </c>
      <c r="D1691" s="153" t="s">
        <v>869</v>
      </c>
      <c r="E1691" s="154" t="s">
        <v>955</v>
      </c>
      <c r="F1691" s="155">
        <f>vlookup(G1691,terminals!$C$4:$O$196,13,FALSE)</f>
        <v>146</v>
      </c>
      <c r="G1691" s="153" t="s">
        <v>350</v>
      </c>
      <c r="H1691" s="156"/>
      <c r="I1691" s="163" t="s">
        <v>1063</v>
      </c>
      <c r="J1691" s="157"/>
      <c r="K1691" s="162">
        <f t="shared" si="10"/>
        <v>5</v>
      </c>
      <c r="L1691" s="163"/>
      <c r="M1691" s="154"/>
      <c r="N1691" s="131"/>
    </row>
    <row r="1692">
      <c r="A1692" s="152" t="str">
        <f t="shared" si="1"/>
        <v>717144</v>
      </c>
      <c r="B1692" s="107"/>
      <c r="C1692" s="106">
        <v>717.0</v>
      </c>
      <c r="D1692" s="153" t="s">
        <v>869</v>
      </c>
      <c r="E1692" s="154" t="s">
        <v>947</v>
      </c>
      <c r="F1692" s="155">
        <f>vlookup(G1692,terminals!$C$4:$O$196,13,FALSE)</f>
        <v>144</v>
      </c>
      <c r="G1692" s="153" t="s">
        <v>344</v>
      </c>
      <c r="H1692" s="156"/>
      <c r="I1692" s="163"/>
      <c r="J1692" s="157"/>
      <c r="K1692" s="162">
        <f t="shared" si="10"/>
        <v>-1</v>
      </c>
      <c r="L1692" s="163"/>
      <c r="M1692" s="154"/>
      <c r="N1692" s="131"/>
    </row>
    <row r="1693">
      <c r="A1693" s="152" t="str">
        <f t="shared" si="1"/>
        <v>718175</v>
      </c>
      <c r="B1693" s="107"/>
      <c r="C1693" s="106">
        <v>718.0</v>
      </c>
      <c r="D1693" s="153" t="s">
        <v>870</v>
      </c>
      <c r="E1693" s="154" t="s">
        <v>945</v>
      </c>
      <c r="F1693" s="155">
        <f>vlookup(G1693,terminals!$C$4:$O$196,13,FALSE)</f>
        <v>175</v>
      </c>
      <c r="G1693" s="153" t="s">
        <v>322</v>
      </c>
      <c r="H1693" s="156" t="s">
        <v>986</v>
      </c>
      <c r="I1693" s="163" t="s">
        <v>1063</v>
      </c>
      <c r="J1693" s="157"/>
      <c r="K1693" s="162">
        <f t="shared" si="10"/>
        <v>0</v>
      </c>
      <c r="L1693" s="163"/>
      <c r="M1693" s="154"/>
      <c r="N1693" s="131"/>
    </row>
    <row r="1694">
      <c r="A1694" s="152" t="str">
        <f t="shared" si="1"/>
        <v>718145</v>
      </c>
      <c r="B1694" s="107"/>
      <c r="C1694" s="106">
        <v>718.0</v>
      </c>
      <c r="D1694" s="153" t="s">
        <v>870</v>
      </c>
      <c r="E1694" s="154" t="s">
        <v>969</v>
      </c>
      <c r="F1694" s="155">
        <f>vlookup(G1694,terminals!$C$4:$O$196,13,FALSE)</f>
        <v>145</v>
      </c>
      <c r="G1694" s="153" t="s">
        <v>304</v>
      </c>
      <c r="H1694" s="156"/>
      <c r="I1694" s="163" t="s">
        <v>1063</v>
      </c>
      <c r="J1694" s="157"/>
      <c r="K1694" s="162">
        <f t="shared" si="10"/>
        <v>1</v>
      </c>
      <c r="L1694" s="163"/>
      <c r="M1694" s="154"/>
      <c r="N1694" s="131"/>
    </row>
    <row r="1695">
      <c r="A1695" s="152" t="str">
        <f t="shared" si="1"/>
        <v>718127</v>
      </c>
      <c r="B1695" s="107"/>
      <c r="C1695" s="106">
        <v>718.0</v>
      </c>
      <c r="D1695" s="153" t="s">
        <v>870</v>
      </c>
      <c r="E1695" s="154" t="s">
        <v>969</v>
      </c>
      <c r="F1695" s="155">
        <f>vlookup(G1695,terminals!$C$4:$O$196,13,FALSE)</f>
        <v>127</v>
      </c>
      <c r="G1695" s="153" t="s">
        <v>336</v>
      </c>
      <c r="H1695" s="156"/>
      <c r="I1695" s="163" t="s">
        <v>1063</v>
      </c>
      <c r="J1695" s="157"/>
      <c r="K1695" s="162">
        <f t="shared" si="10"/>
        <v>2</v>
      </c>
      <c r="L1695" s="163"/>
      <c r="M1695" s="154"/>
      <c r="N1695" s="131"/>
    </row>
    <row r="1696">
      <c r="A1696" s="152" t="str">
        <f t="shared" si="1"/>
        <v>718142</v>
      </c>
      <c r="B1696" s="107"/>
      <c r="C1696" s="106">
        <v>718.0</v>
      </c>
      <c r="D1696" s="153" t="s">
        <v>870</v>
      </c>
      <c r="E1696" s="154" t="s">
        <v>969</v>
      </c>
      <c r="F1696" s="155">
        <f>vlookup(G1696,terminals!$C$4:$O$196,13,FALSE)</f>
        <v>142</v>
      </c>
      <c r="G1696" s="153" t="s">
        <v>342</v>
      </c>
      <c r="H1696" s="156"/>
      <c r="I1696" s="163" t="s">
        <v>1063</v>
      </c>
      <c r="J1696" s="157"/>
      <c r="K1696" s="162">
        <f t="shared" si="10"/>
        <v>3</v>
      </c>
      <c r="L1696" s="163"/>
      <c r="M1696" s="154"/>
      <c r="N1696" s="131"/>
    </row>
    <row r="1697">
      <c r="A1697" s="152" t="str">
        <f t="shared" si="1"/>
        <v>718146</v>
      </c>
      <c r="B1697" s="107"/>
      <c r="C1697" s="106">
        <v>718.0</v>
      </c>
      <c r="D1697" s="153" t="s">
        <v>870</v>
      </c>
      <c r="E1697" s="154" t="s">
        <v>955</v>
      </c>
      <c r="F1697" s="155">
        <f>vlookup(G1697,terminals!$C$4:$O$196,13,FALSE)</f>
        <v>146</v>
      </c>
      <c r="G1697" s="153" t="s">
        <v>350</v>
      </c>
      <c r="H1697" s="156"/>
      <c r="I1697" s="163" t="s">
        <v>1063</v>
      </c>
      <c r="J1697" s="157"/>
      <c r="K1697" s="162">
        <f t="shared" si="10"/>
        <v>4</v>
      </c>
      <c r="L1697" s="163"/>
      <c r="M1697" s="154"/>
      <c r="N1697" s="131"/>
    </row>
    <row r="1698">
      <c r="A1698" s="152" t="str">
        <f t="shared" si="1"/>
        <v>718141</v>
      </c>
      <c r="B1698" s="107"/>
      <c r="C1698" s="106">
        <v>718.0</v>
      </c>
      <c r="D1698" s="153" t="s">
        <v>870</v>
      </c>
      <c r="E1698" s="154" t="s">
        <v>947</v>
      </c>
      <c r="F1698" s="155">
        <f>vlookup(G1698,terminals!$C$4:$O$196,13,FALSE)</f>
        <v>141</v>
      </c>
      <c r="G1698" s="153" t="s">
        <v>1113</v>
      </c>
      <c r="H1698" s="156"/>
      <c r="I1698" s="163"/>
      <c r="J1698" s="157"/>
      <c r="K1698" s="162">
        <f t="shared" si="10"/>
        <v>-1</v>
      </c>
      <c r="L1698" s="163"/>
      <c r="M1698" s="154"/>
      <c r="N1698" s="131"/>
    </row>
    <row r="1699">
      <c r="A1699" s="152" t="str">
        <f t="shared" si="1"/>
        <v>719175</v>
      </c>
      <c r="B1699" s="107"/>
      <c r="C1699" s="106">
        <v>719.0</v>
      </c>
      <c r="D1699" s="153" t="s">
        <v>544</v>
      </c>
      <c r="E1699" s="154" t="s">
        <v>945</v>
      </c>
      <c r="F1699" s="155">
        <f>vlookup(G1699,terminals!$C$4:$O$196,13,FALSE)</f>
        <v>175</v>
      </c>
      <c r="G1699" s="153" t="s">
        <v>322</v>
      </c>
      <c r="H1699" s="156" t="s">
        <v>986</v>
      </c>
      <c r="I1699" s="163" t="s">
        <v>1063</v>
      </c>
      <c r="J1699" s="157"/>
      <c r="K1699" s="162">
        <f t="shared" si="10"/>
        <v>0</v>
      </c>
      <c r="L1699" s="163"/>
      <c r="M1699" s="154"/>
      <c r="N1699" s="131"/>
    </row>
    <row r="1700">
      <c r="A1700" s="152" t="str">
        <f t="shared" si="1"/>
        <v>719145</v>
      </c>
      <c r="B1700" s="107"/>
      <c r="C1700" s="106">
        <v>719.0</v>
      </c>
      <c r="D1700" s="153" t="s">
        <v>544</v>
      </c>
      <c r="E1700" s="154" t="s">
        <v>969</v>
      </c>
      <c r="F1700" s="155">
        <f>vlookup(G1700,terminals!$C$4:$O$196,13,FALSE)</f>
        <v>145</v>
      </c>
      <c r="G1700" s="153" t="s">
        <v>304</v>
      </c>
      <c r="H1700" s="156"/>
      <c r="I1700" s="163" t="s">
        <v>1063</v>
      </c>
      <c r="J1700" s="157"/>
      <c r="K1700" s="162">
        <f t="shared" si="10"/>
        <v>1</v>
      </c>
      <c r="L1700" s="163"/>
      <c r="M1700" s="154"/>
      <c r="N1700" s="131"/>
    </row>
    <row r="1701">
      <c r="A1701" s="152" t="str">
        <f t="shared" si="1"/>
        <v>719142</v>
      </c>
      <c r="B1701" s="107"/>
      <c r="C1701" s="106">
        <v>719.0</v>
      </c>
      <c r="D1701" s="153" t="s">
        <v>544</v>
      </c>
      <c r="E1701" s="154" t="s">
        <v>969</v>
      </c>
      <c r="F1701" s="155">
        <f>vlookup(G1701,terminals!$C$4:$O$196,13,FALSE)</f>
        <v>142</v>
      </c>
      <c r="G1701" s="153" t="s">
        <v>342</v>
      </c>
      <c r="H1701" s="156"/>
      <c r="I1701" s="163" t="s">
        <v>1063</v>
      </c>
      <c r="J1701" s="157"/>
      <c r="K1701" s="162">
        <f t="shared" si="10"/>
        <v>2</v>
      </c>
      <c r="L1701" s="163"/>
      <c r="M1701" s="154"/>
      <c r="N1701" s="131"/>
    </row>
    <row r="1702">
      <c r="A1702" s="152" t="str">
        <f t="shared" si="1"/>
        <v>719127</v>
      </c>
      <c r="B1702" s="107"/>
      <c r="C1702" s="106">
        <v>719.0</v>
      </c>
      <c r="D1702" s="153" t="s">
        <v>544</v>
      </c>
      <c r="E1702" s="154" t="s">
        <v>969</v>
      </c>
      <c r="F1702" s="155">
        <f>vlookup(G1702,terminals!$C$4:$O$196,13,FALSE)</f>
        <v>127</v>
      </c>
      <c r="G1702" s="153" t="s">
        <v>336</v>
      </c>
      <c r="H1702" s="156"/>
      <c r="I1702" s="163" t="s">
        <v>1063</v>
      </c>
      <c r="J1702" s="157"/>
      <c r="K1702" s="162">
        <f t="shared" si="10"/>
        <v>3</v>
      </c>
      <c r="L1702" s="163"/>
      <c r="M1702" s="154"/>
      <c r="N1702" s="131"/>
    </row>
    <row r="1703">
      <c r="A1703" s="152" t="str">
        <f t="shared" si="1"/>
        <v>719131</v>
      </c>
      <c r="B1703" s="107"/>
      <c r="C1703" s="106">
        <v>719.0</v>
      </c>
      <c r="D1703" s="153" t="s">
        <v>544</v>
      </c>
      <c r="E1703" s="154" t="s">
        <v>969</v>
      </c>
      <c r="F1703" s="155">
        <f>vlookup(G1703,terminals!$C$4:$O$196,13,FALSE)</f>
        <v>131</v>
      </c>
      <c r="G1703" s="153" t="s">
        <v>1111</v>
      </c>
      <c r="H1703" s="156"/>
      <c r="I1703" s="163" t="s">
        <v>1063</v>
      </c>
      <c r="J1703" s="157"/>
      <c r="K1703" s="162">
        <f t="shared" si="10"/>
        <v>4</v>
      </c>
      <c r="L1703" s="163"/>
      <c r="M1703" s="154"/>
      <c r="N1703" s="131"/>
    </row>
    <row r="1704">
      <c r="A1704" s="152" t="str">
        <f t="shared" si="1"/>
        <v>719149</v>
      </c>
      <c r="B1704" s="107"/>
      <c r="C1704" s="106">
        <v>719.0</v>
      </c>
      <c r="D1704" s="153" t="s">
        <v>544</v>
      </c>
      <c r="E1704" s="154" t="s">
        <v>955</v>
      </c>
      <c r="F1704" s="155">
        <f>vlookup(G1704,terminals!$C$4:$O$196,13,FALSE)</f>
        <v>149</v>
      </c>
      <c r="G1704" s="153" t="s">
        <v>1114</v>
      </c>
      <c r="H1704" s="156"/>
      <c r="I1704" s="163" t="s">
        <v>1063</v>
      </c>
      <c r="J1704" s="157"/>
      <c r="K1704" s="162">
        <f t="shared" si="10"/>
        <v>5</v>
      </c>
      <c r="L1704" s="163"/>
      <c r="M1704" s="154"/>
      <c r="N1704" s="131"/>
    </row>
    <row r="1705">
      <c r="A1705" s="152" t="str">
        <f t="shared" si="1"/>
        <v>719123</v>
      </c>
      <c r="B1705" s="107"/>
      <c r="C1705" s="106">
        <v>719.0</v>
      </c>
      <c r="D1705" s="153" t="s">
        <v>544</v>
      </c>
      <c r="E1705" s="154" t="s">
        <v>947</v>
      </c>
      <c r="F1705" s="155">
        <f>vlookup(G1705,terminals!$C$4:$O$196,13,FALSE)</f>
        <v>123</v>
      </c>
      <c r="G1705" s="153" t="s">
        <v>346</v>
      </c>
      <c r="H1705" s="156"/>
      <c r="I1705" s="163"/>
      <c r="J1705" s="157"/>
      <c r="K1705" s="162">
        <f t="shared" si="10"/>
        <v>-1</v>
      </c>
      <c r="L1705" s="163"/>
      <c r="M1705" s="154"/>
      <c r="N1705" s="131"/>
    </row>
    <row r="1706">
      <c r="A1706" s="152" t="str">
        <f t="shared" si="1"/>
        <v>720175</v>
      </c>
      <c r="B1706" s="107"/>
      <c r="C1706" s="106">
        <v>720.0</v>
      </c>
      <c r="D1706" s="153" t="s">
        <v>871</v>
      </c>
      <c r="E1706" s="154" t="s">
        <v>945</v>
      </c>
      <c r="F1706" s="155">
        <f>vlookup(G1706,terminals!$C$4:$O$196,13,FALSE)</f>
        <v>175</v>
      </c>
      <c r="G1706" s="153" t="s">
        <v>322</v>
      </c>
      <c r="H1706" s="156" t="s">
        <v>986</v>
      </c>
      <c r="I1706" s="163" t="s">
        <v>1063</v>
      </c>
      <c r="J1706" s="157"/>
      <c r="K1706" s="162">
        <f t="shared" si="10"/>
        <v>0</v>
      </c>
      <c r="L1706" s="163"/>
      <c r="M1706" s="154"/>
      <c r="N1706" s="131"/>
    </row>
    <row r="1707">
      <c r="A1707" s="152" t="str">
        <f t="shared" si="1"/>
        <v>720145</v>
      </c>
      <c r="B1707" s="107"/>
      <c r="C1707" s="106">
        <v>720.0</v>
      </c>
      <c r="D1707" s="153" t="s">
        <v>871</v>
      </c>
      <c r="E1707" s="154" t="s">
        <v>969</v>
      </c>
      <c r="F1707" s="155">
        <f>vlookup(G1707,terminals!$C$4:$O$196,13,FALSE)</f>
        <v>145</v>
      </c>
      <c r="G1707" s="153" t="s">
        <v>304</v>
      </c>
      <c r="H1707" s="156"/>
      <c r="I1707" s="163" t="s">
        <v>1063</v>
      </c>
      <c r="J1707" s="157"/>
      <c r="K1707" s="162">
        <f t="shared" si="10"/>
        <v>1</v>
      </c>
      <c r="L1707" s="163"/>
      <c r="M1707" s="154"/>
      <c r="N1707" s="131"/>
    </row>
    <row r="1708">
      <c r="A1708" s="152" t="str">
        <f t="shared" si="1"/>
        <v>720125</v>
      </c>
      <c r="B1708" s="107"/>
      <c r="C1708" s="106">
        <v>720.0</v>
      </c>
      <c r="D1708" s="153" t="s">
        <v>871</v>
      </c>
      <c r="E1708" s="154" t="s">
        <v>969</v>
      </c>
      <c r="F1708" s="155">
        <f>vlookup(G1708,terminals!$C$4:$O$196,13,FALSE)</f>
        <v>125</v>
      </c>
      <c r="G1708" s="153" t="s">
        <v>1112</v>
      </c>
      <c r="H1708" s="156"/>
      <c r="I1708" s="163" t="s">
        <v>1063</v>
      </c>
      <c r="J1708" s="157"/>
      <c r="K1708" s="162">
        <f t="shared" si="10"/>
        <v>2</v>
      </c>
      <c r="L1708" s="163"/>
      <c r="M1708" s="154"/>
      <c r="N1708" s="131"/>
    </row>
    <row r="1709">
      <c r="A1709" s="152" t="str">
        <f t="shared" si="1"/>
        <v>720134</v>
      </c>
      <c r="B1709" s="107"/>
      <c r="C1709" s="106">
        <v>720.0</v>
      </c>
      <c r="D1709" s="153" t="s">
        <v>871</v>
      </c>
      <c r="E1709" s="154" t="s">
        <v>969</v>
      </c>
      <c r="F1709" s="155">
        <f>vlookup(G1709,terminals!$C$4:$O$196,13,FALSE)</f>
        <v>134</v>
      </c>
      <c r="G1709" s="153" t="s">
        <v>356</v>
      </c>
      <c r="H1709" s="156"/>
      <c r="I1709" s="163" t="s">
        <v>1063</v>
      </c>
      <c r="J1709" s="157"/>
      <c r="K1709" s="162">
        <f t="shared" si="10"/>
        <v>3</v>
      </c>
      <c r="L1709" s="163"/>
      <c r="M1709" s="154"/>
      <c r="N1709" s="131"/>
    </row>
    <row r="1710">
      <c r="A1710" s="152" t="str">
        <f t="shared" si="1"/>
        <v>720132</v>
      </c>
      <c r="B1710" s="107"/>
      <c r="C1710" s="106">
        <v>720.0</v>
      </c>
      <c r="D1710" s="153" t="s">
        <v>871</v>
      </c>
      <c r="E1710" s="154" t="s">
        <v>969</v>
      </c>
      <c r="F1710" s="155">
        <f>vlookup(G1710,terminals!$C$4:$O$196,13,FALSE)</f>
        <v>132</v>
      </c>
      <c r="G1710" s="153" t="s">
        <v>331</v>
      </c>
      <c r="H1710" s="156"/>
      <c r="I1710" s="163" t="s">
        <v>1063</v>
      </c>
      <c r="J1710" s="157"/>
      <c r="K1710" s="162">
        <f t="shared" si="10"/>
        <v>4</v>
      </c>
      <c r="L1710" s="163"/>
      <c r="M1710" s="154"/>
      <c r="N1710" s="131"/>
    </row>
    <row r="1711">
      <c r="A1711" s="152" t="str">
        <f t="shared" si="1"/>
        <v>720126</v>
      </c>
      <c r="B1711" s="107"/>
      <c r="C1711" s="106">
        <v>720.0</v>
      </c>
      <c r="D1711" s="153" t="s">
        <v>871</v>
      </c>
      <c r="E1711" s="154" t="s">
        <v>969</v>
      </c>
      <c r="F1711" s="155">
        <f>vlookup(G1711,terminals!$C$4:$O$196,13,FALSE)</f>
        <v>126</v>
      </c>
      <c r="G1711" s="153" t="s">
        <v>334</v>
      </c>
      <c r="H1711" s="156"/>
      <c r="I1711" s="163" t="s">
        <v>1063</v>
      </c>
      <c r="J1711" s="157"/>
      <c r="K1711" s="162">
        <f t="shared" si="10"/>
        <v>5</v>
      </c>
      <c r="L1711" s="163"/>
      <c r="M1711" s="154"/>
      <c r="N1711" s="131"/>
    </row>
    <row r="1712">
      <c r="A1712" s="152" t="str">
        <f t="shared" si="1"/>
        <v>720133</v>
      </c>
      <c r="B1712" s="107"/>
      <c r="C1712" s="106">
        <v>720.0</v>
      </c>
      <c r="D1712" s="153" t="s">
        <v>871</v>
      </c>
      <c r="E1712" s="154" t="s">
        <v>969</v>
      </c>
      <c r="F1712" s="155">
        <f>vlookup(G1712,terminals!$C$4:$O$196,13,FALSE)</f>
        <v>133</v>
      </c>
      <c r="G1712" s="153" t="s">
        <v>355</v>
      </c>
      <c r="H1712" s="156"/>
      <c r="I1712" s="163" t="s">
        <v>1063</v>
      </c>
      <c r="J1712" s="157"/>
      <c r="K1712" s="162">
        <f t="shared" si="10"/>
        <v>6</v>
      </c>
      <c r="L1712" s="163"/>
      <c r="M1712" s="154"/>
      <c r="N1712" s="131"/>
    </row>
    <row r="1713">
      <c r="A1713" s="152" t="str">
        <f t="shared" si="1"/>
        <v>720128</v>
      </c>
      <c r="B1713" s="107"/>
      <c r="C1713" s="106">
        <v>720.0</v>
      </c>
      <c r="D1713" s="153" t="s">
        <v>871</v>
      </c>
      <c r="E1713" s="154" t="s">
        <v>969</v>
      </c>
      <c r="F1713" s="155">
        <f>vlookup(G1713,terminals!$C$4:$O$196,13,FALSE)</f>
        <v>128</v>
      </c>
      <c r="G1713" s="153" t="s">
        <v>338</v>
      </c>
      <c r="H1713" s="156"/>
      <c r="I1713" s="163" t="s">
        <v>1063</v>
      </c>
      <c r="J1713" s="157"/>
      <c r="K1713" s="162">
        <f t="shared" si="10"/>
        <v>7</v>
      </c>
      <c r="L1713" s="163"/>
      <c r="M1713" s="154"/>
      <c r="N1713" s="131"/>
    </row>
    <row r="1714">
      <c r="A1714" s="152" t="str">
        <f t="shared" si="1"/>
        <v>720142</v>
      </c>
      <c r="B1714" s="107"/>
      <c r="C1714" s="106">
        <v>720.0</v>
      </c>
      <c r="D1714" s="153" t="s">
        <v>871</v>
      </c>
      <c r="E1714" s="154" t="s">
        <v>969</v>
      </c>
      <c r="F1714" s="155">
        <f>vlookup(G1714,terminals!$C$4:$O$196,13,FALSE)</f>
        <v>142</v>
      </c>
      <c r="G1714" s="153" t="s">
        <v>342</v>
      </c>
      <c r="H1714" s="156"/>
      <c r="I1714" s="163" t="s">
        <v>1063</v>
      </c>
      <c r="J1714" s="157"/>
      <c r="K1714" s="162">
        <f t="shared" si="10"/>
        <v>8</v>
      </c>
      <c r="L1714" s="163"/>
      <c r="M1714" s="154"/>
      <c r="N1714" s="131"/>
    </row>
    <row r="1715">
      <c r="A1715" s="152" t="str">
        <f t="shared" si="1"/>
        <v>720150</v>
      </c>
      <c r="B1715" s="107"/>
      <c r="C1715" s="106">
        <v>720.0</v>
      </c>
      <c r="D1715" s="153" t="s">
        <v>871</v>
      </c>
      <c r="E1715" s="154" t="s">
        <v>955</v>
      </c>
      <c r="F1715" s="155">
        <f>vlookup(G1715,terminals!$C$4:$O$196,13,FALSE)</f>
        <v>150</v>
      </c>
      <c r="G1715" s="153" t="s">
        <v>343</v>
      </c>
      <c r="H1715" s="156"/>
      <c r="I1715" s="163" t="s">
        <v>1063</v>
      </c>
      <c r="J1715" s="157"/>
      <c r="K1715" s="162">
        <f t="shared" si="10"/>
        <v>9</v>
      </c>
      <c r="L1715" s="163"/>
      <c r="M1715" s="154"/>
      <c r="N1715" s="131"/>
    </row>
    <row r="1716">
      <c r="A1716" s="152" t="str">
        <f t="shared" si="1"/>
        <v>720129</v>
      </c>
      <c r="B1716" s="107"/>
      <c r="C1716" s="106">
        <v>720.0</v>
      </c>
      <c r="D1716" s="153" t="s">
        <v>871</v>
      </c>
      <c r="E1716" s="154" t="s">
        <v>947</v>
      </c>
      <c r="F1716" s="155">
        <f>vlookup(G1716,terminals!$C$4:$O$196,13,FALSE)</f>
        <v>129</v>
      </c>
      <c r="G1716" s="153" t="s">
        <v>340</v>
      </c>
      <c r="H1716" s="156"/>
      <c r="I1716" s="163"/>
      <c r="J1716" s="157"/>
      <c r="K1716" s="162">
        <f t="shared" si="10"/>
        <v>-1</v>
      </c>
      <c r="L1716" s="163"/>
      <c r="M1716" s="154"/>
      <c r="N1716" s="131"/>
    </row>
    <row r="1717">
      <c r="A1717" s="152" t="str">
        <f t="shared" si="1"/>
        <v>721128</v>
      </c>
      <c r="B1717" s="107"/>
      <c r="C1717" s="106">
        <v>721.0</v>
      </c>
      <c r="D1717" s="167" t="s">
        <v>872</v>
      </c>
      <c r="E1717" s="154" t="s">
        <v>945</v>
      </c>
      <c r="F1717" s="155">
        <f>vlookup(G1717,terminals!$C$4:$O$196,13,FALSE)</f>
        <v>128</v>
      </c>
      <c r="G1717" s="153" t="s">
        <v>338</v>
      </c>
      <c r="H1717" s="161" t="s">
        <v>946</v>
      </c>
      <c r="I1717" s="163" t="s">
        <v>1063</v>
      </c>
      <c r="J1717" s="157"/>
      <c r="K1717" s="162">
        <f t="shared" si="10"/>
        <v>0</v>
      </c>
      <c r="L1717" s="163"/>
      <c r="M1717" s="154"/>
      <c r="N1717" s="131"/>
    </row>
    <row r="1718">
      <c r="A1718" s="152" t="str">
        <f t="shared" si="1"/>
        <v>721190</v>
      </c>
      <c r="B1718" s="107"/>
      <c r="C1718" s="106">
        <v>721.0</v>
      </c>
      <c r="D1718" s="167" t="s">
        <v>872</v>
      </c>
      <c r="E1718" s="154" t="s">
        <v>969</v>
      </c>
      <c r="F1718" s="155">
        <f>vlookup(G1718,terminals!$C$4:$O$196,13,FALSE)</f>
        <v>190</v>
      </c>
      <c r="G1718" s="153" t="s">
        <v>308</v>
      </c>
      <c r="H1718" s="161"/>
      <c r="I1718" s="163" t="s">
        <v>1063</v>
      </c>
      <c r="J1718" s="157"/>
      <c r="K1718" s="162">
        <f t="shared" si="10"/>
        <v>1</v>
      </c>
      <c r="L1718" s="163"/>
      <c r="M1718" s="154"/>
      <c r="N1718" s="131"/>
    </row>
    <row r="1719">
      <c r="A1719" s="152" t="str">
        <f t="shared" si="1"/>
        <v>721186</v>
      </c>
      <c r="B1719" s="107"/>
      <c r="C1719" s="106">
        <v>721.0</v>
      </c>
      <c r="D1719" s="167" t="s">
        <v>872</v>
      </c>
      <c r="E1719" s="154" t="s">
        <v>969</v>
      </c>
      <c r="F1719" s="155">
        <f>vlookup(G1719,terminals!$C$4:$O$196,13,FALSE)</f>
        <v>186</v>
      </c>
      <c r="G1719" s="153" t="s">
        <v>327</v>
      </c>
      <c r="H1719" s="161"/>
      <c r="I1719" s="163" t="s">
        <v>1063</v>
      </c>
      <c r="J1719" s="157"/>
      <c r="K1719" s="162">
        <f t="shared" si="10"/>
        <v>2</v>
      </c>
      <c r="L1719" s="163"/>
      <c r="M1719" s="154"/>
      <c r="N1719" s="131"/>
    </row>
    <row r="1720">
      <c r="A1720" s="152" t="str">
        <f t="shared" si="1"/>
        <v>721189</v>
      </c>
      <c r="B1720" s="107"/>
      <c r="C1720" s="106">
        <v>721.0</v>
      </c>
      <c r="D1720" s="167" t="s">
        <v>872</v>
      </c>
      <c r="E1720" s="154" t="s">
        <v>969</v>
      </c>
      <c r="F1720" s="155">
        <f>vlookup(G1720,terminals!$C$4:$O$196,13,FALSE)</f>
        <v>189</v>
      </c>
      <c r="G1720" s="153" t="s">
        <v>305</v>
      </c>
      <c r="H1720" s="161"/>
      <c r="I1720" s="163" t="s">
        <v>1063</v>
      </c>
      <c r="J1720" s="157"/>
      <c r="K1720" s="162">
        <f t="shared" si="10"/>
        <v>3</v>
      </c>
      <c r="L1720" s="163"/>
      <c r="M1720" s="154"/>
      <c r="N1720" s="131"/>
    </row>
    <row r="1721">
      <c r="A1721" s="152" t="str">
        <f t="shared" si="1"/>
        <v>721187</v>
      </c>
      <c r="B1721" s="107"/>
      <c r="C1721" s="106">
        <v>721.0</v>
      </c>
      <c r="D1721" s="167" t="s">
        <v>872</v>
      </c>
      <c r="E1721" s="154" t="s">
        <v>955</v>
      </c>
      <c r="F1721" s="155">
        <f>vlookup(G1721,terminals!$C$4:$O$196,13,FALSE)</f>
        <v>187</v>
      </c>
      <c r="G1721" s="153" t="s">
        <v>307</v>
      </c>
      <c r="H1721" s="161"/>
      <c r="I1721" s="163" t="s">
        <v>1063</v>
      </c>
      <c r="J1721" s="157"/>
      <c r="K1721" s="162">
        <f t="shared" si="10"/>
        <v>4</v>
      </c>
      <c r="L1721" s="163"/>
      <c r="M1721" s="154"/>
      <c r="N1721" s="131"/>
    </row>
    <row r="1722">
      <c r="A1722" s="152" t="str">
        <f t="shared" si="1"/>
        <v>721188</v>
      </c>
      <c r="B1722" s="107"/>
      <c r="C1722" s="106">
        <v>721.0</v>
      </c>
      <c r="D1722" s="167" t="s">
        <v>872</v>
      </c>
      <c r="E1722" s="168" t="s">
        <v>947</v>
      </c>
      <c r="F1722" s="155">
        <f>vlookup(G1722,terminals!$C$4:$O$196,13,FALSE)</f>
        <v>188</v>
      </c>
      <c r="G1722" s="153" t="s">
        <v>306</v>
      </c>
      <c r="H1722" s="161"/>
      <c r="I1722" s="163"/>
      <c r="J1722" s="157"/>
      <c r="K1722" s="162">
        <f t="shared" si="10"/>
        <v>-1</v>
      </c>
      <c r="L1722" s="163"/>
      <c r="M1722" s="154"/>
      <c r="N1722" s="131"/>
    </row>
    <row r="1723">
      <c r="A1723" s="152" t="str">
        <f t="shared" si="1"/>
        <v>722128</v>
      </c>
      <c r="B1723" s="107"/>
      <c r="C1723" s="106">
        <v>722.0</v>
      </c>
      <c r="D1723" s="167" t="s">
        <v>873</v>
      </c>
      <c r="E1723" s="154" t="s">
        <v>945</v>
      </c>
      <c r="F1723" s="155">
        <f>vlookup(G1723,terminals!$C$4:$O$196,13,FALSE)</f>
        <v>128</v>
      </c>
      <c r="G1723" s="153" t="s">
        <v>338</v>
      </c>
      <c r="H1723" s="161" t="s">
        <v>959</v>
      </c>
      <c r="I1723" s="163" t="s">
        <v>1063</v>
      </c>
      <c r="J1723" s="157"/>
      <c r="K1723" s="162">
        <f t="shared" si="10"/>
        <v>0</v>
      </c>
      <c r="L1723" s="163"/>
      <c r="M1723" s="154"/>
      <c r="N1723" s="131"/>
    </row>
    <row r="1724">
      <c r="A1724" s="152" t="str">
        <f t="shared" si="1"/>
        <v>722163</v>
      </c>
      <c r="B1724" s="107"/>
      <c r="C1724" s="106">
        <v>722.0</v>
      </c>
      <c r="D1724" s="167" t="s">
        <v>873</v>
      </c>
      <c r="E1724" s="154" t="s">
        <v>955</v>
      </c>
      <c r="F1724" s="155">
        <f>vlookup(G1724,terminals!$C$4:$O$196,13,FALSE)</f>
        <v>163</v>
      </c>
      <c r="G1724" s="153" t="s">
        <v>323</v>
      </c>
      <c r="H1724" s="161"/>
      <c r="I1724" s="163" t="s">
        <v>1063</v>
      </c>
      <c r="J1724" s="157"/>
      <c r="K1724" s="162">
        <f t="shared" si="10"/>
        <v>1</v>
      </c>
      <c r="L1724" s="163"/>
      <c r="M1724" s="154"/>
      <c r="N1724" s="131"/>
    </row>
    <row r="1725">
      <c r="A1725" s="152" t="str">
        <f t="shared" si="1"/>
        <v>722174</v>
      </c>
      <c r="B1725" s="107"/>
      <c r="C1725" s="106">
        <v>722.0</v>
      </c>
      <c r="D1725" s="167" t="s">
        <v>873</v>
      </c>
      <c r="E1725" s="168" t="s">
        <v>947</v>
      </c>
      <c r="F1725" s="155">
        <f>vlookup(G1725,terminals!$C$4:$O$196,13,FALSE)</f>
        <v>174</v>
      </c>
      <c r="G1725" s="153" t="s">
        <v>1110</v>
      </c>
      <c r="H1725" s="161"/>
      <c r="I1725" s="163"/>
      <c r="J1725" s="157"/>
      <c r="K1725" s="162">
        <f t="shared" si="10"/>
        <v>-1</v>
      </c>
      <c r="L1725" s="163"/>
      <c r="M1725" s="154"/>
      <c r="N1725" s="131"/>
    </row>
    <row r="1726">
      <c r="A1726" s="152" t="str">
        <f t="shared" si="1"/>
        <v>722128</v>
      </c>
      <c r="B1726" s="107"/>
      <c r="C1726" s="106">
        <v>722.0</v>
      </c>
      <c r="D1726" s="167" t="s">
        <v>873</v>
      </c>
      <c r="E1726" s="154" t="s">
        <v>945</v>
      </c>
      <c r="F1726" s="155">
        <f>vlookup(G1726,terminals!$C$4:$O$196,13,FALSE)</f>
        <v>128</v>
      </c>
      <c r="G1726" s="153" t="s">
        <v>338</v>
      </c>
      <c r="H1726" s="161" t="s">
        <v>959</v>
      </c>
      <c r="I1726" s="163" t="s">
        <v>1063</v>
      </c>
      <c r="J1726" s="157"/>
      <c r="K1726" s="162">
        <f t="shared" si="10"/>
        <v>0</v>
      </c>
      <c r="L1726" s="163"/>
      <c r="M1726" s="154"/>
      <c r="N1726" s="131"/>
    </row>
    <row r="1727">
      <c r="A1727" s="152" t="str">
        <f t="shared" si="1"/>
        <v>722177</v>
      </c>
      <c r="B1727" s="107"/>
      <c r="C1727" s="106">
        <v>722.0</v>
      </c>
      <c r="D1727" s="167" t="s">
        <v>873</v>
      </c>
      <c r="E1727" s="154" t="s">
        <v>955</v>
      </c>
      <c r="F1727" s="155">
        <f>vlookup(G1727,terminals!$C$4:$O$196,13,FALSE)</f>
        <v>177</v>
      </c>
      <c r="G1727" s="153" t="s">
        <v>1108</v>
      </c>
      <c r="H1727" s="161"/>
      <c r="I1727" s="163" t="s">
        <v>1063</v>
      </c>
      <c r="J1727" s="157"/>
      <c r="K1727" s="162">
        <f t="shared" si="10"/>
        <v>1</v>
      </c>
      <c r="L1727" s="163"/>
      <c r="M1727" s="154"/>
      <c r="N1727" s="131"/>
    </row>
    <row r="1728">
      <c r="A1728" s="152" t="str">
        <f t="shared" si="1"/>
        <v>722174</v>
      </c>
      <c r="B1728" s="107"/>
      <c r="C1728" s="106">
        <v>722.0</v>
      </c>
      <c r="D1728" s="167" t="s">
        <v>873</v>
      </c>
      <c r="E1728" s="168" t="s">
        <v>947</v>
      </c>
      <c r="F1728" s="155">
        <f>vlookup(G1728,terminals!$C$4:$O$196,13,FALSE)</f>
        <v>174</v>
      </c>
      <c r="G1728" s="153" t="s">
        <v>1110</v>
      </c>
      <c r="H1728" s="161"/>
      <c r="I1728" s="163"/>
      <c r="J1728" s="157"/>
      <c r="K1728" s="162">
        <f t="shared" si="10"/>
        <v>-1</v>
      </c>
      <c r="L1728" s="163"/>
      <c r="M1728" s="154"/>
      <c r="N1728" s="131"/>
    </row>
    <row r="1729">
      <c r="A1729" s="152" t="str">
        <f t="shared" si="1"/>
        <v>723128</v>
      </c>
      <c r="B1729" s="107"/>
      <c r="C1729" s="106">
        <v>723.0</v>
      </c>
      <c r="D1729" s="167" t="s">
        <v>873</v>
      </c>
      <c r="E1729" s="154" t="s">
        <v>945</v>
      </c>
      <c r="F1729" s="155">
        <f>vlookup(G1729,terminals!$C$4:$O$196,13,FALSE)</f>
        <v>128</v>
      </c>
      <c r="G1729" s="153" t="s">
        <v>338</v>
      </c>
      <c r="H1729" s="161" t="s">
        <v>946</v>
      </c>
      <c r="I1729" s="163" t="s">
        <v>1063</v>
      </c>
      <c r="J1729" s="157"/>
      <c r="K1729" s="162">
        <f t="shared" si="10"/>
        <v>0</v>
      </c>
      <c r="L1729" s="163"/>
      <c r="M1729" s="154"/>
      <c r="N1729" s="131"/>
    </row>
    <row r="1730">
      <c r="A1730" s="152" t="str">
        <f t="shared" si="1"/>
        <v>723158</v>
      </c>
      <c r="B1730" s="107"/>
      <c r="C1730" s="106">
        <v>723.0</v>
      </c>
      <c r="D1730" s="167" t="s">
        <v>873</v>
      </c>
      <c r="E1730" s="168" t="s">
        <v>947</v>
      </c>
      <c r="F1730" s="155">
        <f>vlookup(G1730,terminals!$C$4:$O$196,13,FALSE)</f>
        <v>158</v>
      </c>
      <c r="G1730" s="153" t="s">
        <v>326</v>
      </c>
      <c r="H1730" s="161"/>
      <c r="I1730" s="163"/>
      <c r="J1730" s="157"/>
      <c r="K1730" s="162">
        <f t="shared" si="10"/>
        <v>-1</v>
      </c>
      <c r="L1730" s="163"/>
      <c r="M1730" s="154"/>
      <c r="N1730" s="131"/>
    </row>
    <row r="1731">
      <c r="A1731" s="152" t="str">
        <f t="shared" si="1"/>
        <v>724128</v>
      </c>
      <c r="B1731" s="107"/>
      <c r="C1731" s="106">
        <v>724.0</v>
      </c>
      <c r="D1731" s="167" t="s">
        <v>873</v>
      </c>
      <c r="E1731" s="154" t="s">
        <v>945</v>
      </c>
      <c r="F1731" s="155">
        <f>vlookup(G1731,terminals!$C$4:$O$196,13,FALSE)</f>
        <v>128</v>
      </c>
      <c r="G1731" s="153" t="s">
        <v>338</v>
      </c>
      <c r="H1731" s="161" t="s">
        <v>946</v>
      </c>
      <c r="I1731" s="163" t="s">
        <v>1063</v>
      </c>
      <c r="J1731" s="157"/>
      <c r="K1731" s="162">
        <f t="shared" si="10"/>
        <v>0</v>
      </c>
      <c r="L1731" s="163"/>
      <c r="M1731" s="154"/>
      <c r="N1731" s="131"/>
    </row>
    <row r="1732">
      <c r="A1732" s="152" t="str">
        <f t="shared" si="1"/>
        <v>724158</v>
      </c>
      <c r="B1732" s="107"/>
      <c r="C1732" s="106">
        <v>724.0</v>
      </c>
      <c r="D1732" s="167" t="s">
        <v>873</v>
      </c>
      <c r="E1732" s="168" t="s">
        <v>947</v>
      </c>
      <c r="F1732" s="155">
        <f>vlookup(G1732,terminals!$C$4:$O$196,13,FALSE)</f>
        <v>158</v>
      </c>
      <c r="G1732" s="153" t="s">
        <v>326</v>
      </c>
      <c r="H1732" s="161"/>
      <c r="I1732" s="163"/>
      <c r="J1732" s="157"/>
      <c r="K1732" s="162">
        <f t="shared" si="10"/>
        <v>-1</v>
      </c>
      <c r="L1732" s="163"/>
      <c r="M1732" s="154"/>
      <c r="N1732" s="131"/>
    </row>
    <row r="1733">
      <c r="A1733" s="152" t="str">
        <f t="shared" si="1"/>
        <v>724128</v>
      </c>
      <c r="B1733" s="107"/>
      <c r="C1733" s="106">
        <v>724.0</v>
      </c>
      <c r="D1733" s="167" t="s">
        <v>873</v>
      </c>
      <c r="E1733" s="154" t="s">
        <v>945</v>
      </c>
      <c r="F1733" s="155">
        <f>vlookup(G1733,terminals!$C$4:$O$196,13,FALSE)</f>
        <v>128</v>
      </c>
      <c r="G1733" s="153" t="s">
        <v>338</v>
      </c>
      <c r="H1733" s="161" t="s">
        <v>946</v>
      </c>
      <c r="I1733" s="163" t="s">
        <v>1063</v>
      </c>
      <c r="J1733" s="157"/>
      <c r="K1733" s="162">
        <f t="shared" si="10"/>
        <v>0</v>
      </c>
      <c r="L1733" s="163"/>
      <c r="M1733" s="154"/>
      <c r="N1733" s="131"/>
    </row>
    <row r="1734">
      <c r="A1734" s="152" t="str">
        <f t="shared" si="1"/>
        <v>724175</v>
      </c>
      <c r="B1734" s="107"/>
      <c r="C1734" s="106">
        <v>724.0</v>
      </c>
      <c r="D1734" s="167" t="s">
        <v>873</v>
      </c>
      <c r="E1734" s="154" t="s">
        <v>969</v>
      </c>
      <c r="F1734" s="155">
        <f>vlookup(G1734,terminals!$C$4:$O$196,13,FALSE)</f>
        <v>175</v>
      </c>
      <c r="G1734" s="153" t="s">
        <v>322</v>
      </c>
      <c r="H1734" s="161"/>
      <c r="I1734" s="163" t="s">
        <v>1063</v>
      </c>
      <c r="J1734" s="157"/>
      <c r="K1734" s="162">
        <f t="shared" si="10"/>
        <v>1</v>
      </c>
      <c r="L1734" s="163"/>
      <c r="M1734" s="154"/>
      <c r="N1734" s="131"/>
    </row>
    <row r="1735">
      <c r="A1735" s="152" t="str">
        <f t="shared" si="1"/>
        <v>724161</v>
      </c>
      <c r="B1735" s="107"/>
      <c r="C1735" s="106">
        <v>724.0</v>
      </c>
      <c r="D1735" s="167" t="s">
        <v>873</v>
      </c>
      <c r="E1735" s="154" t="s">
        <v>969</v>
      </c>
      <c r="F1735" s="155">
        <f>vlookup(G1735,terminals!$C$4:$O$196,13,FALSE)</f>
        <v>161</v>
      </c>
      <c r="G1735" s="153" t="s">
        <v>321</v>
      </c>
      <c r="H1735" s="161"/>
      <c r="I1735" s="163" t="s">
        <v>1063</v>
      </c>
      <c r="J1735" s="157"/>
      <c r="K1735" s="162">
        <f t="shared" si="10"/>
        <v>2</v>
      </c>
      <c r="L1735" s="163"/>
      <c r="M1735" s="154"/>
      <c r="N1735" s="131"/>
    </row>
    <row r="1736">
      <c r="A1736" s="152" t="str">
        <f t="shared" si="1"/>
        <v>724177</v>
      </c>
      <c r="B1736" s="107"/>
      <c r="C1736" s="106">
        <v>724.0</v>
      </c>
      <c r="D1736" s="167" t="s">
        <v>873</v>
      </c>
      <c r="E1736" s="154" t="s">
        <v>955</v>
      </c>
      <c r="F1736" s="155">
        <f>vlookup(G1736,terminals!$C$4:$O$196,13,FALSE)</f>
        <v>177</v>
      </c>
      <c r="G1736" s="153" t="s">
        <v>1108</v>
      </c>
      <c r="H1736" s="161"/>
      <c r="I1736" s="163" t="s">
        <v>1063</v>
      </c>
      <c r="J1736" s="157"/>
      <c r="K1736" s="162">
        <f t="shared" si="10"/>
        <v>3</v>
      </c>
      <c r="L1736" s="163"/>
      <c r="M1736" s="154"/>
      <c r="N1736" s="131"/>
    </row>
    <row r="1737">
      <c r="A1737" s="152" t="str">
        <f t="shared" si="1"/>
        <v>724167</v>
      </c>
      <c r="B1737" s="107"/>
      <c r="C1737" s="106">
        <v>724.0</v>
      </c>
      <c r="D1737" s="167" t="s">
        <v>873</v>
      </c>
      <c r="E1737" s="168" t="s">
        <v>947</v>
      </c>
      <c r="F1737" s="155">
        <f>vlookup(G1737,terminals!$C$4:$O$196,13,FALSE)</f>
        <v>167</v>
      </c>
      <c r="G1737" s="153" t="s">
        <v>313</v>
      </c>
      <c r="H1737" s="161"/>
      <c r="I1737" s="163"/>
      <c r="J1737" s="157"/>
      <c r="K1737" s="162">
        <f t="shared" si="10"/>
        <v>-1</v>
      </c>
      <c r="L1737" s="163"/>
      <c r="M1737" s="154"/>
      <c r="N1737" s="131"/>
    </row>
    <row r="1738">
      <c r="A1738" s="152" t="str">
        <f t="shared" si="1"/>
        <v>725128</v>
      </c>
      <c r="B1738" s="107"/>
      <c r="C1738" s="106">
        <v>725.0</v>
      </c>
      <c r="D1738" s="167" t="s">
        <v>873</v>
      </c>
      <c r="E1738" s="154" t="s">
        <v>945</v>
      </c>
      <c r="F1738" s="155">
        <f>vlookup(G1738,terminals!$C$4:$O$196,13,FALSE)</f>
        <v>128</v>
      </c>
      <c r="G1738" s="153" t="s">
        <v>338</v>
      </c>
      <c r="H1738" s="161" t="s">
        <v>980</v>
      </c>
      <c r="I1738" s="163" t="s">
        <v>1063</v>
      </c>
      <c r="J1738" s="157"/>
      <c r="K1738" s="162">
        <f t="shared" si="10"/>
        <v>0</v>
      </c>
      <c r="L1738" s="163"/>
      <c r="M1738" s="154"/>
      <c r="N1738" s="131"/>
    </row>
    <row r="1739">
      <c r="A1739" s="152" t="str">
        <f t="shared" si="1"/>
        <v>725163</v>
      </c>
      <c r="B1739" s="107"/>
      <c r="C1739" s="106">
        <v>725.0</v>
      </c>
      <c r="D1739" s="167" t="s">
        <v>873</v>
      </c>
      <c r="E1739" s="168" t="s">
        <v>969</v>
      </c>
      <c r="F1739" s="155">
        <f>vlookup(G1739,terminals!$C$4:$O$196,13,FALSE)</f>
        <v>163</v>
      </c>
      <c r="G1739" s="153" t="s">
        <v>323</v>
      </c>
      <c r="H1739" s="161"/>
      <c r="I1739" s="163"/>
      <c r="J1739" s="157"/>
      <c r="K1739" s="162">
        <f t="shared" si="10"/>
        <v>1</v>
      </c>
      <c r="L1739" s="163"/>
      <c r="M1739" s="154"/>
      <c r="N1739" s="131"/>
    </row>
    <row r="1740">
      <c r="A1740" s="152" t="str">
        <f t="shared" si="1"/>
        <v>725177</v>
      </c>
      <c r="B1740" s="107"/>
      <c r="C1740" s="106">
        <v>725.0</v>
      </c>
      <c r="D1740" s="167" t="s">
        <v>873</v>
      </c>
      <c r="E1740" s="154" t="s">
        <v>969</v>
      </c>
      <c r="F1740" s="155">
        <f>vlookup(G1740,terminals!$C$4:$O$196,13,FALSE)</f>
        <v>177</v>
      </c>
      <c r="G1740" s="153" t="s">
        <v>1108</v>
      </c>
      <c r="H1740" s="161"/>
      <c r="I1740" s="163" t="s">
        <v>1063</v>
      </c>
      <c r="J1740" s="157"/>
      <c r="K1740" s="162">
        <f t="shared" si="10"/>
        <v>2</v>
      </c>
      <c r="L1740" s="163"/>
      <c r="M1740" s="154"/>
      <c r="N1740" s="131"/>
    </row>
    <row r="1741">
      <c r="A1741" s="152" t="str">
        <f t="shared" si="1"/>
        <v>725172</v>
      </c>
      <c r="B1741" s="107"/>
      <c r="C1741" s="106">
        <v>725.0</v>
      </c>
      <c r="D1741" s="167" t="s">
        <v>873</v>
      </c>
      <c r="E1741" s="168" t="s">
        <v>969</v>
      </c>
      <c r="F1741" s="155">
        <f>vlookup(G1741,terminals!$C$4:$O$196,13,FALSE)</f>
        <v>172</v>
      </c>
      <c r="G1741" s="153" t="s">
        <v>325</v>
      </c>
      <c r="H1741" s="161"/>
      <c r="I1741" s="163"/>
      <c r="J1741" s="157"/>
      <c r="K1741" s="162">
        <f t="shared" si="10"/>
        <v>3</v>
      </c>
      <c r="L1741" s="163"/>
      <c r="M1741" s="154"/>
      <c r="N1741" s="131"/>
    </row>
    <row r="1742">
      <c r="A1742" s="152" t="str">
        <f t="shared" si="1"/>
        <v>725164</v>
      </c>
      <c r="B1742" s="107"/>
      <c r="C1742" s="106">
        <v>725.0</v>
      </c>
      <c r="D1742" s="167" t="s">
        <v>873</v>
      </c>
      <c r="E1742" s="154" t="s">
        <v>947</v>
      </c>
      <c r="F1742" s="155">
        <f>vlookup(G1742,terminals!$C$4:$O$196,13,FALSE)</f>
        <v>164</v>
      </c>
      <c r="G1742" s="153" t="s">
        <v>316</v>
      </c>
      <c r="H1742" s="161"/>
      <c r="I1742" s="163" t="s">
        <v>1063</v>
      </c>
      <c r="J1742" s="157"/>
      <c r="K1742" s="162">
        <f t="shared" si="10"/>
        <v>-1</v>
      </c>
      <c r="L1742" s="163"/>
      <c r="M1742" s="154"/>
      <c r="N1742" s="131"/>
    </row>
    <row r="1743">
      <c r="A1743" s="152" t="str">
        <f t="shared" si="1"/>
        <v>726128</v>
      </c>
      <c r="B1743" s="107"/>
      <c r="C1743" s="106">
        <v>726.0</v>
      </c>
      <c r="D1743" s="167" t="s">
        <v>873</v>
      </c>
      <c r="E1743" s="154" t="s">
        <v>945</v>
      </c>
      <c r="F1743" s="155">
        <f>vlookup(G1743,terminals!$C$4:$O$196,13,FALSE)</f>
        <v>128</v>
      </c>
      <c r="G1743" s="153" t="s">
        <v>338</v>
      </c>
      <c r="H1743" s="161" t="s">
        <v>986</v>
      </c>
      <c r="I1743" s="163" t="s">
        <v>1063</v>
      </c>
      <c r="J1743" s="157"/>
      <c r="K1743" s="162">
        <f t="shared" si="10"/>
        <v>0</v>
      </c>
      <c r="L1743" s="163"/>
      <c r="M1743" s="154"/>
      <c r="N1743" s="131"/>
    </row>
    <row r="1744">
      <c r="A1744" s="152" t="str">
        <f t="shared" si="1"/>
        <v>726162</v>
      </c>
      <c r="B1744" s="107"/>
      <c r="C1744" s="106">
        <v>726.0</v>
      </c>
      <c r="D1744" s="167" t="s">
        <v>873</v>
      </c>
      <c r="E1744" s="168" t="s">
        <v>947</v>
      </c>
      <c r="F1744" s="155">
        <f>vlookup(G1744,terminals!$C$4:$O$196,13,FALSE)</f>
        <v>162</v>
      </c>
      <c r="G1744" s="153" t="s">
        <v>359</v>
      </c>
      <c r="H1744" s="161"/>
      <c r="I1744" s="163"/>
      <c r="J1744" s="157"/>
      <c r="K1744" s="162">
        <f t="shared" si="10"/>
        <v>-1</v>
      </c>
      <c r="L1744" s="163"/>
      <c r="M1744" s="154"/>
      <c r="N1744" s="131"/>
    </row>
    <row r="1745">
      <c r="A1745" s="152" t="str">
        <f t="shared" si="1"/>
        <v>727146</v>
      </c>
      <c r="B1745" s="107"/>
      <c r="C1745" s="106">
        <v>727.0</v>
      </c>
      <c r="D1745" s="167" t="s">
        <v>874</v>
      </c>
      <c r="E1745" s="154" t="s">
        <v>945</v>
      </c>
      <c r="F1745" s="155">
        <f>vlookup(G1745,terminals!$C$4:$O$196,13,FALSE)</f>
        <v>146</v>
      </c>
      <c r="G1745" s="153" t="s">
        <v>350</v>
      </c>
      <c r="H1745" s="161" t="s">
        <v>946</v>
      </c>
      <c r="I1745" s="163" t="s">
        <v>1063</v>
      </c>
      <c r="J1745" s="157"/>
      <c r="K1745" s="162">
        <f t="shared" si="10"/>
        <v>0</v>
      </c>
      <c r="L1745" s="163"/>
      <c r="M1745" s="154"/>
      <c r="N1745" s="131"/>
    </row>
    <row r="1746">
      <c r="A1746" s="152" t="str">
        <f t="shared" si="1"/>
        <v>727188</v>
      </c>
      <c r="B1746" s="107"/>
      <c r="C1746" s="106">
        <v>727.0</v>
      </c>
      <c r="D1746" s="167" t="s">
        <v>874</v>
      </c>
      <c r="E1746" s="154" t="s">
        <v>969</v>
      </c>
      <c r="F1746" s="155">
        <f>vlookup(G1746,terminals!$C$4:$O$196,13,FALSE)</f>
        <v>188</v>
      </c>
      <c r="G1746" s="153" t="s">
        <v>306</v>
      </c>
      <c r="H1746" s="161"/>
      <c r="I1746" s="163" t="s">
        <v>1063</v>
      </c>
      <c r="J1746" s="157"/>
      <c r="K1746" s="162">
        <f t="shared" si="10"/>
        <v>1</v>
      </c>
      <c r="L1746" s="163"/>
      <c r="M1746" s="154"/>
      <c r="N1746" s="131"/>
    </row>
    <row r="1747">
      <c r="A1747" s="152" t="str">
        <f t="shared" si="1"/>
        <v>727187</v>
      </c>
      <c r="B1747" s="107"/>
      <c r="C1747" s="106">
        <v>727.0</v>
      </c>
      <c r="D1747" s="167" t="s">
        <v>874</v>
      </c>
      <c r="E1747" s="154" t="s">
        <v>969</v>
      </c>
      <c r="F1747" s="155">
        <f>vlookup(G1747,terminals!$C$4:$O$196,13,FALSE)</f>
        <v>187</v>
      </c>
      <c r="G1747" s="153" t="s">
        <v>307</v>
      </c>
      <c r="H1747" s="161"/>
      <c r="I1747" s="163" t="s">
        <v>1063</v>
      </c>
      <c r="J1747" s="157"/>
      <c r="K1747" s="162">
        <f t="shared" si="10"/>
        <v>2</v>
      </c>
      <c r="L1747" s="163"/>
      <c r="M1747" s="154"/>
      <c r="N1747" s="131"/>
    </row>
    <row r="1748">
      <c r="A1748" s="152" t="str">
        <f t="shared" si="1"/>
        <v>727186</v>
      </c>
      <c r="B1748" s="107"/>
      <c r="C1748" s="106">
        <v>727.0</v>
      </c>
      <c r="D1748" s="167" t="s">
        <v>874</v>
      </c>
      <c r="E1748" s="154" t="s">
        <v>955</v>
      </c>
      <c r="F1748" s="155">
        <f>vlookup(G1748,terminals!$C$4:$O$196,13,FALSE)</f>
        <v>186</v>
      </c>
      <c r="G1748" s="153" t="s">
        <v>327</v>
      </c>
      <c r="H1748" s="161"/>
      <c r="I1748" s="163" t="s">
        <v>1063</v>
      </c>
      <c r="J1748" s="157"/>
      <c r="K1748" s="162">
        <f t="shared" si="10"/>
        <v>3</v>
      </c>
      <c r="L1748" s="163"/>
      <c r="M1748" s="154"/>
      <c r="N1748" s="131"/>
    </row>
    <row r="1749">
      <c r="A1749" s="152" t="str">
        <f t="shared" si="1"/>
        <v>727189</v>
      </c>
      <c r="B1749" s="107"/>
      <c r="C1749" s="106">
        <v>727.0</v>
      </c>
      <c r="D1749" s="167" t="s">
        <v>874</v>
      </c>
      <c r="E1749" s="168" t="s">
        <v>947</v>
      </c>
      <c r="F1749" s="155">
        <f>vlookup(G1749,terminals!$C$4:$O$196,13,FALSE)</f>
        <v>189</v>
      </c>
      <c r="G1749" s="153" t="s">
        <v>305</v>
      </c>
      <c r="H1749" s="161"/>
      <c r="I1749" s="163"/>
      <c r="J1749" s="157"/>
      <c r="K1749" s="162">
        <f t="shared" si="10"/>
        <v>-1</v>
      </c>
      <c r="L1749" s="163"/>
      <c r="M1749" s="154"/>
      <c r="N1749" s="131"/>
    </row>
    <row r="1750">
      <c r="A1750" s="152" t="str">
        <f t="shared" si="1"/>
        <v>728146</v>
      </c>
      <c r="B1750" s="107"/>
      <c r="C1750" s="106">
        <v>728.0</v>
      </c>
      <c r="D1750" s="167" t="s">
        <v>874</v>
      </c>
      <c r="E1750" s="154" t="s">
        <v>945</v>
      </c>
      <c r="F1750" s="155">
        <f>vlookup(G1750,terminals!$C$4:$O$196,13,FALSE)</f>
        <v>146</v>
      </c>
      <c r="G1750" s="153" t="s">
        <v>350</v>
      </c>
      <c r="H1750" s="161" t="s">
        <v>1047</v>
      </c>
      <c r="I1750" s="163" t="s">
        <v>1063</v>
      </c>
      <c r="J1750" s="157"/>
      <c r="K1750" s="162">
        <f t="shared" si="10"/>
        <v>0</v>
      </c>
      <c r="L1750" s="163"/>
      <c r="M1750" s="154"/>
      <c r="N1750" s="131"/>
    </row>
    <row r="1751">
      <c r="A1751" s="152" t="str">
        <f t="shared" si="1"/>
        <v>728188</v>
      </c>
      <c r="B1751" s="107"/>
      <c r="C1751" s="106">
        <v>728.0</v>
      </c>
      <c r="D1751" s="167" t="s">
        <v>874</v>
      </c>
      <c r="E1751" s="154" t="s">
        <v>969</v>
      </c>
      <c r="F1751" s="155">
        <f>vlookup(G1751,terminals!$C$4:$O$196,13,FALSE)</f>
        <v>188</v>
      </c>
      <c r="G1751" s="153" t="s">
        <v>306</v>
      </c>
      <c r="H1751" s="161"/>
      <c r="I1751" s="163" t="s">
        <v>1063</v>
      </c>
      <c r="J1751" s="157"/>
      <c r="K1751" s="162">
        <f t="shared" si="10"/>
        <v>1</v>
      </c>
      <c r="L1751" s="163"/>
      <c r="M1751" s="154"/>
      <c r="N1751" s="131"/>
    </row>
    <row r="1752">
      <c r="A1752" s="152" t="str">
        <f t="shared" si="1"/>
        <v>728187</v>
      </c>
      <c r="B1752" s="107"/>
      <c r="C1752" s="106">
        <v>728.0</v>
      </c>
      <c r="D1752" s="167" t="s">
        <v>874</v>
      </c>
      <c r="E1752" s="154" t="s">
        <v>969</v>
      </c>
      <c r="F1752" s="155">
        <f>vlookup(G1752,terminals!$C$4:$O$196,13,FALSE)</f>
        <v>187</v>
      </c>
      <c r="G1752" s="153" t="s">
        <v>307</v>
      </c>
      <c r="H1752" s="161"/>
      <c r="I1752" s="163" t="s">
        <v>1063</v>
      </c>
      <c r="J1752" s="157"/>
      <c r="K1752" s="162">
        <f t="shared" si="10"/>
        <v>2</v>
      </c>
      <c r="L1752" s="163"/>
      <c r="M1752" s="154"/>
      <c r="N1752" s="131"/>
    </row>
    <row r="1753">
      <c r="A1753" s="152" t="str">
        <f t="shared" si="1"/>
        <v>728186</v>
      </c>
      <c r="B1753" s="107"/>
      <c r="C1753" s="106">
        <v>728.0</v>
      </c>
      <c r="D1753" s="167" t="s">
        <v>874</v>
      </c>
      <c r="E1753" s="154" t="s">
        <v>955</v>
      </c>
      <c r="F1753" s="155">
        <f>vlookup(G1753,terminals!$C$4:$O$196,13,FALSE)</f>
        <v>186</v>
      </c>
      <c r="G1753" s="153" t="s">
        <v>327</v>
      </c>
      <c r="H1753" s="161"/>
      <c r="I1753" s="163" t="s">
        <v>1063</v>
      </c>
      <c r="J1753" s="157"/>
      <c r="K1753" s="162">
        <f t="shared" si="10"/>
        <v>3</v>
      </c>
      <c r="L1753" s="163"/>
      <c r="M1753" s="154"/>
      <c r="N1753" s="131"/>
    </row>
    <row r="1754">
      <c r="A1754" s="152" t="str">
        <f t="shared" si="1"/>
        <v>728189</v>
      </c>
      <c r="B1754" s="107"/>
      <c r="C1754" s="106">
        <v>728.0</v>
      </c>
      <c r="D1754" s="167" t="s">
        <v>874</v>
      </c>
      <c r="E1754" s="168" t="s">
        <v>947</v>
      </c>
      <c r="F1754" s="155">
        <f>vlookup(G1754,terminals!$C$4:$O$196,13,FALSE)</f>
        <v>189</v>
      </c>
      <c r="G1754" s="153" t="s">
        <v>305</v>
      </c>
      <c r="H1754" s="161"/>
      <c r="I1754" s="163"/>
      <c r="J1754" s="157"/>
      <c r="K1754" s="162">
        <f t="shared" si="10"/>
        <v>-1</v>
      </c>
      <c r="L1754" s="163"/>
      <c r="M1754" s="154"/>
      <c r="N1754" s="131"/>
    </row>
    <row r="1755">
      <c r="A1755" s="152" t="str">
        <f t="shared" si="1"/>
        <v>730146</v>
      </c>
      <c r="B1755" s="107"/>
      <c r="C1755" s="106">
        <v>730.0</v>
      </c>
      <c r="D1755" s="153" t="s">
        <v>1117</v>
      </c>
      <c r="E1755" s="154" t="s">
        <v>945</v>
      </c>
      <c r="F1755" s="155">
        <f>vlookup(G1755,terminals!$C$4:$O$196,13,FALSE)</f>
        <v>146</v>
      </c>
      <c r="G1755" s="153" t="s">
        <v>350</v>
      </c>
      <c r="H1755" s="156" t="s">
        <v>974</v>
      </c>
      <c r="I1755" s="163" t="s">
        <v>1063</v>
      </c>
      <c r="J1755" s="157"/>
      <c r="K1755" s="162">
        <f t="shared" si="10"/>
        <v>0</v>
      </c>
      <c r="L1755" s="163"/>
      <c r="M1755" s="154"/>
      <c r="N1755" s="131"/>
    </row>
    <row r="1756">
      <c r="A1756" s="152" t="str">
        <f t="shared" si="1"/>
        <v>730158</v>
      </c>
      <c r="B1756" s="107"/>
      <c r="C1756" s="106">
        <v>730.0</v>
      </c>
      <c r="D1756" s="153" t="s">
        <v>1117</v>
      </c>
      <c r="E1756" s="154" t="s">
        <v>947</v>
      </c>
      <c r="F1756" s="155">
        <f>vlookup(G1756,terminals!$C$4:$O$196,13,FALSE)</f>
        <v>158</v>
      </c>
      <c r="G1756" s="153" t="s">
        <v>326</v>
      </c>
      <c r="H1756" s="156"/>
      <c r="I1756" s="163"/>
      <c r="J1756" s="157"/>
      <c r="K1756" s="162">
        <f t="shared" si="10"/>
        <v>-1</v>
      </c>
      <c r="L1756" s="163"/>
      <c r="M1756" s="154"/>
      <c r="N1756" s="131"/>
    </row>
    <row r="1757">
      <c r="A1757" s="152" t="str">
        <f t="shared" si="1"/>
        <v>729146</v>
      </c>
      <c r="B1757" s="107"/>
      <c r="C1757" s="106">
        <v>729.0</v>
      </c>
      <c r="D1757" s="153" t="s">
        <v>1118</v>
      </c>
      <c r="E1757" s="154" t="s">
        <v>945</v>
      </c>
      <c r="F1757" s="155">
        <f>vlookup(G1757,terminals!$C$4:$O$196,13,FALSE)</f>
        <v>146</v>
      </c>
      <c r="G1757" s="153" t="s">
        <v>350</v>
      </c>
      <c r="H1757" s="161" t="s">
        <v>974</v>
      </c>
      <c r="I1757" s="163" t="s">
        <v>1063</v>
      </c>
      <c r="J1757" s="157"/>
      <c r="K1757" s="162">
        <f t="shared" si="10"/>
        <v>0</v>
      </c>
      <c r="L1757" s="163"/>
      <c r="M1757" s="154"/>
      <c r="N1757" s="131"/>
    </row>
    <row r="1758">
      <c r="A1758" s="152" t="str">
        <f t="shared" si="1"/>
        <v>729181</v>
      </c>
      <c r="B1758" s="107"/>
      <c r="C1758" s="106">
        <v>729.0</v>
      </c>
      <c r="D1758" s="153" t="s">
        <v>1118</v>
      </c>
      <c r="E1758" s="154" t="s">
        <v>969</v>
      </c>
      <c r="F1758" s="155">
        <f>vlookup(G1758,terminals!$C$4:$O$196,13,FALSE)</f>
        <v>181</v>
      </c>
      <c r="G1758" s="153" t="s">
        <v>312</v>
      </c>
      <c r="H1758" s="161"/>
      <c r="I1758" s="163" t="s">
        <v>1063</v>
      </c>
      <c r="J1758" s="157"/>
      <c r="K1758" s="162">
        <f t="shared" si="10"/>
        <v>1</v>
      </c>
      <c r="L1758" s="163"/>
      <c r="M1758" s="154"/>
      <c r="N1758" s="131"/>
    </row>
    <row r="1759">
      <c r="A1759" s="152" t="str">
        <f t="shared" si="1"/>
        <v>729179</v>
      </c>
      <c r="B1759" s="107"/>
      <c r="C1759" s="106">
        <v>729.0</v>
      </c>
      <c r="D1759" s="153" t="s">
        <v>1118</v>
      </c>
      <c r="E1759" s="154" t="s">
        <v>969</v>
      </c>
      <c r="F1759" s="155">
        <f>vlookup(G1759,terminals!$C$4:$O$196,13,FALSE)</f>
        <v>179</v>
      </c>
      <c r="G1759" s="153" t="s">
        <v>365</v>
      </c>
      <c r="H1759" s="161"/>
      <c r="I1759" s="163" t="s">
        <v>1063</v>
      </c>
      <c r="J1759" s="157"/>
      <c r="K1759" s="162">
        <f t="shared" si="10"/>
        <v>2</v>
      </c>
      <c r="L1759" s="163"/>
      <c r="M1759" s="154"/>
      <c r="N1759" s="131"/>
    </row>
    <row r="1760">
      <c r="A1760" s="152" t="str">
        <f t="shared" si="1"/>
        <v>729180</v>
      </c>
      <c r="B1760" s="107"/>
      <c r="C1760" s="106">
        <v>729.0</v>
      </c>
      <c r="D1760" s="153" t="s">
        <v>1118</v>
      </c>
      <c r="E1760" s="154" t="s">
        <v>969</v>
      </c>
      <c r="F1760" s="155">
        <f>vlookup(G1760,terminals!$C$4:$O$196,13,FALSE)</f>
        <v>180</v>
      </c>
      <c r="G1760" s="153" t="s">
        <v>311</v>
      </c>
      <c r="H1760" s="161"/>
      <c r="I1760" s="163" t="s">
        <v>1063</v>
      </c>
      <c r="J1760" s="157"/>
      <c r="K1760" s="162">
        <f t="shared" si="10"/>
        <v>3</v>
      </c>
      <c r="L1760" s="163"/>
      <c r="M1760" s="154"/>
      <c r="N1760" s="131"/>
    </row>
    <row r="1761">
      <c r="A1761" s="152" t="str">
        <f t="shared" si="1"/>
        <v>729166</v>
      </c>
      <c r="B1761" s="107"/>
      <c r="C1761" s="106">
        <v>729.0</v>
      </c>
      <c r="D1761" s="153" t="s">
        <v>1118</v>
      </c>
      <c r="E1761" s="154" t="s">
        <v>969</v>
      </c>
      <c r="F1761" s="155">
        <f>vlookup(G1761,terminals!$C$4:$O$196,13,FALSE)</f>
        <v>166</v>
      </c>
      <c r="G1761" s="153" t="s">
        <v>314</v>
      </c>
      <c r="H1761" s="161"/>
      <c r="I1761" s="163" t="s">
        <v>1063</v>
      </c>
      <c r="J1761" s="157"/>
      <c r="K1761" s="162">
        <f t="shared" si="10"/>
        <v>4</v>
      </c>
      <c r="L1761" s="163"/>
      <c r="M1761" s="154"/>
      <c r="N1761" s="131"/>
    </row>
    <row r="1762">
      <c r="A1762" s="152" t="str">
        <f t="shared" si="1"/>
        <v>729165</v>
      </c>
      <c r="B1762" s="107"/>
      <c r="C1762" s="106">
        <v>729.0</v>
      </c>
      <c r="D1762" s="153" t="s">
        <v>1118</v>
      </c>
      <c r="E1762" s="154" t="s">
        <v>969</v>
      </c>
      <c r="F1762" s="155">
        <f>vlookup(G1762,terminals!$C$4:$O$196,13,FALSE)</f>
        <v>165</v>
      </c>
      <c r="G1762" s="153" t="s">
        <v>320</v>
      </c>
      <c r="H1762" s="161"/>
      <c r="I1762" s="163" t="s">
        <v>1063</v>
      </c>
      <c r="J1762" s="157"/>
      <c r="K1762" s="162">
        <f t="shared" si="10"/>
        <v>5</v>
      </c>
      <c r="L1762" s="163"/>
      <c r="M1762" s="154"/>
      <c r="N1762" s="131"/>
    </row>
    <row r="1763">
      <c r="A1763" s="152" t="str">
        <f t="shared" si="1"/>
        <v>729177</v>
      </c>
      <c r="B1763" s="107"/>
      <c r="C1763" s="106">
        <v>729.0</v>
      </c>
      <c r="D1763" s="153" t="s">
        <v>1118</v>
      </c>
      <c r="E1763" s="154" t="s">
        <v>969</v>
      </c>
      <c r="F1763" s="155">
        <f>vlookup(G1763,terminals!$C$4:$O$196,13,FALSE)</f>
        <v>177</v>
      </c>
      <c r="G1763" s="153" t="s">
        <v>1108</v>
      </c>
      <c r="H1763" s="161"/>
      <c r="I1763" s="163" t="s">
        <v>1063</v>
      </c>
      <c r="J1763" s="157"/>
      <c r="K1763" s="162">
        <f t="shared" si="10"/>
        <v>6</v>
      </c>
      <c r="L1763" s="163"/>
      <c r="M1763" s="154"/>
      <c r="N1763" s="131"/>
    </row>
    <row r="1764">
      <c r="A1764" s="152" t="str">
        <f t="shared" si="1"/>
        <v>729163</v>
      </c>
      <c r="B1764" s="107"/>
      <c r="C1764" s="106">
        <v>729.0</v>
      </c>
      <c r="D1764" s="153" t="s">
        <v>1118</v>
      </c>
      <c r="E1764" s="154" t="s">
        <v>969</v>
      </c>
      <c r="F1764" s="155">
        <f>vlookup(G1764,terminals!$C$4:$O$196,13,FALSE)</f>
        <v>163</v>
      </c>
      <c r="G1764" s="153" t="s">
        <v>323</v>
      </c>
      <c r="H1764" s="161"/>
      <c r="I1764" s="163" t="s">
        <v>1063</v>
      </c>
      <c r="J1764" s="157"/>
      <c r="K1764" s="162">
        <f t="shared" si="10"/>
        <v>7</v>
      </c>
      <c r="L1764" s="163"/>
      <c r="M1764" s="154"/>
      <c r="N1764" s="131"/>
    </row>
    <row r="1765">
      <c r="A1765" s="152" t="str">
        <f t="shared" si="1"/>
        <v>729175</v>
      </c>
      <c r="B1765" s="107"/>
      <c r="C1765" s="106">
        <v>729.0</v>
      </c>
      <c r="D1765" s="153" t="s">
        <v>1118</v>
      </c>
      <c r="E1765" s="154" t="s">
        <v>969</v>
      </c>
      <c r="F1765" s="155">
        <f>vlookup(G1765,terminals!$C$4:$O$196,13,FALSE)</f>
        <v>175</v>
      </c>
      <c r="G1765" s="153" t="s">
        <v>322</v>
      </c>
      <c r="H1765" s="161"/>
      <c r="I1765" s="163" t="s">
        <v>1063</v>
      </c>
      <c r="J1765" s="157"/>
      <c r="K1765" s="162">
        <f t="shared" si="10"/>
        <v>8</v>
      </c>
      <c r="L1765" s="163"/>
      <c r="M1765" s="154"/>
      <c r="N1765" s="131"/>
    </row>
    <row r="1766">
      <c r="A1766" s="152" t="str">
        <f t="shared" si="1"/>
        <v>729169</v>
      </c>
      <c r="B1766" s="107"/>
      <c r="C1766" s="106">
        <v>729.0</v>
      </c>
      <c r="D1766" s="153" t="s">
        <v>1118</v>
      </c>
      <c r="E1766" s="154" t="s">
        <v>969</v>
      </c>
      <c r="F1766" s="155">
        <f>vlookup(G1766,terminals!$C$4:$O$196,13,FALSE)</f>
        <v>169</v>
      </c>
      <c r="G1766" s="153" t="s">
        <v>319</v>
      </c>
      <c r="H1766" s="161"/>
      <c r="I1766" s="163" t="s">
        <v>1063</v>
      </c>
      <c r="J1766" s="157"/>
      <c r="K1766" s="162">
        <f t="shared" si="10"/>
        <v>9</v>
      </c>
      <c r="L1766" s="163"/>
      <c r="M1766" s="154"/>
      <c r="N1766" s="131"/>
    </row>
    <row r="1767">
      <c r="A1767" s="152" t="str">
        <f t="shared" si="1"/>
        <v>729168</v>
      </c>
      <c r="B1767" s="107"/>
      <c r="C1767" s="106">
        <v>729.0</v>
      </c>
      <c r="D1767" s="153" t="s">
        <v>1118</v>
      </c>
      <c r="E1767" s="154" t="s">
        <v>969</v>
      </c>
      <c r="F1767" s="155">
        <f>vlookup(G1767,terminals!$C$4:$O$196,13,FALSE)</f>
        <v>168</v>
      </c>
      <c r="G1767" s="153" t="s">
        <v>348</v>
      </c>
      <c r="H1767" s="161"/>
      <c r="I1767" s="163" t="s">
        <v>1063</v>
      </c>
      <c r="J1767" s="157"/>
      <c r="K1767" s="162">
        <f t="shared" si="10"/>
        <v>10</v>
      </c>
      <c r="L1767" s="163"/>
      <c r="M1767" s="154"/>
      <c r="N1767" s="131"/>
    </row>
    <row r="1768">
      <c r="A1768" s="152" t="str">
        <f t="shared" si="1"/>
        <v>729164</v>
      </c>
      <c r="B1768" s="107"/>
      <c r="C1768" s="106">
        <v>729.0</v>
      </c>
      <c r="D1768" s="153" t="s">
        <v>1118</v>
      </c>
      <c r="E1768" s="154" t="s">
        <v>969</v>
      </c>
      <c r="F1768" s="155">
        <f>vlookup(G1768,terminals!$C$4:$O$196,13,FALSE)</f>
        <v>164</v>
      </c>
      <c r="G1768" s="153" t="s">
        <v>316</v>
      </c>
      <c r="H1768" s="161"/>
      <c r="I1768" s="163" t="s">
        <v>1063</v>
      </c>
      <c r="J1768" s="157"/>
      <c r="K1768" s="162">
        <f t="shared" si="10"/>
        <v>11</v>
      </c>
      <c r="L1768" s="163"/>
      <c r="M1768" s="154"/>
      <c r="N1768" s="131"/>
    </row>
    <row r="1769">
      <c r="A1769" s="152" t="str">
        <f t="shared" si="1"/>
        <v>729160</v>
      </c>
      <c r="B1769" s="107"/>
      <c r="C1769" s="106">
        <v>729.0</v>
      </c>
      <c r="D1769" s="153" t="s">
        <v>1118</v>
      </c>
      <c r="E1769" s="154" t="s">
        <v>955</v>
      </c>
      <c r="F1769" s="155">
        <f>vlookup(G1769,terminals!$C$4:$O$196,13,FALSE)</f>
        <v>160</v>
      </c>
      <c r="G1769" s="153" t="s">
        <v>1109</v>
      </c>
      <c r="H1769" s="161"/>
      <c r="I1769" s="163" t="s">
        <v>1063</v>
      </c>
      <c r="J1769" s="157"/>
      <c r="K1769" s="162">
        <f t="shared" si="10"/>
        <v>12</v>
      </c>
      <c r="L1769" s="163"/>
      <c r="M1769" s="154"/>
      <c r="N1769" s="131"/>
    </row>
    <row r="1770">
      <c r="A1770" s="152" t="str">
        <f t="shared" si="1"/>
        <v>729174</v>
      </c>
      <c r="B1770" s="107"/>
      <c r="C1770" s="106">
        <v>729.0</v>
      </c>
      <c r="D1770" s="153" t="s">
        <v>1118</v>
      </c>
      <c r="E1770" s="168" t="s">
        <v>947</v>
      </c>
      <c r="F1770" s="155">
        <f>vlookup(G1770,terminals!$C$4:$O$196,13,FALSE)</f>
        <v>174</v>
      </c>
      <c r="G1770" s="153" t="s">
        <v>1110</v>
      </c>
      <c r="H1770" s="161"/>
      <c r="I1770" s="163"/>
      <c r="J1770" s="157"/>
      <c r="K1770" s="162">
        <f t="shared" si="10"/>
        <v>-1</v>
      </c>
      <c r="L1770" s="163"/>
      <c r="M1770" s="154"/>
      <c r="N1770" s="131"/>
    </row>
    <row r="1771">
      <c r="A1771" s="152" t="str">
        <f t="shared" si="1"/>
        <v>47146</v>
      </c>
      <c r="B1771" s="107"/>
      <c r="C1771" s="106">
        <v>47.0</v>
      </c>
      <c r="D1771" s="153" t="s">
        <v>1119</v>
      </c>
      <c r="E1771" s="154" t="s">
        <v>945</v>
      </c>
      <c r="F1771" s="155">
        <f>vlookup(G1771,terminals!$C$4:$O$196,13,FALSE)</f>
        <v>146</v>
      </c>
      <c r="G1771" s="153" t="s">
        <v>350</v>
      </c>
      <c r="H1771" s="156" t="s">
        <v>986</v>
      </c>
      <c r="I1771" s="163" t="s">
        <v>1063</v>
      </c>
      <c r="J1771" s="157"/>
      <c r="K1771" s="162">
        <f t="shared" si="10"/>
        <v>0</v>
      </c>
      <c r="L1771" s="163"/>
      <c r="M1771" s="154"/>
      <c r="N1771" s="131"/>
    </row>
    <row r="1772">
      <c r="A1772" s="152" t="str">
        <f t="shared" si="1"/>
        <v>47158</v>
      </c>
      <c r="B1772" s="107"/>
      <c r="C1772" s="106">
        <v>47.0</v>
      </c>
      <c r="D1772" s="153" t="s">
        <v>1119</v>
      </c>
      <c r="E1772" s="154" t="s">
        <v>947</v>
      </c>
      <c r="F1772" s="155">
        <f>vlookup(G1772,terminals!$C$4:$O$196,13,FALSE)</f>
        <v>158</v>
      </c>
      <c r="G1772" s="153" t="s">
        <v>326</v>
      </c>
      <c r="H1772" s="156"/>
      <c r="I1772" s="163"/>
      <c r="J1772" s="157"/>
      <c r="K1772" s="162">
        <f t="shared" si="10"/>
        <v>-1</v>
      </c>
      <c r="L1772" s="163"/>
      <c r="M1772" s="154"/>
      <c r="N1772" s="131"/>
    </row>
    <row r="1773">
      <c r="A1773" s="152" t="str">
        <f t="shared" si="1"/>
        <v>731146</v>
      </c>
      <c r="B1773" s="107"/>
      <c r="C1773" s="106">
        <v>731.0</v>
      </c>
      <c r="D1773" s="153" t="s">
        <v>1118</v>
      </c>
      <c r="E1773" s="154" t="s">
        <v>945</v>
      </c>
      <c r="F1773" s="155">
        <f>vlookup(G1773,terminals!$C$4:$O$196,13,FALSE)</f>
        <v>146</v>
      </c>
      <c r="G1773" s="153" t="s">
        <v>350</v>
      </c>
      <c r="H1773" s="161" t="s">
        <v>986</v>
      </c>
      <c r="I1773" s="163" t="s">
        <v>1063</v>
      </c>
      <c r="J1773" s="157"/>
      <c r="K1773" s="162">
        <f t="shared" si="10"/>
        <v>0</v>
      </c>
      <c r="L1773" s="163"/>
      <c r="M1773" s="154"/>
      <c r="N1773" s="131"/>
    </row>
    <row r="1774">
      <c r="A1774" s="152" t="str">
        <f t="shared" si="1"/>
        <v>731181</v>
      </c>
      <c r="B1774" s="107"/>
      <c r="C1774" s="106">
        <v>731.0</v>
      </c>
      <c r="D1774" s="153" t="s">
        <v>1118</v>
      </c>
      <c r="E1774" s="154" t="s">
        <v>969</v>
      </c>
      <c r="F1774" s="155">
        <f>vlookup(G1774,terminals!$C$4:$O$196,13,FALSE)</f>
        <v>181</v>
      </c>
      <c r="G1774" s="153" t="s">
        <v>312</v>
      </c>
      <c r="H1774" s="161"/>
      <c r="I1774" s="163" t="s">
        <v>1063</v>
      </c>
      <c r="J1774" s="157"/>
      <c r="K1774" s="162">
        <f t="shared" si="10"/>
        <v>1</v>
      </c>
      <c r="L1774" s="163"/>
      <c r="M1774" s="154"/>
      <c r="N1774" s="131"/>
    </row>
    <row r="1775">
      <c r="A1775" s="152" t="str">
        <f t="shared" si="1"/>
        <v>731180</v>
      </c>
      <c r="B1775" s="107"/>
      <c r="C1775" s="106">
        <v>731.0</v>
      </c>
      <c r="D1775" s="153" t="s">
        <v>1118</v>
      </c>
      <c r="E1775" s="154" t="s">
        <v>969</v>
      </c>
      <c r="F1775" s="155">
        <f>vlookup(G1775,terminals!$C$4:$O$196,13,FALSE)</f>
        <v>180</v>
      </c>
      <c r="G1775" s="153" t="s">
        <v>311</v>
      </c>
      <c r="H1775" s="161"/>
      <c r="I1775" s="163" t="s">
        <v>1063</v>
      </c>
      <c r="J1775" s="157"/>
      <c r="K1775" s="162">
        <f t="shared" si="10"/>
        <v>2</v>
      </c>
      <c r="L1775" s="163"/>
      <c r="M1775" s="154"/>
      <c r="N1775" s="131"/>
    </row>
    <row r="1776">
      <c r="A1776" s="152" t="str">
        <f t="shared" si="1"/>
        <v>731166</v>
      </c>
      <c r="B1776" s="107"/>
      <c r="C1776" s="106">
        <v>731.0</v>
      </c>
      <c r="D1776" s="153" t="s">
        <v>1118</v>
      </c>
      <c r="E1776" s="154" t="s">
        <v>969</v>
      </c>
      <c r="F1776" s="155">
        <f>vlookup(G1776,terminals!$C$4:$O$196,13,FALSE)</f>
        <v>166</v>
      </c>
      <c r="G1776" s="153" t="s">
        <v>314</v>
      </c>
      <c r="H1776" s="161"/>
      <c r="I1776" s="163" t="s">
        <v>1063</v>
      </c>
      <c r="J1776" s="157"/>
      <c r="K1776" s="162">
        <f t="shared" si="10"/>
        <v>3</v>
      </c>
      <c r="L1776" s="163"/>
      <c r="M1776" s="154"/>
      <c r="N1776" s="131"/>
    </row>
    <row r="1777">
      <c r="A1777" s="152" t="str">
        <f t="shared" si="1"/>
        <v>731165</v>
      </c>
      <c r="B1777" s="107"/>
      <c r="C1777" s="106">
        <v>731.0</v>
      </c>
      <c r="D1777" s="153" t="s">
        <v>1118</v>
      </c>
      <c r="E1777" s="154" t="s">
        <v>969</v>
      </c>
      <c r="F1777" s="155">
        <f>vlookup(G1777,terminals!$C$4:$O$196,13,FALSE)</f>
        <v>165</v>
      </c>
      <c r="G1777" s="153" t="s">
        <v>320</v>
      </c>
      <c r="H1777" s="161"/>
      <c r="I1777" s="163" t="s">
        <v>1063</v>
      </c>
      <c r="J1777" s="157"/>
      <c r="K1777" s="162">
        <f t="shared" si="10"/>
        <v>4</v>
      </c>
      <c r="L1777" s="163"/>
      <c r="M1777" s="154"/>
      <c r="N1777" s="131"/>
    </row>
    <row r="1778">
      <c r="A1778" s="152" t="str">
        <f t="shared" si="1"/>
        <v>731177</v>
      </c>
      <c r="B1778" s="107"/>
      <c r="C1778" s="106">
        <v>731.0</v>
      </c>
      <c r="D1778" s="153" t="s">
        <v>1118</v>
      </c>
      <c r="E1778" s="154" t="s">
        <v>969</v>
      </c>
      <c r="F1778" s="155">
        <f>vlookup(G1778,terminals!$C$4:$O$196,13,FALSE)</f>
        <v>177</v>
      </c>
      <c r="G1778" s="153" t="s">
        <v>1108</v>
      </c>
      <c r="H1778" s="161"/>
      <c r="I1778" s="163" t="s">
        <v>1063</v>
      </c>
      <c r="J1778" s="157"/>
      <c r="K1778" s="162">
        <f t="shared" si="10"/>
        <v>5</v>
      </c>
      <c r="L1778" s="163"/>
      <c r="M1778" s="154"/>
      <c r="N1778" s="131"/>
    </row>
    <row r="1779">
      <c r="A1779" s="152" t="str">
        <f t="shared" si="1"/>
        <v>731163</v>
      </c>
      <c r="B1779" s="107"/>
      <c r="C1779" s="106">
        <v>731.0</v>
      </c>
      <c r="D1779" s="153" t="s">
        <v>1118</v>
      </c>
      <c r="E1779" s="154" t="s">
        <v>969</v>
      </c>
      <c r="F1779" s="155">
        <f>vlookup(G1779,terminals!$C$4:$O$196,13,FALSE)</f>
        <v>163</v>
      </c>
      <c r="G1779" s="153" t="s">
        <v>323</v>
      </c>
      <c r="H1779" s="161"/>
      <c r="I1779" s="163" t="s">
        <v>1063</v>
      </c>
      <c r="J1779" s="157"/>
      <c r="K1779" s="162">
        <f t="shared" si="10"/>
        <v>6</v>
      </c>
      <c r="L1779" s="163"/>
      <c r="M1779" s="154"/>
      <c r="N1779" s="131"/>
    </row>
    <row r="1780">
      <c r="A1780" s="152" t="str">
        <f t="shared" si="1"/>
        <v>731175</v>
      </c>
      <c r="B1780" s="107"/>
      <c r="C1780" s="106">
        <v>731.0</v>
      </c>
      <c r="D1780" s="153" t="s">
        <v>1118</v>
      </c>
      <c r="E1780" s="154" t="s">
        <v>969</v>
      </c>
      <c r="F1780" s="155">
        <f>vlookup(G1780,terminals!$C$4:$O$196,13,FALSE)</f>
        <v>175</v>
      </c>
      <c r="G1780" s="153" t="s">
        <v>322</v>
      </c>
      <c r="H1780" s="161"/>
      <c r="I1780" s="163" t="s">
        <v>1063</v>
      </c>
      <c r="J1780" s="157"/>
      <c r="K1780" s="162">
        <f t="shared" si="10"/>
        <v>7</v>
      </c>
      <c r="L1780" s="163"/>
      <c r="M1780" s="154"/>
      <c r="N1780" s="131"/>
    </row>
    <row r="1781">
      <c r="A1781" s="152" t="str">
        <f t="shared" si="1"/>
        <v>731169</v>
      </c>
      <c r="B1781" s="107"/>
      <c r="C1781" s="106">
        <v>731.0</v>
      </c>
      <c r="D1781" s="153" t="s">
        <v>1118</v>
      </c>
      <c r="E1781" s="154" t="s">
        <v>969</v>
      </c>
      <c r="F1781" s="155">
        <f>vlookup(G1781,terminals!$C$4:$O$196,13,FALSE)</f>
        <v>169</v>
      </c>
      <c r="G1781" s="153" t="s">
        <v>319</v>
      </c>
      <c r="H1781" s="161"/>
      <c r="I1781" s="163" t="s">
        <v>1063</v>
      </c>
      <c r="J1781" s="157"/>
      <c r="K1781" s="162">
        <f t="shared" si="10"/>
        <v>8</v>
      </c>
      <c r="L1781" s="163"/>
      <c r="M1781" s="154"/>
      <c r="N1781" s="131"/>
    </row>
    <row r="1782">
      <c r="A1782" s="152" t="str">
        <f t="shared" si="1"/>
        <v>731168</v>
      </c>
      <c r="B1782" s="107"/>
      <c r="C1782" s="106">
        <v>731.0</v>
      </c>
      <c r="D1782" s="153" t="s">
        <v>1118</v>
      </c>
      <c r="E1782" s="154" t="s">
        <v>969</v>
      </c>
      <c r="F1782" s="155">
        <f>vlookup(G1782,terminals!$C$4:$O$196,13,FALSE)</f>
        <v>168</v>
      </c>
      <c r="G1782" s="153" t="s">
        <v>348</v>
      </c>
      <c r="H1782" s="161"/>
      <c r="I1782" s="163" t="s">
        <v>1063</v>
      </c>
      <c r="J1782" s="157"/>
      <c r="K1782" s="162">
        <f t="shared" si="10"/>
        <v>9</v>
      </c>
      <c r="L1782" s="163"/>
      <c r="M1782" s="154"/>
      <c r="N1782" s="131"/>
    </row>
    <row r="1783">
      <c r="A1783" s="152" t="str">
        <f t="shared" si="1"/>
        <v>731164</v>
      </c>
      <c r="B1783" s="107"/>
      <c r="C1783" s="106">
        <v>731.0</v>
      </c>
      <c r="D1783" s="153" t="s">
        <v>1118</v>
      </c>
      <c r="E1783" s="154" t="s">
        <v>969</v>
      </c>
      <c r="F1783" s="155">
        <f>vlookup(G1783,terminals!$C$4:$O$196,13,FALSE)</f>
        <v>164</v>
      </c>
      <c r="G1783" s="153" t="s">
        <v>316</v>
      </c>
      <c r="H1783" s="161"/>
      <c r="I1783" s="163" t="s">
        <v>1063</v>
      </c>
      <c r="J1783" s="157"/>
      <c r="K1783" s="162">
        <f t="shared" si="10"/>
        <v>10</v>
      </c>
      <c r="L1783" s="163"/>
      <c r="M1783" s="154"/>
      <c r="N1783" s="131"/>
    </row>
    <row r="1784">
      <c r="A1784" s="152" t="str">
        <f t="shared" si="1"/>
        <v>731160</v>
      </c>
      <c r="B1784" s="107"/>
      <c r="C1784" s="106">
        <v>731.0</v>
      </c>
      <c r="D1784" s="153" t="s">
        <v>1118</v>
      </c>
      <c r="E1784" s="154" t="s">
        <v>955</v>
      </c>
      <c r="F1784" s="155">
        <f>vlookup(G1784,terminals!$C$4:$O$196,13,FALSE)</f>
        <v>160</v>
      </c>
      <c r="G1784" s="153" t="s">
        <v>1109</v>
      </c>
      <c r="H1784" s="161"/>
      <c r="I1784" s="163" t="s">
        <v>1063</v>
      </c>
      <c r="J1784" s="157"/>
      <c r="K1784" s="162">
        <f t="shared" si="10"/>
        <v>11</v>
      </c>
      <c r="L1784" s="163"/>
      <c r="M1784" s="154"/>
      <c r="N1784" s="131"/>
    </row>
    <row r="1785">
      <c r="A1785" s="152" t="str">
        <f t="shared" si="1"/>
        <v>731174</v>
      </c>
      <c r="B1785" s="107"/>
      <c r="C1785" s="106">
        <v>731.0</v>
      </c>
      <c r="D1785" s="153" t="s">
        <v>1118</v>
      </c>
      <c r="E1785" s="168" t="s">
        <v>947</v>
      </c>
      <c r="F1785" s="155">
        <f>vlookup(G1785,terminals!$C$4:$O$196,13,FALSE)</f>
        <v>174</v>
      </c>
      <c r="G1785" s="153" t="s">
        <v>1110</v>
      </c>
      <c r="H1785" s="161"/>
      <c r="I1785" s="163"/>
      <c r="J1785" s="157"/>
      <c r="K1785" s="162">
        <f t="shared" si="10"/>
        <v>-1</v>
      </c>
      <c r="L1785" s="163"/>
      <c r="M1785" s="154"/>
      <c r="N1785" s="131"/>
    </row>
    <row r="1786">
      <c r="A1786" s="152" t="str">
        <f t="shared" si="1"/>
        <v>732131</v>
      </c>
      <c r="B1786" s="107"/>
      <c r="C1786" s="106">
        <v>732.0</v>
      </c>
      <c r="D1786" s="167" t="s">
        <v>876</v>
      </c>
      <c r="E1786" s="154" t="s">
        <v>945</v>
      </c>
      <c r="F1786" s="155">
        <f>vlookup(G1786,terminals!$C$4:$O$196,13,FALSE)</f>
        <v>131</v>
      </c>
      <c r="G1786" s="153" t="s">
        <v>1111</v>
      </c>
      <c r="H1786" s="161" t="s">
        <v>1047</v>
      </c>
      <c r="I1786" s="163" t="s">
        <v>1063</v>
      </c>
      <c r="J1786" s="157"/>
      <c r="K1786" s="162">
        <f t="shared" si="10"/>
        <v>0</v>
      </c>
      <c r="L1786" s="163"/>
      <c r="M1786" s="154"/>
      <c r="N1786" s="131"/>
    </row>
    <row r="1787">
      <c r="A1787" s="152" t="str">
        <f t="shared" si="1"/>
        <v>732188</v>
      </c>
      <c r="B1787" s="107"/>
      <c r="C1787" s="106">
        <v>732.0</v>
      </c>
      <c r="D1787" s="167" t="s">
        <v>876</v>
      </c>
      <c r="E1787" s="154" t="s">
        <v>969</v>
      </c>
      <c r="F1787" s="155">
        <f>vlookup(G1787,terminals!$C$4:$O$196,13,FALSE)</f>
        <v>188</v>
      </c>
      <c r="G1787" s="153" t="s">
        <v>306</v>
      </c>
      <c r="H1787" s="161"/>
      <c r="I1787" s="163" t="s">
        <v>1063</v>
      </c>
      <c r="J1787" s="157"/>
      <c r="K1787" s="162">
        <f t="shared" si="10"/>
        <v>1</v>
      </c>
      <c r="L1787" s="163"/>
      <c r="M1787" s="154"/>
      <c r="N1787" s="131"/>
    </row>
    <row r="1788">
      <c r="A1788" s="152" t="str">
        <f t="shared" si="1"/>
        <v>732187</v>
      </c>
      <c r="B1788" s="107"/>
      <c r="C1788" s="106">
        <v>732.0</v>
      </c>
      <c r="D1788" s="167" t="s">
        <v>876</v>
      </c>
      <c r="E1788" s="154" t="s">
        <v>969</v>
      </c>
      <c r="F1788" s="155">
        <f>vlookup(G1788,terminals!$C$4:$O$196,13,FALSE)</f>
        <v>187</v>
      </c>
      <c r="G1788" s="153" t="s">
        <v>307</v>
      </c>
      <c r="H1788" s="161"/>
      <c r="I1788" s="163" t="s">
        <v>1063</v>
      </c>
      <c r="J1788" s="157"/>
      <c r="K1788" s="162">
        <f t="shared" si="10"/>
        <v>2</v>
      </c>
      <c r="L1788" s="163"/>
      <c r="M1788" s="154"/>
      <c r="N1788" s="131"/>
    </row>
    <row r="1789">
      <c r="A1789" s="152" t="str">
        <f t="shared" si="1"/>
        <v>732186</v>
      </c>
      <c r="B1789" s="107"/>
      <c r="C1789" s="106">
        <v>732.0</v>
      </c>
      <c r="D1789" s="167" t="s">
        <v>876</v>
      </c>
      <c r="E1789" s="154" t="s">
        <v>955</v>
      </c>
      <c r="F1789" s="155">
        <f>vlookup(G1789,terminals!$C$4:$O$196,13,FALSE)</f>
        <v>186</v>
      </c>
      <c r="G1789" s="153" t="s">
        <v>327</v>
      </c>
      <c r="H1789" s="161"/>
      <c r="I1789" s="163" t="s">
        <v>1063</v>
      </c>
      <c r="J1789" s="157"/>
      <c r="K1789" s="162">
        <f t="shared" si="10"/>
        <v>3</v>
      </c>
      <c r="L1789" s="163"/>
      <c r="M1789" s="154"/>
      <c r="N1789" s="131"/>
    </row>
    <row r="1790">
      <c r="A1790" s="152" t="str">
        <f t="shared" si="1"/>
        <v>732189</v>
      </c>
      <c r="B1790" s="107"/>
      <c r="C1790" s="106">
        <v>732.0</v>
      </c>
      <c r="D1790" s="167" t="s">
        <v>876</v>
      </c>
      <c r="E1790" s="168" t="s">
        <v>947</v>
      </c>
      <c r="F1790" s="155">
        <f>vlookup(G1790,terminals!$C$4:$O$196,13,FALSE)</f>
        <v>189</v>
      </c>
      <c r="G1790" s="153" t="s">
        <v>305</v>
      </c>
      <c r="H1790" s="161"/>
      <c r="I1790" s="163"/>
      <c r="J1790" s="157"/>
      <c r="K1790" s="162">
        <f t="shared" si="10"/>
        <v>-1</v>
      </c>
      <c r="L1790" s="163"/>
      <c r="M1790" s="154"/>
      <c r="N1790" s="131"/>
    </row>
    <row r="1791">
      <c r="A1791" s="152" t="str">
        <f t="shared" si="1"/>
        <v>48131</v>
      </c>
      <c r="B1791" s="107"/>
      <c r="C1791" s="106">
        <v>48.0</v>
      </c>
      <c r="D1791" s="167" t="s">
        <v>1120</v>
      </c>
      <c r="E1791" s="154" t="s">
        <v>945</v>
      </c>
      <c r="F1791" s="155">
        <f>vlookup(G1791,terminals!$C$4:$O$196,13,FALSE)</f>
        <v>131</v>
      </c>
      <c r="G1791" s="153" t="s">
        <v>1111</v>
      </c>
      <c r="H1791" s="161" t="s">
        <v>1047</v>
      </c>
      <c r="I1791" s="163" t="s">
        <v>1063</v>
      </c>
      <c r="J1791" s="157"/>
      <c r="K1791" s="162">
        <f t="shared" si="10"/>
        <v>0</v>
      </c>
      <c r="L1791" s="163"/>
      <c r="M1791" s="154"/>
      <c r="N1791" s="131"/>
    </row>
    <row r="1792">
      <c r="A1792" s="152" t="str">
        <f t="shared" si="1"/>
        <v>48158</v>
      </c>
      <c r="B1792" s="107"/>
      <c r="C1792" s="106">
        <v>48.0</v>
      </c>
      <c r="D1792" s="167" t="s">
        <v>1120</v>
      </c>
      <c r="E1792" s="168" t="s">
        <v>947</v>
      </c>
      <c r="F1792" s="155">
        <f>vlookup(G1792,terminals!$C$4:$O$196,13,FALSE)</f>
        <v>158</v>
      </c>
      <c r="G1792" s="153" t="s">
        <v>326</v>
      </c>
      <c r="H1792" s="161"/>
      <c r="I1792" s="163"/>
      <c r="J1792" s="157"/>
      <c r="K1792" s="162">
        <f t="shared" si="10"/>
        <v>-1</v>
      </c>
      <c r="L1792" s="163"/>
      <c r="M1792" s="154"/>
      <c r="N1792" s="131"/>
    </row>
    <row r="1793">
      <c r="A1793" s="152" t="str">
        <f t="shared" si="1"/>
        <v>733131</v>
      </c>
      <c r="B1793" s="107"/>
      <c r="C1793" s="106">
        <v>733.0</v>
      </c>
      <c r="D1793" s="167" t="s">
        <v>1121</v>
      </c>
      <c r="E1793" s="154" t="s">
        <v>945</v>
      </c>
      <c r="F1793" s="155">
        <f>vlookup(G1793,terminals!$C$4:$O$196,13,FALSE)</f>
        <v>131</v>
      </c>
      <c r="G1793" s="153" t="s">
        <v>1111</v>
      </c>
      <c r="H1793" s="161" t="s">
        <v>1047</v>
      </c>
      <c r="I1793" s="163" t="s">
        <v>1063</v>
      </c>
      <c r="J1793" s="157"/>
      <c r="K1793" s="162">
        <f t="shared" si="10"/>
        <v>0</v>
      </c>
      <c r="L1793" s="163"/>
      <c r="M1793" s="154"/>
      <c r="N1793" s="131"/>
    </row>
    <row r="1794">
      <c r="A1794" s="152" t="str">
        <f t="shared" si="1"/>
        <v>733162</v>
      </c>
      <c r="B1794" s="107"/>
      <c r="C1794" s="106">
        <v>733.0</v>
      </c>
      <c r="D1794" s="167" t="s">
        <v>1121</v>
      </c>
      <c r="E1794" s="168" t="s">
        <v>947</v>
      </c>
      <c r="F1794" s="155">
        <f>vlookup(G1794,terminals!$C$4:$O$196,13,FALSE)</f>
        <v>162</v>
      </c>
      <c r="G1794" s="153" t="s">
        <v>359</v>
      </c>
      <c r="H1794" s="161"/>
      <c r="I1794" s="163"/>
      <c r="J1794" s="157"/>
      <c r="K1794" s="162">
        <f t="shared" si="10"/>
        <v>-1</v>
      </c>
      <c r="L1794" s="163"/>
      <c r="M1794" s="154"/>
      <c r="N1794" s="131"/>
    </row>
    <row r="1795">
      <c r="A1795" s="152" t="str">
        <f t="shared" si="1"/>
        <v>734161</v>
      </c>
      <c r="B1795" s="107"/>
      <c r="C1795" s="106">
        <v>734.0</v>
      </c>
      <c r="D1795" s="153" t="s">
        <v>878</v>
      </c>
      <c r="E1795" s="154" t="s">
        <v>945</v>
      </c>
      <c r="F1795" s="155">
        <f>vlookup(G1795,terminals!$C$4:$O$196,13,FALSE)</f>
        <v>161</v>
      </c>
      <c r="G1795" s="153" t="s">
        <v>321</v>
      </c>
      <c r="H1795" s="156" t="s">
        <v>959</v>
      </c>
      <c r="I1795" s="163" t="s">
        <v>1063</v>
      </c>
      <c r="J1795" s="157"/>
      <c r="K1795" s="162">
        <f t="shared" si="10"/>
        <v>0</v>
      </c>
      <c r="L1795" s="163"/>
      <c r="M1795" s="154"/>
      <c r="N1795" s="131"/>
    </row>
    <row r="1796">
      <c r="A1796" s="152" t="str">
        <f t="shared" si="1"/>
        <v>734145</v>
      </c>
      <c r="B1796" s="107"/>
      <c r="C1796" s="106">
        <v>734.0</v>
      </c>
      <c r="D1796" s="153" t="s">
        <v>878</v>
      </c>
      <c r="E1796" s="154" t="s">
        <v>969</v>
      </c>
      <c r="F1796" s="155">
        <f>vlookup(G1796,terminals!$C$4:$O$196,13,FALSE)</f>
        <v>145</v>
      </c>
      <c r="G1796" s="153" t="s">
        <v>304</v>
      </c>
      <c r="H1796" s="156"/>
      <c r="I1796" s="163" t="s">
        <v>1063</v>
      </c>
      <c r="J1796" s="157"/>
      <c r="K1796" s="162">
        <f t="shared" si="10"/>
        <v>1</v>
      </c>
      <c r="L1796" s="163"/>
      <c r="M1796" s="154"/>
      <c r="N1796" s="131"/>
    </row>
    <row r="1797">
      <c r="A1797" s="152" t="str">
        <f t="shared" si="1"/>
        <v>734142</v>
      </c>
      <c r="B1797" s="107"/>
      <c r="C1797" s="106">
        <v>734.0</v>
      </c>
      <c r="D1797" s="153" t="s">
        <v>878</v>
      </c>
      <c r="E1797" s="154" t="s">
        <v>969</v>
      </c>
      <c r="F1797" s="155">
        <f>vlookup(G1797,terminals!$C$4:$O$196,13,FALSE)</f>
        <v>142</v>
      </c>
      <c r="G1797" s="153" t="s">
        <v>342</v>
      </c>
      <c r="H1797" s="156"/>
      <c r="I1797" s="163" t="s">
        <v>1063</v>
      </c>
      <c r="J1797" s="157"/>
      <c r="K1797" s="162">
        <f t="shared" si="10"/>
        <v>2</v>
      </c>
      <c r="L1797" s="163"/>
      <c r="M1797" s="154"/>
      <c r="N1797" s="131"/>
    </row>
    <row r="1798">
      <c r="A1798" s="152" t="str">
        <f t="shared" si="1"/>
        <v>734127</v>
      </c>
      <c r="B1798" s="107"/>
      <c r="C1798" s="106">
        <v>734.0</v>
      </c>
      <c r="D1798" s="153" t="s">
        <v>878</v>
      </c>
      <c r="E1798" s="154" t="s">
        <v>969</v>
      </c>
      <c r="F1798" s="155">
        <f>vlookup(G1798,terminals!$C$4:$O$196,13,FALSE)</f>
        <v>127</v>
      </c>
      <c r="G1798" s="153" t="s">
        <v>336</v>
      </c>
      <c r="H1798" s="156"/>
      <c r="I1798" s="163" t="s">
        <v>1063</v>
      </c>
      <c r="J1798" s="157"/>
      <c r="K1798" s="162">
        <f t="shared" si="10"/>
        <v>3</v>
      </c>
      <c r="L1798" s="163"/>
      <c r="M1798" s="154"/>
      <c r="N1798" s="131"/>
    </row>
    <row r="1799">
      <c r="A1799" s="152" t="str">
        <f t="shared" si="1"/>
        <v>734131</v>
      </c>
      <c r="B1799" s="107"/>
      <c r="C1799" s="106">
        <v>734.0</v>
      </c>
      <c r="D1799" s="153" t="s">
        <v>878</v>
      </c>
      <c r="E1799" s="154" t="s">
        <v>969</v>
      </c>
      <c r="F1799" s="155">
        <f>vlookup(G1799,terminals!$C$4:$O$196,13,FALSE)</f>
        <v>131</v>
      </c>
      <c r="G1799" s="153" t="s">
        <v>1111</v>
      </c>
      <c r="H1799" s="156"/>
      <c r="I1799" s="163" t="s">
        <v>1063</v>
      </c>
      <c r="J1799" s="157"/>
      <c r="K1799" s="162">
        <f t="shared" si="10"/>
        <v>4</v>
      </c>
      <c r="L1799" s="163"/>
      <c r="M1799" s="154"/>
      <c r="N1799" s="131"/>
    </row>
    <row r="1800">
      <c r="A1800" s="152" t="str">
        <f t="shared" si="1"/>
        <v>734149</v>
      </c>
      <c r="B1800" s="107"/>
      <c r="C1800" s="106">
        <v>734.0</v>
      </c>
      <c r="D1800" s="153" t="s">
        <v>878</v>
      </c>
      <c r="E1800" s="154" t="s">
        <v>969</v>
      </c>
      <c r="F1800" s="155">
        <f>vlookup(G1800,terminals!$C$4:$O$196,13,FALSE)</f>
        <v>149</v>
      </c>
      <c r="G1800" s="153" t="s">
        <v>1114</v>
      </c>
      <c r="H1800" s="156"/>
      <c r="I1800" s="163" t="s">
        <v>1063</v>
      </c>
      <c r="J1800" s="157"/>
      <c r="K1800" s="162">
        <f t="shared" si="10"/>
        <v>5</v>
      </c>
      <c r="L1800" s="163"/>
      <c r="M1800" s="154"/>
      <c r="N1800" s="131"/>
    </row>
    <row r="1801">
      <c r="A1801" s="152" t="str">
        <f t="shared" si="1"/>
        <v>734183</v>
      </c>
      <c r="B1801" s="107"/>
      <c r="C1801" s="106">
        <v>734.0</v>
      </c>
      <c r="D1801" s="153" t="s">
        <v>878</v>
      </c>
      <c r="E1801" s="154" t="s">
        <v>955</v>
      </c>
      <c r="F1801" s="155">
        <f>vlookup(G1801,terminals!$C$4:$O$196,13,FALSE)</f>
        <v>183</v>
      </c>
      <c r="G1801" s="153" t="s">
        <v>1115</v>
      </c>
      <c r="H1801" s="156"/>
      <c r="I1801" s="163" t="s">
        <v>1063</v>
      </c>
      <c r="J1801" s="157"/>
      <c r="K1801" s="162">
        <f t="shared" si="10"/>
        <v>6</v>
      </c>
      <c r="L1801" s="163"/>
      <c r="M1801" s="154"/>
      <c r="N1801" s="131"/>
    </row>
    <row r="1802">
      <c r="A1802" s="152" t="str">
        <f t="shared" si="1"/>
        <v>734121</v>
      </c>
      <c r="B1802" s="107"/>
      <c r="C1802" s="106">
        <v>734.0</v>
      </c>
      <c r="D1802" s="153" t="s">
        <v>878</v>
      </c>
      <c r="E1802" s="154" t="s">
        <v>947</v>
      </c>
      <c r="F1802" s="155">
        <f>vlookup(G1802,terminals!$C$4:$O$196,13,FALSE)</f>
        <v>121</v>
      </c>
      <c r="G1802" s="153" t="s">
        <v>299</v>
      </c>
      <c r="H1802" s="156"/>
      <c r="I1802" s="163"/>
      <c r="J1802" s="157"/>
      <c r="K1802" s="162">
        <f t="shared" si="10"/>
        <v>-1</v>
      </c>
      <c r="L1802" s="163"/>
      <c r="M1802" s="154"/>
      <c r="N1802" s="131"/>
    </row>
    <row r="1803">
      <c r="A1803" s="152" t="str">
        <f t="shared" si="1"/>
        <v>735161</v>
      </c>
      <c r="B1803" s="107"/>
      <c r="C1803" s="106">
        <v>735.0</v>
      </c>
      <c r="D1803" s="153" t="s">
        <v>879</v>
      </c>
      <c r="E1803" s="154" t="s">
        <v>945</v>
      </c>
      <c r="F1803" s="155">
        <f>vlookup(G1803,terminals!$C$4:$O$196,13,FALSE)</f>
        <v>161</v>
      </c>
      <c r="G1803" s="153" t="s">
        <v>321</v>
      </c>
      <c r="H1803" s="156" t="s">
        <v>959</v>
      </c>
      <c r="I1803" s="163" t="s">
        <v>1063</v>
      </c>
      <c r="J1803" s="157"/>
      <c r="K1803" s="162">
        <f t="shared" si="10"/>
        <v>0</v>
      </c>
      <c r="L1803" s="163"/>
      <c r="M1803" s="154"/>
      <c r="N1803" s="131"/>
    </row>
    <row r="1804">
      <c r="A1804" s="152" t="str">
        <f t="shared" si="1"/>
        <v>735145</v>
      </c>
      <c r="B1804" s="107"/>
      <c r="C1804" s="106">
        <v>735.0</v>
      </c>
      <c r="D1804" s="153" t="s">
        <v>879</v>
      </c>
      <c r="E1804" s="154" t="s">
        <v>969</v>
      </c>
      <c r="F1804" s="155">
        <f>vlookup(G1804,terminals!$C$4:$O$196,13,FALSE)</f>
        <v>145</v>
      </c>
      <c r="G1804" s="153" t="s">
        <v>304</v>
      </c>
      <c r="H1804" s="156"/>
      <c r="I1804" s="163" t="s">
        <v>1063</v>
      </c>
      <c r="J1804" s="157"/>
      <c r="K1804" s="162">
        <f t="shared" si="10"/>
        <v>1</v>
      </c>
      <c r="L1804" s="163"/>
      <c r="M1804" s="154"/>
      <c r="N1804" s="131"/>
    </row>
    <row r="1805">
      <c r="A1805" s="152" t="str">
        <f t="shared" si="1"/>
        <v>735125</v>
      </c>
      <c r="B1805" s="107"/>
      <c r="C1805" s="106">
        <v>735.0</v>
      </c>
      <c r="D1805" s="153" t="s">
        <v>879</v>
      </c>
      <c r="E1805" s="154" t="s">
        <v>969</v>
      </c>
      <c r="F1805" s="155">
        <f>vlookup(G1805,terminals!$C$4:$O$196,13,FALSE)</f>
        <v>125</v>
      </c>
      <c r="G1805" s="153" t="s">
        <v>1112</v>
      </c>
      <c r="H1805" s="156"/>
      <c r="I1805" s="163" t="s">
        <v>1063</v>
      </c>
      <c r="J1805" s="157"/>
      <c r="K1805" s="162">
        <f t="shared" si="10"/>
        <v>2</v>
      </c>
      <c r="L1805" s="163"/>
      <c r="M1805" s="154"/>
      <c r="N1805" s="131"/>
    </row>
    <row r="1806">
      <c r="A1806" s="152" t="str">
        <f t="shared" si="1"/>
        <v>735127</v>
      </c>
      <c r="B1806" s="107"/>
      <c r="C1806" s="106">
        <v>735.0</v>
      </c>
      <c r="D1806" s="153" t="s">
        <v>879</v>
      </c>
      <c r="E1806" s="154" t="s">
        <v>969</v>
      </c>
      <c r="F1806" s="155">
        <f>vlookup(G1806,terminals!$C$4:$O$196,13,FALSE)</f>
        <v>127</v>
      </c>
      <c r="G1806" s="153" t="s">
        <v>336</v>
      </c>
      <c r="H1806" s="156"/>
      <c r="I1806" s="163" t="s">
        <v>1063</v>
      </c>
      <c r="J1806" s="157"/>
      <c r="K1806" s="162">
        <f t="shared" si="10"/>
        <v>3</v>
      </c>
      <c r="L1806" s="163"/>
      <c r="M1806" s="154"/>
      <c r="N1806" s="131"/>
    </row>
    <row r="1807">
      <c r="A1807" s="152" t="str">
        <f t="shared" si="1"/>
        <v>735142</v>
      </c>
      <c r="B1807" s="107"/>
      <c r="C1807" s="106">
        <v>735.0</v>
      </c>
      <c r="D1807" s="153" t="s">
        <v>879</v>
      </c>
      <c r="E1807" s="154" t="s">
        <v>969</v>
      </c>
      <c r="F1807" s="155">
        <f>vlookup(G1807,terminals!$C$4:$O$196,13,FALSE)</f>
        <v>142</v>
      </c>
      <c r="G1807" s="153" t="s">
        <v>342</v>
      </c>
      <c r="H1807" s="156"/>
      <c r="I1807" s="163" t="s">
        <v>1063</v>
      </c>
      <c r="J1807" s="157"/>
      <c r="K1807" s="162">
        <f t="shared" si="10"/>
        <v>4</v>
      </c>
      <c r="L1807" s="163"/>
      <c r="M1807" s="154"/>
      <c r="N1807" s="131"/>
    </row>
    <row r="1808">
      <c r="A1808" s="152" t="str">
        <f t="shared" si="1"/>
        <v>735146</v>
      </c>
      <c r="B1808" s="107"/>
      <c r="C1808" s="106">
        <v>735.0</v>
      </c>
      <c r="D1808" s="153" t="s">
        <v>879</v>
      </c>
      <c r="E1808" s="154" t="s">
        <v>955</v>
      </c>
      <c r="F1808" s="155">
        <f>vlookup(G1808,terminals!$C$4:$O$196,13,FALSE)</f>
        <v>146</v>
      </c>
      <c r="G1808" s="153" t="s">
        <v>350</v>
      </c>
      <c r="H1808" s="156"/>
      <c r="I1808" s="163" t="s">
        <v>1063</v>
      </c>
      <c r="J1808" s="157"/>
      <c r="K1808" s="162">
        <f t="shared" si="10"/>
        <v>5</v>
      </c>
      <c r="L1808" s="163"/>
      <c r="M1808" s="154"/>
      <c r="N1808" s="131"/>
    </row>
    <row r="1809">
      <c r="A1809" s="152" t="str">
        <f t="shared" si="1"/>
        <v>735144</v>
      </c>
      <c r="B1809" s="107"/>
      <c r="C1809" s="106">
        <v>735.0</v>
      </c>
      <c r="D1809" s="153" t="s">
        <v>879</v>
      </c>
      <c r="E1809" s="154" t="s">
        <v>947</v>
      </c>
      <c r="F1809" s="155">
        <f>vlookup(G1809,terminals!$C$4:$O$196,13,FALSE)</f>
        <v>144</v>
      </c>
      <c r="G1809" s="153" t="s">
        <v>344</v>
      </c>
      <c r="H1809" s="156"/>
      <c r="I1809" s="163"/>
      <c r="J1809" s="157"/>
      <c r="K1809" s="162">
        <f t="shared" si="10"/>
        <v>-1</v>
      </c>
      <c r="L1809" s="163"/>
      <c r="M1809" s="154"/>
      <c r="N1809" s="131"/>
    </row>
    <row r="1810">
      <c r="A1810" s="152" t="str">
        <f t="shared" si="1"/>
        <v>736161</v>
      </c>
      <c r="B1810" s="107"/>
      <c r="C1810" s="106">
        <v>736.0</v>
      </c>
      <c r="D1810" s="153" t="s">
        <v>880</v>
      </c>
      <c r="E1810" s="154" t="s">
        <v>945</v>
      </c>
      <c r="F1810" s="155">
        <f>vlookup(G1810,terminals!$C$4:$O$196,13,FALSE)</f>
        <v>161</v>
      </c>
      <c r="G1810" s="153" t="s">
        <v>321</v>
      </c>
      <c r="H1810" s="156" t="s">
        <v>959</v>
      </c>
      <c r="I1810" s="163" t="s">
        <v>1063</v>
      </c>
      <c r="J1810" s="157"/>
      <c r="K1810" s="162">
        <f t="shared" si="10"/>
        <v>0</v>
      </c>
      <c r="L1810" s="163"/>
      <c r="M1810" s="154"/>
      <c r="N1810" s="131"/>
    </row>
    <row r="1811">
      <c r="A1811" s="152" t="str">
        <f t="shared" si="1"/>
        <v>736145</v>
      </c>
      <c r="B1811" s="107"/>
      <c r="C1811" s="106">
        <v>736.0</v>
      </c>
      <c r="D1811" s="153" t="s">
        <v>880</v>
      </c>
      <c r="E1811" s="154" t="s">
        <v>969</v>
      </c>
      <c r="F1811" s="155">
        <f>vlookup(G1811,terminals!$C$4:$O$196,13,FALSE)</f>
        <v>145</v>
      </c>
      <c r="G1811" s="153" t="s">
        <v>304</v>
      </c>
      <c r="H1811" s="156"/>
      <c r="I1811" s="163" t="s">
        <v>1063</v>
      </c>
      <c r="J1811" s="157"/>
      <c r="K1811" s="162">
        <f t="shared" si="10"/>
        <v>1</v>
      </c>
      <c r="L1811" s="163"/>
      <c r="M1811" s="154"/>
      <c r="N1811" s="131"/>
    </row>
    <row r="1812">
      <c r="A1812" s="152" t="str">
        <f t="shared" si="1"/>
        <v>736125</v>
      </c>
      <c r="B1812" s="107"/>
      <c r="C1812" s="106">
        <v>736.0</v>
      </c>
      <c r="D1812" s="153" t="s">
        <v>880</v>
      </c>
      <c r="E1812" s="154" t="s">
        <v>969</v>
      </c>
      <c r="F1812" s="155">
        <f>vlookup(G1812,terminals!$C$4:$O$196,13,FALSE)</f>
        <v>125</v>
      </c>
      <c r="G1812" s="153" t="s">
        <v>1112</v>
      </c>
      <c r="H1812" s="156"/>
      <c r="I1812" s="163" t="s">
        <v>1063</v>
      </c>
      <c r="J1812" s="157"/>
      <c r="K1812" s="162">
        <f t="shared" si="10"/>
        <v>2</v>
      </c>
      <c r="L1812" s="163"/>
      <c r="M1812" s="154"/>
      <c r="N1812" s="131"/>
    </row>
    <row r="1813">
      <c r="A1813" s="152" t="str">
        <f t="shared" si="1"/>
        <v>736134</v>
      </c>
      <c r="B1813" s="107"/>
      <c r="C1813" s="106">
        <v>736.0</v>
      </c>
      <c r="D1813" s="153" t="s">
        <v>880</v>
      </c>
      <c r="E1813" s="154" t="s">
        <v>969</v>
      </c>
      <c r="F1813" s="155">
        <f>vlookup(G1813,terminals!$C$4:$O$196,13,FALSE)</f>
        <v>134</v>
      </c>
      <c r="G1813" s="153" t="s">
        <v>356</v>
      </c>
      <c r="H1813" s="156"/>
      <c r="I1813" s="163" t="s">
        <v>1063</v>
      </c>
      <c r="J1813" s="157"/>
      <c r="K1813" s="162">
        <f t="shared" si="10"/>
        <v>3</v>
      </c>
      <c r="L1813" s="163"/>
      <c r="M1813" s="154"/>
      <c r="N1813" s="131"/>
    </row>
    <row r="1814">
      <c r="A1814" s="152" t="str">
        <f t="shared" si="1"/>
        <v>736132</v>
      </c>
      <c r="B1814" s="107"/>
      <c r="C1814" s="106">
        <v>736.0</v>
      </c>
      <c r="D1814" s="153" t="s">
        <v>880</v>
      </c>
      <c r="E1814" s="154" t="s">
        <v>969</v>
      </c>
      <c r="F1814" s="155">
        <f>vlookup(G1814,terminals!$C$4:$O$196,13,FALSE)</f>
        <v>132</v>
      </c>
      <c r="G1814" s="153" t="s">
        <v>331</v>
      </c>
      <c r="H1814" s="156"/>
      <c r="I1814" s="163" t="s">
        <v>1063</v>
      </c>
      <c r="J1814" s="157"/>
      <c r="K1814" s="162">
        <f t="shared" si="10"/>
        <v>4</v>
      </c>
      <c r="L1814" s="163"/>
      <c r="M1814" s="154"/>
      <c r="N1814" s="131"/>
    </row>
    <row r="1815">
      <c r="A1815" s="152" t="str">
        <f t="shared" si="1"/>
        <v>736126</v>
      </c>
      <c r="B1815" s="107"/>
      <c r="C1815" s="106">
        <v>736.0</v>
      </c>
      <c r="D1815" s="153" t="s">
        <v>880</v>
      </c>
      <c r="E1815" s="154" t="s">
        <v>969</v>
      </c>
      <c r="F1815" s="155">
        <f>vlookup(G1815,terminals!$C$4:$O$196,13,FALSE)</f>
        <v>126</v>
      </c>
      <c r="G1815" s="153" t="s">
        <v>334</v>
      </c>
      <c r="H1815" s="156"/>
      <c r="I1815" s="163" t="s">
        <v>1063</v>
      </c>
      <c r="J1815" s="157"/>
      <c r="K1815" s="162">
        <f t="shared" si="10"/>
        <v>5</v>
      </c>
      <c r="L1815" s="163"/>
      <c r="M1815" s="154"/>
      <c r="N1815" s="131"/>
    </row>
    <row r="1816">
      <c r="A1816" s="152" t="str">
        <f t="shared" si="1"/>
        <v>736133</v>
      </c>
      <c r="B1816" s="107"/>
      <c r="C1816" s="106">
        <v>736.0</v>
      </c>
      <c r="D1816" s="153" t="s">
        <v>880</v>
      </c>
      <c r="E1816" s="154" t="s">
        <v>969</v>
      </c>
      <c r="F1816" s="155">
        <f>vlookup(G1816,terminals!$C$4:$O$196,13,FALSE)</f>
        <v>133</v>
      </c>
      <c r="G1816" s="153" t="s">
        <v>355</v>
      </c>
      <c r="H1816" s="156"/>
      <c r="I1816" s="163" t="s">
        <v>1063</v>
      </c>
      <c r="J1816" s="157"/>
      <c r="K1816" s="162">
        <f t="shared" si="10"/>
        <v>6</v>
      </c>
      <c r="L1816" s="163"/>
      <c r="M1816" s="154"/>
      <c r="N1816" s="131"/>
    </row>
    <row r="1817">
      <c r="A1817" s="152" t="str">
        <f t="shared" si="1"/>
        <v>736128</v>
      </c>
      <c r="B1817" s="107"/>
      <c r="C1817" s="106">
        <v>736.0</v>
      </c>
      <c r="D1817" s="153" t="s">
        <v>880</v>
      </c>
      <c r="E1817" s="154" t="s">
        <v>969</v>
      </c>
      <c r="F1817" s="155">
        <f>vlookup(G1817,terminals!$C$4:$O$196,13,FALSE)</f>
        <v>128</v>
      </c>
      <c r="G1817" s="153" t="s">
        <v>338</v>
      </c>
      <c r="H1817" s="156"/>
      <c r="I1817" s="163" t="s">
        <v>1063</v>
      </c>
      <c r="J1817" s="157"/>
      <c r="K1817" s="162">
        <f t="shared" si="10"/>
        <v>7</v>
      </c>
      <c r="L1817" s="163"/>
      <c r="M1817" s="154"/>
      <c r="N1817" s="131"/>
    </row>
    <row r="1818">
      <c r="A1818" s="152" t="str">
        <f t="shared" si="1"/>
        <v>736142</v>
      </c>
      <c r="B1818" s="107"/>
      <c r="C1818" s="106">
        <v>736.0</v>
      </c>
      <c r="D1818" s="153" t="s">
        <v>880</v>
      </c>
      <c r="E1818" s="154" t="s">
        <v>969</v>
      </c>
      <c r="F1818" s="155">
        <f>vlookup(G1818,terminals!$C$4:$O$196,13,FALSE)</f>
        <v>142</v>
      </c>
      <c r="G1818" s="153" t="s">
        <v>342</v>
      </c>
      <c r="H1818" s="156"/>
      <c r="I1818" s="163" t="s">
        <v>1063</v>
      </c>
      <c r="J1818" s="157"/>
      <c r="K1818" s="162">
        <f t="shared" si="10"/>
        <v>8</v>
      </c>
      <c r="L1818" s="163"/>
      <c r="M1818" s="154"/>
      <c r="N1818" s="131"/>
    </row>
    <row r="1819">
      <c r="A1819" s="152" t="str">
        <f t="shared" si="1"/>
        <v>736150</v>
      </c>
      <c r="B1819" s="107"/>
      <c r="C1819" s="106">
        <v>736.0</v>
      </c>
      <c r="D1819" s="153" t="s">
        <v>880</v>
      </c>
      <c r="E1819" s="154" t="s">
        <v>955</v>
      </c>
      <c r="F1819" s="155">
        <f>vlookup(G1819,terminals!$C$4:$O$196,13,FALSE)</f>
        <v>150</v>
      </c>
      <c r="G1819" s="153" t="s">
        <v>343</v>
      </c>
      <c r="H1819" s="156"/>
      <c r="I1819" s="163" t="s">
        <v>1063</v>
      </c>
      <c r="J1819" s="157"/>
      <c r="K1819" s="162">
        <f t="shared" si="10"/>
        <v>9</v>
      </c>
      <c r="L1819" s="163"/>
      <c r="M1819" s="154"/>
      <c r="N1819" s="131"/>
    </row>
    <row r="1820">
      <c r="A1820" s="152" t="str">
        <f t="shared" si="1"/>
        <v>736129</v>
      </c>
      <c r="B1820" s="107"/>
      <c r="C1820" s="106">
        <v>736.0</v>
      </c>
      <c r="D1820" s="153" t="s">
        <v>880</v>
      </c>
      <c r="E1820" s="154" t="s">
        <v>947</v>
      </c>
      <c r="F1820" s="155">
        <f>vlookup(G1820,terminals!$C$4:$O$196,13,FALSE)</f>
        <v>129</v>
      </c>
      <c r="G1820" s="153" t="s">
        <v>340</v>
      </c>
      <c r="H1820" s="156"/>
      <c r="I1820" s="163"/>
      <c r="J1820" s="157"/>
      <c r="K1820" s="162">
        <f t="shared" si="10"/>
        <v>-1</v>
      </c>
      <c r="L1820" s="163"/>
      <c r="M1820" s="154"/>
      <c r="N1820" s="131"/>
    </row>
    <row r="1821">
      <c r="A1821" s="152" t="str">
        <f t="shared" si="1"/>
        <v>737162</v>
      </c>
      <c r="B1821" s="107"/>
      <c r="C1821" s="106">
        <v>737.0</v>
      </c>
      <c r="D1821" s="153" t="s">
        <v>881</v>
      </c>
      <c r="E1821" s="154" t="s">
        <v>945</v>
      </c>
      <c r="F1821" s="155">
        <f>vlookup(G1821,terminals!$C$4:$O$196,13,FALSE)</f>
        <v>162</v>
      </c>
      <c r="G1821" s="153" t="s">
        <v>359</v>
      </c>
      <c r="H1821" s="156" t="s">
        <v>980</v>
      </c>
      <c r="I1821" s="163" t="s">
        <v>1063</v>
      </c>
      <c r="J1821" s="157"/>
      <c r="K1821" s="162">
        <f t="shared" si="10"/>
        <v>0</v>
      </c>
      <c r="L1821" s="163"/>
      <c r="M1821" s="154"/>
      <c r="N1821" s="131"/>
    </row>
    <row r="1822">
      <c r="A1822" s="152" t="str">
        <f t="shared" si="1"/>
        <v>737121</v>
      </c>
      <c r="B1822" s="107"/>
      <c r="C1822" s="106">
        <v>737.0</v>
      </c>
      <c r="D1822" s="153" t="s">
        <v>881</v>
      </c>
      <c r="E1822" s="154" t="s">
        <v>947</v>
      </c>
      <c r="F1822" s="155">
        <f>vlookup(G1822,terminals!$C$4:$O$196,13,FALSE)</f>
        <v>121</v>
      </c>
      <c r="G1822" s="153" t="s">
        <v>299</v>
      </c>
      <c r="H1822" s="156"/>
      <c r="I1822" s="163"/>
      <c r="J1822" s="157"/>
      <c r="K1822" s="162">
        <f t="shared" si="10"/>
        <v>-1</v>
      </c>
      <c r="L1822" s="163"/>
      <c r="M1822" s="154"/>
      <c r="N1822" s="131"/>
    </row>
    <row r="1823">
      <c r="A1823" s="152" t="str">
        <f t="shared" si="1"/>
        <v>738162</v>
      </c>
      <c r="B1823" s="107"/>
      <c r="C1823" s="106">
        <v>738.0</v>
      </c>
      <c r="D1823" s="167" t="s">
        <v>882</v>
      </c>
      <c r="E1823" s="154" t="s">
        <v>945</v>
      </c>
      <c r="F1823" s="155">
        <f>vlookup(G1823,terminals!$C$4:$O$196,13,FALSE)</f>
        <v>162</v>
      </c>
      <c r="G1823" s="153" t="s">
        <v>359</v>
      </c>
      <c r="H1823" s="161" t="s">
        <v>959</v>
      </c>
      <c r="I1823" s="163" t="s">
        <v>1063</v>
      </c>
      <c r="J1823" s="157"/>
      <c r="K1823" s="162">
        <f t="shared" si="10"/>
        <v>0</v>
      </c>
      <c r="L1823" s="163"/>
      <c r="M1823" s="154"/>
      <c r="N1823" s="131"/>
    </row>
    <row r="1824">
      <c r="A1824" s="152" t="str">
        <f t="shared" si="1"/>
        <v>738188</v>
      </c>
      <c r="B1824" s="107"/>
      <c r="C1824" s="106">
        <v>738.0</v>
      </c>
      <c r="D1824" s="167" t="s">
        <v>882</v>
      </c>
      <c r="E1824" s="154" t="s">
        <v>969</v>
      </c>
      <c r="F1824" s="155">
        <f>vlookup(G1824,terminals!$C$4:$O$196,13,FALSE)</f>
        <v>188</v>
      </c>
      <c r="G1824" s="153" t="s">
        <v>306</v>
      </c>
      <c r="H1824" s="161"/>
      <c r="I1824" s="163" t="s">
        <v>1063</v>
      </c>
      <c r="J1824" s="157"/>
      <c r="K1824" s="162">
        <f t="shared" si="10"/>
        <v>1</v>
      </c>
      <c r="L1824" s="163"/>
      <c r="M1824" s="154"/>
      <c r="N1824" s="131"/>
    </row>
    <row r="1825">
      <c r="A1825" s="152" t="str">
        <f t="shared" si="1"/>
        <v>738187</v>
      </c>
      <c r="B1825" s="107"/>
      <c r="C1825" s="106">
        <v>738.0</v>
      </c>
      <c r="D1825" s="167" t="s">
        <v>882</v>
      </c>
      <c r="E1825" s="154" t="s">
        <v>969</v>
      </c>
      <c r="F1825" s="155">
        <f>vlookup(G1825,terminals!$C$4:$O$196,13,FALSE)</f>
        <v>187</v>
      </c>
      <c r="G1825" s="153" t="s">
        <v>307</v>
      </c>
      <c r="H1825" s="161"/>
      <c r="I1825" s="163" t="s">
        <v>1063</v>
      </c>
      <c r="J1825" s="157"/>
      <c r="K1825" s="162">
        <f t="shared" si="10"/>
        <v>2</v>
      </c>
      <c r="L1825" s="163"/>
      <c r="M1825" s="154"/>
      <c r="N1825" s="131"/>
    </row>
    <row r="1826">
      <c r="A1826" s="152" t="str">
        <f t="shared" si="1"/>
        <v>738186</v>
      </c>
      <c r="B1826" s="107"/>
      <c r="C1826" s="106">
        <v>738.0</v>
      </c>
      <c r="D1826" s="167" t="s">
        <v>882</v>
      </c>
      <c r="E1826" s="154" t="s">
        <v>955</v>
      </c>
      <c r="F1826" s="155">
        <f>vlookup(G1826,terminals!$C$4:$O$196,13,FALSE)</f>
        <v>186</v>
      </c>
      <c r="G1826" s="153" t="s">
        <v>327</v>
      </c>
      <c r="H1826" s="161"/>
      <c r="I1826" s="163" t="s">
        <v>1063</v>
      </c>
      <c r="J1826" s="157"/>
      <c r="K1826" s="162">
        <f t="shared" si="10"/>
        <v>3</v>
      </c>
      <c r="L1826" s="163"/>
      <c r="M1826" s="154"/>
      <c r="N1826" s="131"/>
    </row>
    <row r="1827">
      <c r="A1827" s="152" t="str">
        <f t="shared" si="1"/>
        <v>738189</v>
      </c>
      <c r="B1827" s="107"/>
      <c r="C1827" s="106">
        <v>738.0</v>
      </c>
      <c r="D1827" s="167" t="s">
        <v>882</v>
      </c>
      <c r="E1827" s="168" t="s">
        <v>947</v>
      </c>
      <c r="F1827" s="155">
        <f>vlookup(G1827,terminals!$C$4:$O$196,13,FALSE)</f>
        <v>189</v>
      </c>
      <c r="G1827" s="153" t="s">
        <v>305</v>
      </c>
      <c r="H1827" s="161"/>
      <c r="I1827" s="163"/>
      <c r="J1827" s="157"/>
      <c r="K1827" s="162">
        <f t="shared" si="10"/>
        <v>-1</v>
      </c>
      <c r="L1827" s="163"/>
      <c r="M1827" s="154"/>
      <c r="N1827" s="131"/>
    </row>
    <row r="1828">
      <c r="A1828" s="152" t="str">
        <f t="shared" si="1"/>
        <v>739162</v>
      </c>
      <c r="B1828" s="107"/>
      <c r="C1828" s="106">
        <v>739.0</v>
      </c>
      <c r="D1828" s="153" t="s">
        <v>883</v>
      </c>
      <c r="E1828" s="154" t="s">
        <v>945</v>
      </c>
      <c r="F1828" s="155">
        <f>vlookup(G1828,terminals!$C$4:$O$196,13,FALSE)</f>
        <v>162</v>
      </c>
      <c r="G1828" s="153" t="s">
        <v>359</v>
      </c>
      <c r="H1828" s="156" t="s">
        <v>959</v>
      </c>
      <c r="I1828" s="163" t="s">
        <v>1063</v>
      </c>
      <c r="J1828" s="157"/>
      <c r="K1828" s="162">
        <f t="shared" si="10"/>
        <v>0</v>
      </c>
      <c r="L1828" s="163"/>
      <c r="M1828" s="154"/>
      <c r="N1828" s="131"/>
    </row>
    <row r="1829">
      <c r="A1829" s="152" t="str">
        <f t="shared" si="1"/>
        <v>739136</v>
      </c>
      <c r="B1829" s="107"/>
      <c r="C1829" s="106">
        <v>739.0</v>
      </c>
      <c r="D1829" s="153" t="s">
        <v>883</v>
      </c>
      <c r="E1829" s="154" t="s">
        <v>969</v>
      </c>
      <c r="F1829" s="155">
        <f>vlookup(G1829,terminals!$C$4:$O$196,13,FALSE)</f>
        <v>136</v>
      </c>
      <c r="G1829" s="153" t="s">
        <v>335</v>
      </c>
      <c r="H1829" s="156"/>
      <c r="I1829" s="163" t="s">
        <v>1063</v>
      </c>
      <c r="J1829" s="157"/>
      <c r="K1829" s="162">
        <f t="shared" si="10"/>
        <v>1</v>
      </c>
      <c r="L1829" s="163"/>
      <c r="M1829" s="154"/>
      <c r="N1829" s="131"/>
    </row>
    <row r="1830">
      <c r="A1830" s="152" t="str">
        <f t="shared" si="1"/>
        <v>739137</v>
      </c>
      <c r="B1830" s="107"/>
      <c r="C1830" s="106">
        <v>739.0</v>
      </c>
      <c r="D1830" s="153" t="s">
        <v>883</v>
      </c>
      <c r="E1830" s="154" t="s">
        <v>969</v>
      </c>
      <c r="F1830" s="155">
        <f>vlookup(G1830,terminals!$C$4:$O$196,13,FALSE)</f>
        <v>137</v>
      </c>
      <c r="G1830" s="153" t="s">
        <v>360</v>
      </c>
      <c r="H1830" s="156"/>
      <c r="I1830" s="163" t="s">
        <v>1063</v>
      </c>
      <c r="J1830" s="157"/>
      <c r="K1830" s="162">
        <f t="shared" si="10"/>
        <v>2</v>
      </c>
      <c r="L1830" s="163"/>
      <c r="M1830" s="154"/>
      <c r="N1830" s="131"/>
    </row>
    <row r="1831">
      <c r="A1831" s="152" t="str">
        <f t="shared" si="1"/>
        <v>739138</v>
      </c>
      <c r="B1831" s="107"/>
      <c r="C1831" s="106">
        <v>739.0</v>
      </c>
      <c r="D1831" s="153" t="s">
        <v>883</v>
      </c>
      <c r="E1831" s="154" t="s">
        <v>969</v>
      </c>
      <c r="F1831" s="155">
        <f>vlookup(G1831,terminals!$C$4:$O$196,13,FALSE)</f>
        <v>138</v>
      </c>
      <c r="G1831" s="153" t="s">
        <v>361</v>
      </c>
      <c r="H1831" s="156"/>
      <c r="I1831" s="163" t="s">
        <v>1063</v>
      </c>
      <c r="J1831" s="157"/>
      <c r="K1831" s="162">
        <f t="shared" si="10"/>
        <v>3</v>
      </c>
      <c r="L1831" s="163"/>
      <c r="M1831" s="154"/>
      <c r="N1831" s="131"/>
    </row>
    <row r="1832">
      <c r="A1832" s="152" t="str">
        <f t="shared" si="1"/>
        <v>739126</v>
      </c>
      <c r="B1832" s="107"/>
      <c r="C1832" s="106">
        <v>739.0</v>
      </c>
      <c r="D1832" s="153" t="s">
        <v>883</v>
      </c>
      <c r="E1832" s="154" t="s">
        <v>969</v>
      </c>
      <c r="F1832" s="155">
        <f>vlookup(G1832,terminals!$C$4:$O$196,13,FALSE)</f>
        <v>126</v>
      </c>
      <c r="G1832" s="153" t="s">
        <v>334</v>
      </c>
      <c r="H1832" s="156"/>
      <c r="I1832" s="163" t="s">
        <v>1063</v>
      </c>
      <c r="J1832" s="157"/>
      <c r="K1832" s="162">
        <f t="shared" si="10"/>
        <v>4</v>
      </c>
      <c r="L1832" s="163"/>
      <c r="M1832" s="154"/>
      <c r="N1832" s="131"/>
    </row>
    <row r="1833">
      <c r="A1833" s="152" t="str">
        <f t="shared" si="1"/>
        <v>739127</v>
      </c>
      <c r="B1833" s="107"/>
      <c r="C1833" s="106">
        <v>739.0</v>
      </c>
      <c r="D1833" s="153" t="s">
        <v>883</v>
      </c>
      <c r="E1833" s="154" t="s">
        <v>969</v>
      </c>
      <c r="F1833" s="155">
        <f>vlookup(G1833,terminals!$C$4:$O$196,13,FALSE)</f>
        <v>127</v>
      </c>
      <c r="G1833" s="153" t="s">
        <v>336</v>
      </c>
      <c r="H1833" s="156"/>
      <c r="I1833" s="163" t="s">
        <v>1063</v>
      </c>
      <c r="J1833" s="157"/>
      <c r="K1833" s="162">
        <f t="shared" si="10"/>
        <v>5</v>
      </c>
      <c r="L1833" s="163"/>
      <c r="M1833" s="154"/>
      <c r="N1833" s="131"/>
    </row>
    <row r="1834">
      <c r="A1834" s="152" t="str">
        <f t="shared" si="1"/>
        <v>739142</v>
      </c>
      <c r="B1834" s="107"/>
      <c r="C1834" s="106">
        <v>739.0</v>
      </c>
      <c r="D1834" s="153" t="s">
        <v>883</v>
      </c>
      <c r="E1834" s="154" t="s">
        <v>969</v>
      </c>
      <c r="F1834" s="155">
        <f>vlookup(G1834,terminals!$C$4:$O$196,13,FALSE)</f>
        <v>142</v>
      </c>
      <c r="G1834" s="153" t="s">
        <v>342</v>
      </c>
      <c r="H1834" s="156"/>
      <c r="I1834" s="163" t="s">
        <v>1063</v>
      </c>
      <c r="J1834" s="157"/>
      <c r="K1834" s="162">
        <f t="shared" si="10"/>
        <v>6</v>
      </c>
      <c r="L1834" s="163"/>
      <c r="M1834" s="154"/>
      <c r="N1834" s="131"/>
    </row>
    <row r="1835">
      <c r="A1835" s="152" t="str">
        <f t="shared" si="1"/>
        <v>739150</v>
      </c>
      <c r="B1835" s="107"/>
      <c r="C1835" s="106">
        <v>739.0</v>
      </c>
      <c r="D1835" s="153" t="s">
        <v>883</v>
      </c>
      <c r="E1835" s="154" t="s">
        <v>955</v>
      </c>
      <c r="F1835" s="155">
        <f>vlookup(G1835,terminals!$C$4:$O$196,13,FALSE)</f>
        <v>150</v>
      </c>
      <c r="G1835" s="153" t="s">
        <v>343</v>
      </c>
      <c r="H1835" s="156"/>
      <c r="I1835" s="163" t="s">
        <v>1063</v>
      </c>
      <c r="J1835" s="157"/>
      <c r="K1835" s="162">
        <f t="shared" si="10"/>
        <v>7</v>
      </c>
      <c r="L1835" s="163"/>
      <c r="M1835" s="154"/>
      <c r="N1835" s="131"/>
    </row>
    <row r="1836">
      <c r="A1836" s="152" t="str">
        <f t="shared" si="1"/>
        <v>739128</v>
      </c>
      <c r="B1836" s="107"/>
      <c r="C1836" s="106">
        <v>739.0</v>
      </c>
      <c r="D1836" s="153" t="s">
        <v>883</v>
      </c>
      <c r="E1836" s="154" t="s">
        <v>947</v>
      </c>
      <c r="F1836" s="155">
        <f>vlookup(G1836,terminals!$C$4:$O$196,13,FALSE)</f>
        <v>128</v>
      </c>
      <c r="G1836" s="153" t="s">
        <v>338</v>
      </c>
      <c r="H1836" s="156"/>
      <c r="I1836" s="163"/>
      <c r="J1836" s="157"/>
      <c r="K1836" s="162">
        <f t="shared" si="10"/>
        <v>-1</v>
      </c>
      <c r="L1836" s="163"/>
      <c r="M1836" s="154"/>
      <c r="N1836" s="131"/>
    </row>
    <row r="1837">
      <c r="A1837" s="152" t="str">
        <f t="shared" si="1"/>
        <v>740162</v>
      </c>
      <c r="B1837" s="107"/>
      <c r="C1837" s="106">
        <v>740.0</v>
      </c>
      <c r="D1837" s="153" t="s">
        <v>884</v>
      </c>
      <c r="E1837" s="154" t="s">
        <v>945</v>
      </c>
      <c r="F1837" s="155">
        <f>vlookup(G1837,terminals!$C$4:$O$196,13,FALSE)</f>
        <v>162</v>
      </c>
      <c r="G1837" s="153" t="s">
        <v>359</v>
      </c>
      <c r="H1837" s="156" t="s">
        <v>959</v>
      </c>
      <c r="I1837" s="163" t="s">
        <v>1063</v>
      </c>
      <c r="J1837" s="157"/>
      <c r="K1837" s="162">
        <f t="shared" si="10"/>
        <v>0</v>
      </c>
      <c r="L1837" s="163"/>
      <c r="M1837" s="154"/>
      <c r="N1837" s="131"/>
    </row>
    <row r="1838">
      <c r="A1838" s="152" t="str">
        <f t="shared" si="1"/>
        <v>740125</v>
      </c>
      <c r="B1838" s="107"/>
      <c r="C1838" s="106">
        <v>740.0</v>
      </c>
      <c r="D1838" s="153" t="s">
        <v>884</v>
      </c>
      <c r="E1838" s="154" t="s">
        <v>969</v>
      </c>
      <c r="F1838" s="155">
        <f>vlookup(G1838,terminals!$C$4:$O$196,13,FALSE)</f>
        <v>125</v>
      </c>
      <c r="G1838" s="153" t="s">
        <v>1112</v>
      </c>
      <c r="H1838" s="156"/>
      <c r="I1838" s="163" t="s">
        <v>1063</v>
      </c>
      <c r="J1838" s="157"/>
      <c r="K1838" s="162">
        <f t="shared" si="10"/>
        <v>1</v>
      </c>
      <c r="L1838" s="163"/>
      <c r="M1838" s="154"/>
      <c r="N1838" s="131"/>
    </row>
    <row r="1839">
      <c r="A1839" s="152" t="str">
        <f t="shared" si="1"/>
        <v>740127</v>
      </c>
      <c r="B1839" s="107"/>
      <c r="C1839" s="106">
        <v>740.0</v>
      </c>
      <c r="D1839" s="153" t="s">
        <v>884</v>
      </c>
      <c r="E1839" s="154" t="s">
        <v>969</v>
      </c>
      <c r="F1839" s="155">
        <f>vlookup(G1839,terminals!$C$4:$O$196,13,FALSE)</f>
        <v>127</v>
      </c>
      <c r="G1839" s="153" t="s">
        <v>336</v>
      </c>
      <c r="H1839" s="156"/>
      <c r="I1839" s="163" t="s">
        <v>1063</v>
      </c>
      <c r="J1839" s="157"/>
      <c r="K1839" s="162">
        <f t="shared" si="10"/>
        <v>2</v>
      </c>
      <c r="L1839" s="163"/>
      <c r="M1839" s="154"/>
      <c r="N1839" s="131"/>
    </row>
    <row r="1840">
      <c r="A1840" s="152" t="str">
        <f t="shared" si="1"/>
        <v>740142</v>
      </c>
      <c r="B1840" s="107"/>
      <c r="C1840" s="106">
        <v>740.0</v>
      </c>
      <c r="D1840" s="153" t="s">
        <v>884</v>
      </c>
      <c r="E1840" s="154" t="s">
        <v>955</v>
      </c>
      <c r="F1840" s="155">
        <f>vlookup(G1840,terminals!$C$4:$O$196,13,FALSE)</f>
        <v>142</v>
      </c>
      <c r="G1840" s="153" t="s">
        <v>342</v>
      </c>
      <c r="H1840" s="156"/>
      <c r="I1840" s="163" t="s">
        <v>1063</v>
      </c>
      <c r="J1840" s="157"/>
      <c r="K1840" s="162">
        <f t="shared" si="10"/>
        <v>3</v>
      </c>
      <c r="L1840" s="163"/>
      <c r="M1840" s="154"/>
      <c r="N1840" s="131"/>
    </row>
    <row r="1841">
      <c r="A1841" s="152" t="str">
        <f t="shared" si="1"/>
        <v>740146</v>
      </c>
      <c r="B1841" s="107"/>
      <c r="C1841" s="106">
        <v>740.0</v>
      </c>
      <c r="D1841" s="153" t="s">
        <v>884</v>
      </c>
      <c r="E1841" s="154" t="s">
        <v>947</v>
      </c>
      <c r="F1841" s="155">
        <f>vlookup(G1841,terminals!$C$4:$O$196,13,FALSE)</f>
        <v>146</v>
      </c>
      <c r="G1841" s="153" t="s">
        <v>350</v>
      </c>
      <c r="H1841" s="156"/>
      <c r="I1841" s="163"/>
      <c r="J1841" s="157"/>
      <c r="K1841" s="162">
        <f t="shared" si="10"/>
        <v>-1</v>
      </c>
      <c r="L1841" s="163"/>
      <c r="M1841" s="154"/>
      <c r="N1841" s="131"/>
    </row>
    <row r="1842">
      <c r="A1842" s="152" t="str">
        <f t="shared" si="1"/>
        <v>741162</v>
      </c>
      <c r="B1842" s="107"/>
      <c r="C1842" s="106">
        <v>741.0</v>
      </c>
      <c r="D1842" s="153" t="s">
        <v>885</v>
      </c>
      <c r="E1842" s="154" t="s">
        <v>945</v>
      </c>
      <c r="F1842" s="155">
        <f>vlookup(G1842,terminals!$C$4:$O$196,13,FALSE)</f>
        <v>162</v>
      </c>
      <c r="G1842" s="153" t="s">
        <v>359</v>
      </c>
      <c r="H1842" s="156" t="s">
        <v>959</v>
      </c>
      <c r="I1842" s="163" t="s">
        <v>1063</v>
      </c>
      <c r="J1842" s="157"/>
      <c r="K1842" s="162">
        <f t="shared" si="10"/>
        <v>0</v>
      </c>
      <c r="L1842" s="163"/>
      <c r="M1842" s="154"/>
      <c r="N1842" s="131"/>
    </row>
    <row r="1843">
      <c r="A1843" s="152" t="str">
        <f t="shared" si="1"/>
        <v>741125</v>
      </c>
      <c r="B1843" s="107"/>
      <c r="C1843" s="106">
        <v>741.0</v>
      </c>
      <c r="D1843" s="153" t="s">
        <v>885</v>
      </c>
      <c r="E1843" s="154" t="s">
        <v>969</v>
      </c>
      <c r="F1843" s="155">
        <f>vlookup(G1843,terminals!$C$4:$O$196,13,FALSE)</f>
        <v>125</v>
      </c>
      <c r="G1843" s="153" t="s">
        <v>1112</v>
      </c>
      <c r="H1843" s="156"/>
      <c r="I1843" s="163" t="s">
        <v>1063</v>
      </c>
      <c r="J1843" s="157"/>
      <c r="K1843" s="162">
        <f t="shared" si="10"/>
        <v>1</v>
      </c>
      <c r="L1843" s="163"/>
      <c r="M1843" s="154"/>
      <c r="N1843" s="131"/>
    </row>
    <row r="1844">
      <c r="A1844" s="152" t="str">
        <f t="shared" si="1"/>
        <v>741144</v>
      </c>
      <c r="B1844" s="107"/>
      <c r="C1844" s="106">
        <v>741.0</v>
      </c>
      <c r="D1844" s="153" t="s">
        <v>885</v>
      </c>
      <c r="E1844" s="154" t="s">
        <v>955</v>
      </c>
      <c r="F1844" s="155">
        <f>vlookup(G1844,terminals!$C$4:$O$196,13,FALSE)</f>
        <v>144</v>
      </c>
      <c r="G1844" s="153" t="s">
        <v>344</v>
      </c>
      <c r="H1844" s="156"/>
      <c r="I1844" s="163" t="s">
        <v>1063</v>
      </c>
      <c r="J1844" s="157"/>
      <c r="K1844" s="162">
        <f t="shared" si="10"/>
        <v>2</v>
      </c>
      <c r="L1844" s="163"/>
      <c r="M1844" s="154"/>
      <c r="N1844" s="131"/>
    </row>
    <row r="1845">
      <c r="A1845" s="152" t="str">
        <f t="shared" si="1"/>
        <v>741141</v>
      </c>
      <c r="B1845" s="107"/>
      <c r="C1845" s="106">
        <v>741.0</v>
      </c>
      <c r="D1845" s="153" t="s">
        <v>885</v>
      </c>
      <c r="E1845" s="154" t="s">
        <v>947</v>
      </c>
      <c r="F1845" s="155">
        <f>vlookup(G1845,terminals!$C$4:$O$196,13,FALSE)</f>
        <v>141</v>
      </c>
      <c r="G1845" s="153" t="s">
        <v>1113</v>
      </c>
      <c r="H1845" s="156"/>
      <c r="I1845" s="163"/>
      <c r="J1845" s="157"/>
      <c r="K1845" s="162">
        <f t="shared" si="10"/>
        <v>-1</v>
      </c>
      <c r="L1845" s="163"/>
      <c r="M1845" s="154"/>
      <c r="N1845" s="131"/>
    </row>
    <row r="1846">
      <c r="A1846" s="152" t="str">
        <f t="shared" si="1"/>
        <v>742162</v>
      </c>
      <c r="B1846" s="107"/>
      <c r="C1846" s="106">
        <v>742.0</v>
      </c>
      <c r="D1846" s="153" t="s">
        <v>886</v>
      </c>
      <c r="E1846" s="154" t="s">
        <v>945</v>
      </c>
      <c r="F1846" s="155">
        <f>vlookup(G1846,terminals!$C$4:$O$196,13,FALSE)</f>
        <v>162</v>
      </c>
      <c r="G1846" s="153" t="s">
        <v>359</v>
      </c>
      <c r="H1846" s="156" t="s">
        <v>946</v>
      </c>
      <c r="I1846" s="163" t="s">
        <v>1063</v>
      </c>
      <c r="J1846" s="157"/>
      <c r="K1846" s="162">
        <f t="shared" si="10"/>
        <v>0</v>
      </c>
      <c r="L1846" s="163"/>
      <c r="M1846" s="154"/>
      <c r="N1846" s="131"/>
    </row>
    <row r="1847">
      <c r="A1847" s="152" t="str">
        <f t="shared" si="1"/>
        <v>742139</v>
      </c>
      <c r="B1847" s="107"/>
      <c r="C1847" s="106">
        <v>742.0</v>
      </c>
      <c r="D1847" s="153" t="s">
        <v>886</v>
      </c>
      <c r="E1847" s="154" t="s">
        <v>969</v>
      </c>
      <c r="F1847" s="155">
        <f>vlookup(G1847,terminals!$C$4:$O$196,13,FALSE)</f>
        <v>139</v>
      </c>
      <c r="G1847" s="153" t="s">
        <v>362</v>
      </c>
      <c r="H1847" s="156"/>
      <c r="I1847" s="163" t="s">
        <v>1063</v>
      </c>
      <c r="J1847" s="157"/>
      <c r="K1847" s="162">
        <f t="shared" si="10"/>
        <v>1</v>
      </c>
      <c r="L1847" s="163"/>
      <c r="M1847" s="154"/>
      <c r="N1847" s="131"/>
    </row>
    <row r="1848">
      <c r="A1848" s="152" t="str">
        <f t="shared" si="1"/>
        <v>742153</v>
      </c>
      <c r="B1848" s="107"/>
      <c r="C1848" s="106">
        <v>742.0</v>
      </c>
      <c r="D1848" s="153" t="s">
        <v>886</v>
      </c>
      <c r="E1848" s="154" t="s">
        <v>969</v>
      </c>
      <c r="F1848" s="155">
        <f>vlookup(G1848,terminals!$C$4:$O$196,13,FALSE)</f>
        <v>153</v>
      </c>
      <c r="G1848" s="153" t="s">
        <v>354</v>
      </c>
      <c r="H1848" s="156"/>
      <c r="I1848" s="163" t="s">
        <v>1063</v>
      </c>
      <c r="J1848" s="157"/>
      <c r="K1848" s="162">
        <f t="shared" si="10"/>
        <v>2</v>
      </c>
      <c r="L1848" s="163"/>
      <c r="M1848" s="154"/>
      <c r="N1848" s="131"/>
    </row>
    <row r="1849">
      <c r="A1849" s="152" t="str">
        <f t="shared" si="1"/>
        <v>742151</v>
      </c>
      <c r="B1849" s="107"/>
      <c r="C1849" s="106">
        <v>742.0</v>
      </c>
      <c r="D1849" s="153" t="s">
        <v>886</v>
      </c>
      <c r="E1849" s="154" t="s">
        <v>969</v>
      </c>
      <c r="F1849" s="155">
        <f>vlookup(G1849,terminals!$C$4:$O$196,13,FALSE)</f>
        <v>151</v>
      </c>
      <c r="G1849" s="153" t="s">
        <v>339</v>
      </c>
      <c r="H1849" s="156"/>
      <c r="I1849" s="163" t="s">
        <v>1063</v>
      </c>
      <c r="J1849" s="157"/>
      <c r="K1849" s="162">
        <f t="shared" si="10"/>
        <v>3</v>
      </c>
      <c r="L1849" s="163"/>
      <c r="M1849" s="154"/>
      <c r="N1849" s="131"/>
    </row>
    <row r="1850">
      <c r="A1850" s="152" t="str">
        <f t="shared" si="1"/>
        <v>742131</v>
      </c>
      <c r="B1850" s="107"/>
      <c r="C1850" s="106">
        <v>742.0</v>
      </c>
      <c r="D1850" s="153" t="s">
        <v>886</v>
      </c>
      <c r="E1850" s="154" t="s">
        <v>955</v>
      </c>
      <c r="F1850" s="155">
        <f>vlookup(G1850,terminals!$C$4:$O$196,13,FALSE)</f>
        <v>131</v>
      </c>
      <c r="G1850" s="153" t="s">
        <v>1111</v>
      </c>
      <c r="H1850" s="156"/>
      <c r="I1850" s="163" t="s">
        <v>1063</v>
      </c>
      <c r="J1850" s="157"/>
      <c r="K1850" s="162">
        <f t="shared" si="10"/>
        <v>4</v>
      </c>
      <c r="L1850" s="163"/>
      <c r="M1850" s="154"/>
      <c r="N1850" s="131"/>
    </row>
    <row r="1851">
      <c r="A1851" s="152" t="str">
        <f t="shared" si="1"/>
        <v>742149</v>
      </c>
      <c r="B1851" s="107"/>
      <c r="C1851" s="106">
        <v>742.0</v>
      </c>
      <c r="D1851" s="153" t="s">
        <v>886</v>
      </c>
      <c r="E1851" s="154" t="s">
        <v>947</v>
      </c>
      <c r="F1851" s="155">
        <f>vlookup(G1851,terminals!$C$4:$O$196,13,FALSE)</f>
        <v>149</v>
      </c>
      <c r="G1851" s="153" t="s">
        <v>1114</v>
      </c>
      <c r="H1851" s="156"/>
      <c r="I1851" s="163"/>
      <c r="J1851" s="157"/>
      <c r="K1851" s="162">
        <f t="shared" si="10"/>
        <v>-1</v>
      </c>
      <c r="L1851" s="163"/>
      <c r="M1851" s="154"/>
      <c r="N1851" s="131"/>
    </row>
    <row r="1852">
      <c r="A1852" s="152" t="str">
        <f t="shared" si="1"/>
        <v>743162</v>
      </c>
      <c r="B1852" s="107"/>
      <c r="C1852" s="106">
        <v>743.0</v>
      </c>
      <c r="D1852" s="153" t="s">
        <v>887</v>
      </c>
      <c r="E1852" s="154" t="s">
        <v>945</v>
      </c>
      <c r="F1852" s="155">
        <f>vlookup(G1852,terminals!$C$4:$O$196,13,FALSE)</f>
        <v>162</v>
      </c>
      <c r="G1852" s="153" t="s">
        <v>359</v>
      </c>
      <c r="H1852" s="156" t="s">
        <v>986</v>
      </c>
      <c r="I1852" s="163" t="s">
        <v>1063</v>
      </c>
      <c r="J1852" s="157"/>
      <c r="K1852" s="162">
        <f t="shared" si="10"/>
        <v>0</v>
      </c>
      <c r="L1852" s="163"/>
      <c r="M1852" s="154"/>
      <c r="N1852" s="131"/>
    </row>
    <row r="1853">
      <c r="A1853" s="152" t="str">
        <f t="shared" si="1"/>
        <v>743143</v>
      </c>
      <c r="B1853" s="107"/>
      <c r="C1853" s="106">
        <v>743.0</v>
      </c>
      <c r="D1853" s="153" t="s">
        <v>887</v>
      </c>
      <c r="E1853" s="154" t="s">
        <v>969</v>
      </c>
      <c r="F1853" s="155">
        <f>vlookup(G1853,terminals!$C$4:$O$196,13,FALSE)</f>
        <v>143</v>
      </c>
      <c r="G1853" s="153" t="s">
        <v>337</v>
      </c>
      <c r="H1853" s="156"/>
      <c r="I1853" s="163" t="s">
        <v>1063</v>
      </c>
      <c r="J1853" s="157"/>
      <c r="K1853" s="162">
        <f t="shared" si="10"/>
        <v>1</v>
      </c>
      <c r="L1853" s="163"/>
      <c r="M1853" s="154"/>
      <c r="N1853" s="131"/>
    </row>
    <row r="1854">
      <c r="A1854" s="152" t="str">
        <f t="shared" si="1"/>
        <v>743139</v>
      </c>
      <c r="B1854" s="107"/>
      <c r="C1854" s="106">
        <v>743.0</v>
      </c>
      <c r="D1854" s="153" t="s">
        <v>887</v>
      </c>
      <c r="E1854" s="154" t="s">
        <v>969</v>
      </c>
      <c r="F1854" s="155">
        <f>vlookup(G1854,terminals!$C$4:$O$196,13,FALSE)</f>
        <v>139</v>
      </c>
      <c r="G1854" s="153" t="s">
        <v>362</v>
      </c>
      <c r="H1854" s="156"/>
      <c r="I1854" s="163" t="s">
        <v>1063</v>
      </c>
      <c r="J1854" s="157"/>
      <c r="K1854" s="162">
        <f t="shared" si="10"/>
        <v>2</v>
      </c>
      <c r="L1854" s="163"/>
      <c r="M1854" s="154"/>
      <c r="N1854" s="131"/>
    </row>
    <row r="1855">
      <c r="A1855" s="152" t="str">
        <f t="shared" si="1"/>
        <v>743151</v>
      </c>
      <c r="B1855" s="107"/>
      <c r="C1855" s="106">
        <v>743.0</v>
      </c>
      <c r="D1855" s="153" t="s">
        <v>887</v>
      </c>
      <c r="E1855" s="154" t="s">
        <v>955</v>
      </c>
      <c r="F1855" s="155">
        <f>vlookup(G1855,terminals!$C$4:$O$196,13,FALSE)</f>
        <v>151</v>
      </c>
      <c r="G1855" s="153" t="s">
        <v>339</v>
      </c>
      <c r="H1855" s="156"/>
      <c r="I1855" s="163" t="s">
        <v>1063</v>
      </c>
      <c r="J1855" s="157"/>
      <c r="K1855" s="162">
        <f t="shared" si="10"/>
        <v>3</v>
      </c>
      <c r="L1855" s="163"/>
      <c r="M1855" s="154"/>
      <c r="N1855" s="131"/>
    </row>
    <row r="1856">
      <c r="A1856" s="152" t="str">
        <f t="shared" si="1"/>
        <v>743183</v>
      </c>
      <c r="B1856" s="107"/>
      <c r="C1856" s="106">
        <v>743.0</v>
      </c>
      <c r="D1856" s="153" t="s">
        <v>887</v>
      </c>
      <c r="E1856" s="154" t="s">
        <v>947</v>
      </c>
      <c r="F1856" s="155">
        <f>vlookup(G1856,terminals!$C$4:$O$196,13,FALSE)</f>
        <v>183</v>
      </c>
      <c r="G1856" s="153" t="s">
        <v>1115</v>
      </c>
      <c r="H1856" s="156"/>
      <c r="I1856" s="163"/>
      <c r="J1856" s="157"/>
      <c r="K1856" s="162">
        <f t="shared" si="10"/>
        <v>-1</v>
      </c>
      <c r="L1856" s="163"/>
      <c r="M1856" s="154"/>
      <c r="N1856" s="131"/>
    </row>
    <row r="1857">
      <c r="A1857" s="152" t="str">
        <f t="shared" si="1"/>
        <v>744162</v>
      </c>
      <c r="B1857" s="107"/>
      <c r="C1857" s="106">
        <v>744.0</v>
      </c>
      <c r="D1857" s="153" t="s">
        <v>888</v>
      </c>
      <c r="E1857" s="154" t="s">
        <v>945</v>
      </c>
      <c r="F1857" s="155">
        <f>vlookup(G1857,terminals!$C$4:$O$196,13,FALSE)</f>
        <v>162</v>
      </c>
      <c r="G1857" s="153" t="s">
        <v>359</v>
      </c>
      <c r="H1857" s="156" t="s">
        <v>986</v>
      </c>
      <c r="I1857" s="163" t="s">
        <v>1063</v>
      </c>
      <c r="J1857" s="157"/>
      <c r="K1857" s="162">
        <f t="shared" si="10"/>
        <v>0</v>
      </c>
      <c r="L1857" s="163"/>
      <c r="M1857" s="154"/>
      <c r="N1857" s="131"/>
    </row>
    <row r="1858">
      <c r="A1858" s="152" t="str">
        <f t="shared" si="1"/>
        <v>744139</v>
      </c>
      <c r="B1858" s="107"/>
      <c r="C1858" s="106">
        <v>744.0</v>
      </c>
      <c r="D1858" s="153" t="s">
        <v>888</v>
      </c>
      <c r="E1858" s="154" t="s">
        <v>969</v>
      </c>
      <c r="F1858" s="155">
        <f>vlookup(G1858,terminals!$C$4:$O$196,13,FALSE)</f>
        <v>139</v>
      </c>
      <c r="G1858" s="153" t="s">
        <v>362</v>
      </c>
      <c r="H1858" s="156"/>
      <c r="I1858" s="163" t="s">
        <v>1063</v>
      </c>
      <c r="J1858" s="157"/>
      <c r="K1858" s="162">
        <f t="shared" si="10"/>
        <v>1</v>
      </c>
      <c r="L1858" s="163"/>
      <c r="M1858" s="154"/>
      <c r="N1858" s="131"/>
    </row>
    <row r="1859">
      <c r="A1859" s="152" t="str">
        <f t="shared" si="1"/>
        <v>744151</v>
      </c>
      <c r="B1859" s="107"/>
      <c r="C1859" s="106">
        <v>744.0</v>
      </c>
      <c r="D1859" s="153" t="s">
        <v>888</v>
      </c>
      <c r="E1859" s="154" t="s">
        <v>969</v>
      </c>
      <c r="F1859" s="155">
        <f>vlookup(G1859,terminals!$C$4:$O$196,13,FALSE)</f>
        <v>151</v>
      </c>
      <c r="G1859" s="153" t="s">
        <v>339</v>
      </c>
      <c r="H1859" s="156"/>
      <c r="I1859" s="163" t="s">
        <v>1063</v>
      </c>
      <c r="J1859" s="157"/>
      <c r="K1859" s="162">
        <f t="shared" si="10"/>
        <v>2</v>
      </c>
      <c r="L1859" s="163"/>
      <c r="M1859" s="154"/>
      <c r="N1859" s="131"/>
    </row>
    <row r="1860">
      <c r="A1860" s="152" t="str">
        <f t="shared" si="1"/>
        <v>744131</v>
      </c>
      <c r="B1860" s="107"/>
      <c r="C1860" s="106">
        <v>744.0</v>
      </c>
      <c r="D1860" s="153" t="s">
        <v>888</v>
      </c>
      <c r="E1860" s="154" t="s">
        <v>955</v>
      </c>
      <c r="F1860" s="155">
        <f>vlookup(G1860,terminals!$C$4:$O$196,13,FALSE)</f>
        <v>131</v>
      </c>
      <c r="G1860" s="153" t="s">
        <v>1111</v>
      </c>
      <c r="H1860" s="156"/>
      <c r="I1860" s="163" t="s">
        <v>1063</v>
      </c>
      <c r="J1860" s="157"/>
      <c r="K1860" s="162">
        <f t="shared" si="10"/>
        <v>3</v>
      </c>
      <c r="L1860" s="163"/>
      <c r="M1860" s="154"/>
      <c r="N1860" s="131"/>
    </row>
    <row r="1861">
      <c r="A1861" s="152" t="str">
        <f t="shared" si="1"/>
        <v>744123</v>
      </c>
      <c r="B1861" s="107"/>
      <c r="C1861" s="106">
        <v>744.0</v>
      </c>
      <c r="D1861" s="153" t="s">
        <v>888</v>
      </c>
      <c r="E1861" s="154" t="s">
        <v>947</v>
      </c>
      <c r="F1861" s="155">
        <f>vlookup(G1861,terminals!$C$4:$O$196,13,FALSE)</f>
        <v>123</v>
      </c>
      <c r="G1861" s="153" t="s">
        <v>346</v>
      </c>
      <c r="H1861" s="156"/>
      <c r="I1861" s="163"/>
      <c r="J1861" s="157"/>
      <c r="K1861" s="162">
        <f t="shared" si="10"/>
        <v>-1</v>
      </c>
      <c r="L1861" s="163"/>
      <c r="M1861" s="154"/>
      <c r="N1861" s="131"/>
    </row>
    <row r="1862">
      <c r="A1862" s="152" t="str">
        <f t="shared" si="1"/>
        <v>745162</v>
      </c>
      <c r="B1862" s="107"/>
      <c r="C1862" s="106">
        <v>745.0</v>
      </c>
      <c r="D1862" s="153" t="s">
        <v>889</v>
      </c>
      <c r="E1862" s="154" t="s">
        <v>945</v>
      </c>
      <c r="F1862" s="155">
        <f>vlookup(G1862,terminals!$C$4:$O$196,13,FALSE)</f>
        <v>162</v>
      </c>
      <c r="G1862" s="153" t="s">
        <v>359</v>
      </c>
      <c r="H1862" s="156" t="s">
        <v>986</v>
      </c>
      <c r="I1862" s="163" t="s">
        <v>1063</v>
      </c>
      <c r="J1862" s="157"/>
      <c r="K1862" s="162">
        <f t="shared" si="10"/>
        <v>0</v>
      </c>
      <c r="L1862" s="163"/>
      <c r="M1862" s="154"/>
      <c r="N1862" s="131"/>
    </row>
    <row r="1863">
      <c r="A1863" s="152" t="str">
        <f t="shared" si="1"/>
        <v>745136</v>
      </c>
      <c r="B1863" s="107"/>
      <c r="C1863" s="106">
        <v>745.0</v>
      </c>
      <c r="D1863" s="153" t="s">
        <v>889</v>
      </c>
      <c r="E1863" s="154" t="s">
        <v>969</v>
      </c>
      <c r="F1863" s="155">
        <f>vlookup(G1863,terminals!$C$4:$O$196,13,FALSE)</f>
        <v>136</v>
      </c>
      <c r="G1863" s="153" t="s">
        <v>335</v>
      </c>
      <c r="H1863" s="156"/>
      <c r="I1863" s="163" t="s">
        <v>1063</v>
      </c>
      <c r="J1863" s="157"/>
      <c r="K1863" s="162">
        <f t="shared" si="10"/>
        <v>1</v>
      </c>
      <c r="L1863" s="163"/>
      <c r="M1863" s="154"/>
      <c r="N1863" s="131"/>
    </row>
    <row r="1864">
      <c r="A1864" s="152" t="str">
        <f t="shared" si="1"/>
        <v>745137</v>
      </c>
      <c r="B1864" s="107"/>
      <c r="C1864" s="106">
        <v>745.0</v>
      </c>
      <c r="D1864" s="153" t="s">
        <v>889</v>
      </c>
      <c r="E1864" s="154" t="s">
        <v>969</v>
      </c>
      <c r="F1864" s="155">
        <f>vlookup(G1864,terminals!$C$4:$O$196,13,FALSE)</f>
        <v>137</v>
      </c>
      <c r="G1864" s="153" t="s">
        <v>360</v>
      </c>
      <c r="H1864" s="156"/>
      <c r="I1864" s="163" t="s">
        <v>1063</v>
      </c>
      <c r="J1864" s="157"/>
      <c r="K1864" s="162">
        <f t="shared" si="10"/>
        <v>2</v>
      </c>
      <c r="L1864" s="163"/>
      <c r="M1864" s="154"/>
      <c r="N1864" s="131"/>
    </row>
    <row r="1865">
      <c r="A1865" s="152" t="str">
        <f t="shared" si="1"/>
        <v>745138</v>
      </c>
      <c r="B1865" s="107"/>
      <c r="C1865" s="106">
        <v>745.0</v>
      </c>
      <c r="D1865" s="153" t="s">
        <v>889</v>
      </c>
      <c r="E1865" s="154" t="s">
        <v>969</v>
      </c>
      <c r="F1865" s="155">
        <f>vlookup(G1865,terminals!$C$4:$O$196,13,FALSE)</f>
        <v>138</v>
      </c>
      <c r="G1865" s="153" t="s">
        <v>361</v>
      </c>
      <c r="H1865" s="156"/>
      <c r="I1865" s="163" t="s">
        <v>1063</v>
      </c>
      <c r="J1865" s="157"/>
      <c r="K1865" s="162">
        <f t="shared" si="10"/>
        <v>3</v>
      </c>
      <c r="L1865" s="163"/>
      <c r="M1865" s="154"/>
      <c r="N1865" s="131"/>
    </row>
    <row r="1866">
      <c r="A1866" s="152" t="str">
        <f t="shared" si="1"/>
        <v>745126</v>
      </c>
      <c r="B1866" s="107"/>
      <c r="C1866" s="106">
        <v>745.0</v>
      </c>
      <c r="D1866" s="153" t="s">
        <v>889</v>
      </c>
      <c r="E1866" s="154" t="s">
        <v>969</v>
      </c>
      <c r="F1866" s="155">
        <f>vlookup(G1866,terminals!$C$4:$O$196,13,FALSE)</f>
        <v>126</v>
      </c>
      <c r="G1866" s="153" t="s">
        <v>334</v>
      </c>
      <c r="H1866" s="156"/>
      <c r="I1866" s="163" t="s">
        <v>1063</v>
      </c>
      <c r="J1866" s="157"/>
      <c r="K1866" s="162">
        <f t="shared" si="10"/>
        <v>4</v>
      </c>
      <c r="L1866" s="163"/>
      <c r="M1866" s="154"/>
      <c r="N1866" s="131"/>
    </row>
    <row r="1867">
      <c r="A1867" s="152" t="str">
        <f t="shared" si="1"/>
        <v>745127</v>
      </c>
      <c r="B1867" s="107"/>
      <c r="C1867" s="106">
        <v>745.0</v>
      </c>
      <c r="D1867" s="153" t="s">
        <v>889</v>
      </c>
      <c r="E1867" s="154" t="s">
        <v>969</v>
      </c>
      <c r="F1867" s="155">
        <f>vlookup(G1867,terminals!$C$4:$O$196,13,FALSE)</f>
        <v>127</v>
      </c>
      <c r="G1867" s="153" t="s">
        <v>336</v>
      </c>
      <c r="H1867" s="156"/>
      <c r="I1867" s="163" t="s">
        <v>1063</v>
      </c>
      <c r="J1867" s="157"/>
      <c r="K1867" s="162">
        <f t="shared" si="10"/>
        <v>5</v>
      </c>
      <c r="L1867" s="163"/>
      <c r="M1867" s="154"/>
      <c r="N1867" s="131"/>
    </row>
    <row r="1868">
      <c r="A1868" s="152" t="str">
        <f t="shared" si="1"/>
        <v>745142</v>
      </c>
      <c r="B1868" s="107"/>
      <c r="C1868" s="106">
        <v>745.0</v>
      </c>
      <c r="D1868" s="153" t="s">
        <v>889</v>
      </c>
      <c r="E1868" s="154" t="s">
        <v>969</v>
      </c>
      <c r="F1868" s="155">
        <f>vlookup(G1868,terminals!$C$4:$O$196,13,FALSE)</f>
        <v>142</v>
      </c>
      <c r="G1868" s="153" t="s">
        <v>342</v>
      </c>
      <c r="H1868" s="156"/>
      <c r="I1868" s="163" t="s">
        <v>1063</v>
      </c>
      <c r="J1868" s="157"/>
      <c r="K1868" s="162">
        <f t="shared" si="10"/>
        <v>6</v>
      </c>
      <c r="L1868" s="163"/>
      <c r="M1868" s="154"/>
      <c r="N1868" s="131"/>
    </row>
    <row r="1869">
      <c r="A1869" s="152" t="str">
        <f t="shared" si="1"/>
        <v>745128</v>
      </c>
      <c r="B1869" s="107"/>
      <c r="C1869" s="106">
        <v>745.0</v>
      </c>
      <c r="D1869" s="153" t="s">
        <v>889</v>
      </c>
      <c r="E1869" s="154" t="s">
        <v>955</v>
      </c>
      <c r="F1869" s="155">
        <f>vlookup(G1869,terminals!$C$4:$O$196,13,FALSE)</f>
        <v>128</v>
      </c>
      <c r="G1869" s="153" t="s">
        <v>338</v>
      </c>
      <c r="H1869" s="156"/>
      <c r="I1869" s="163" t="s">
        <v>1063</v>
      </c>
      <c r="J1869" s="157"/>
      <c r="K1869" s="162">
        <f t="shared" si="10"/>
        <v>7</v>
      </c>
      <c r="L1869" s="163"/>
      <c r="M1869" s="154"/>
      <c r="N1869" s="131"/>
    </row>
    <row r="1870">
      <c r="A1870" s="152" t="str">
        <f t="shared" si="1"/>
        <v>745129</v>
      </c>
      <c r="B1870" s="107"/>
      <c r="C1870" s="106">
        <v>745.0</v>
      </c>
      <c r="D1870" s="153" t="s">
        <v>889</v>
      </c>
      <c r="E1870" s="154" t="s">
        <v>947</v>
      </c>
      <c r="F1870" s="155">
        <f>vlookup(G1870,terminals!$C$4:$O$196,13,FALSE)</f>
        <v>129</v>
      </c>
      <c r="G1870" s="153" t="s">
        <v>340</v>
      </c>
      <c r="H1870" s="156"/>
      <c r="I1870" s="163"/>
      <c r="J1870" s="157"/>
      <c r="K1870" s="162">
        <f t="shared" si="10"/>
        <v>-1</v>
      </c>
      <c r="L1870" s="163"/>
      <c r="M1870" s="154"/>
      <c r="N1870" s="131"/>
    </row>
    <row r="1871">
      <c r="A1871" s="152" t="str">
        <f t="shared" si="1"/>
        <v>746163</v>
      </c>
      <c r="B1871" s="107"/>
      <c r="C1871" s="106">
        <v>746.0</v>
      </c>
      <c r="D1871" s="153" t="s">
        <v>890</v>
      </c>
      <c r="E1871" s="154" t="s">
        <v>945</v>
      </c>
      <c r="F1871" s="155">
        <f>vlookup(G1871,terminals!$C$4:$O$196,13,FALSE)</f>
        <v>163</v>
      </c>
      <c r="G1871" s="153" t="s">
        <v>323</v>
      </c>
      <c r="H1871" s="156" t="s">
        <v>946</v>
      </c>
      <c r="I1871" s="163" t="s">
        <v>1063</v>
      </c>
      <c r="J1871" s="157"/>
      <c r="K1871" s="162">
        <f t="shared" si="10"/>
        <v>0</v>
      </c>
      <c r="L1871" s="163"/>
      <c r="M1871" s="154"/>
      <c r="N1871" s="131"/>
    </row>
    <row r="1872">
      <c r="A1872" s="152" t="str">
        <f t="shared" si="1"/>
        <v>746131</v>
      </c>
      <c r="B1872" s="107"/>
      <c r="C1872" s="106">
        <v>746.0</v>
      </c>
      <c r="D1872" s="153" t="s">
        <v>890</v>
      </c>
      <c r="E1872" s="154" t="s">
        <v>969</v>
      </c>
      <c r="F1872" s="155">
        <f>vlookup(G1872,terminals!$C$4:$O$196,13,FALSE)</f>
        <v>131</v>
      </c>
      <c r="G1872" s="153" t="s">
        <v>1111</v>
      </c>
      <c r="H1872" s="156"/>
      <c r="I1872" s="163" t="s">
        <v>1063</v>
      </c>
      <c r="J1872" s="157"/>
      <c r="K1872" s="162">
        <f t="shared" si="10"/>
        <v>1</v>
      </c>
      <c r="L1872" s="163"/>
      <c r="M1872" s="154"/>
      <c r="N1872" s="131"/>
    </row>
    <row r="1873">
      <c r="A1873" s="152" t="str">
        <f t="shared" si="1"/>
        <v>746152</v>
      </c>
      <c r="B1873" s="107"/>
      <c r="C1873" s="106">
        <v>746.0</v>
      </c>
      <c r="D1873" s="153" t="s">
        <v>890</v>
      </c>
      <c r="E1873" s="154" t="s">
        <v>969</v>
      </c>
      <c r="F1873" s="155">
        <f>vlookup(G1873,terminals!$C$4:$O$196,13,FALSE)</f>
        <v>152</v>
      </c>
      <c r="G1873" s="153" t="s">
        <v>332</v>
      </c>
      <c r="H1873" s="156"/>
      <c r="I1873" s="163" t="s">
        <v>1063</v>
      </c>
      <c r="J1873" s="157"/>
      <c r="K1873" s="162">
        <f t="shared" si="10"/>
        <v>2</v>
      </c>
      <c r="L1873" s="163"/>
      <c r="M1873" s="154"/>
      <c r="N1873" s="131"/>
    </row>
    <row r="1874">
      <c r="A1874" s="152" t="str">
        <f t="shared" si="1"/>
        <v>746149</v>
      </c>
      <c r="B1874" s="107"/>
      <c r="C1874" s="106">
        <v>746.0</v>
      </c>
      <c r="D1874" s="153" t="s">
        <v>890</v>
      </c>
      <c r="E1874" s="154" t="s">
        <v>955</v>
      </c>
      <c r="F1874" s="155">
        <f>vlookup(G1874,terminals!$C$4:$O$196,13,FALSE)</f>
        <v>149</v>
      </c>
      <c r="G1874" s="153" t="s">
        <v>1114</v>
      </c>
      <c r="H1874" s="156"/>
      <c r="I1874" s="163" t="s">
        <v>1063</v>
      </c>
      <c r="J1874" s="157"/>
      <c r="K1874" s="162">
        <f t="shared" si="10"/>
        <v>3</v>
      </c>
      <c r="L1874" s="163"/>
      <c r="M1874" s="154"/>
      <c r="N1874" s="131"/>
    </row>
    <row r="1875">
      <c r="A1875" s="152" t="str">
        <f t="shared" si="1"/>
        <v>746121</v>
      </c>
      <c r="B1875" s="107"/>
      <c r="C1875" s="106">
        <v>746.0</v>
      </c>
      <c r="D1875" s="153" t="s">
        <v>890</v>
      </c>
      <c r="E1875" s="154" t="s">
        <v>947</v>
      </c>
      <c r="F1875" s="155">
        <f>vlookup(G1875,terminals!$C$4:$O$196,13,FALSE)</f>
        <v>121</v>
      </c>
      <c r="G1875" s="153" t="s">
        <v>299</v>
      </c>
      <c r="H1875" s="156"/>
      <c r="I1875" s="163"/>
      <c r="J1875" s="157"/>
      <c r="K1875" s="162">
        <f t="shared" si="10"/>
        <v>-1</v>
      </c>
      <c r="L1875" s="163"/>
      <c r="M1875" s="154"/>
      <c r="N1875" s="131"/>
    </row>
    <row r="1876">
      <c r="A1876" s="152" t="str">
        <f t="shared" si="1"/>
        <v>747163</v>
      </c>
      <c r="B1876" s="107"/>
      <c r="C1876" s="106">
        <v>747.0</v>
      </c>
      <c r="D1876" s="167" t="s">
        <v>891</v>
      </c>
      <c r="E1876" s="154" t="s">
        <v>945</v>
      </c>
      <c r="F1876" s="155">
        <f>vlookup(G1876,terminals!$C$4:$O$196,13,FALSE)</f>
        <v>163</v>
      </c>
      <c r="G1876" s="153" t="s">
        <v>323</v>
      </c>
      <c r="H1876" s="161" t="s">
        <v>946</v>
      </c>
      <c r="I1876" s="163" t="s">
        <v>1063</v>
      </c>
      <c r="J1876" s="157"/>
      <c r="K1876" s="162">
        <f t="shared" si="10"/>
        <v>0</v>
      </c>
      <c r="L1876" s="163"/>
      <c r="M1876" s="154"/>
      <c r="N1876" s="131"/>
    </row>
    <row r="1877">
      <c r="A1877" s="152" t="str">
        <f t="shared" si="1"/>
        <v>747188</v>
      </c>
      <c r="B1877" s="107"/>
      <c r="C1877" s="106">
        <v>747.0</v>
      </c>
      <c r="D1877" s="167" t="s">
        <v>891</v>
      </c>
      <c r="E1877" s="154" t="s">
        <v>969</v>
      </c>
      <c r="F1877" s="155">
        <f>vlookup(G1877,terminals!$C$4:$O$196,13,FALSE)</f>
        <v>188</v>
      </c>
      <c r="G1877" s="153" t="s">
        <v>306</v>
      </c>
      <c r="H1877" s="161"/>
      <c r="I1877" s="163" t="s">
        <v>1063</v>
      </c>
      <c r="J1877" s="157"/>
      <c r="K1877" s="162">
        <f t="shared" si="10"/>
        <v>1</v>
      </c>
      <c r="L1877" s="163"/>
      <c r="M1877" s="154"/>
      <c r="N1877" s="131"/>
    </row>
    <row r="1878">
      <c r="A1878" s="152" t="str">
        <f t="shared" si="1"/>
        <v>747187</v>
      </c>
      <c r="B1878" s="107"/>
      <c r="C1878" s="106">
        <v>747.0</v>
      </c>
      <c r="D1878" s="167" t="s">
        <v>891</v>
      </c>
      <c r="E1878" s="154" t="s">
        <v>969</v>
      </c>
      <c r="F1878" s="155">
        <f>vlookup(G1878,terminals!$C$4:$O$196,13,FALSE)</f>
        <v>187</v>
      </c>
      <c r="G1878" s="153" t="s">
        <v>307</v>
      </c>
      <c r="H1878" s="161"/>
      <c r="I1878" s="163" t="s">
        <v>1063</v>
      </c>
      <c r="J1878" s="157"/>
      <c r="K1878" s="162">
        <f t="shared" si="10"/>
        <v>2</v>
      </c>
      <c r="L1878" s="163"/>
      <c r="M1878" s="154"/>
      <c r="N1878" s="131"/>
    </row>
    <row r="1879">
      <c r="A1879" s="152" t="str">
        <f t="shared" si="1"/>
        <v>747186</v>
      </c>
      <c r="B1879" s="107"/>
      <c r="C1879" s="106">
        <v>747.0</v>
      </c>
      <c r="D1879" s="167" t="s">
        <v>891</v>
      </c>
      <c r="E1879" s="154" t="s">
        <v>955</v>
      </c>
      <c r="F1879" s="155">
        <f>vlookup(G1879,terminals!$C$4:$O$196,13,FALSE)</f>
        <v>186</v>
      </c>
      <c r="G1879" s="153" t="s">
        <v>327</v>
      </c>
      <c r="H1879" s="161"/>
      <c r="I1879" s="163" t="s">
        <v>1063</v>
      </c>
      <c r="J1879" s="157"/>
      <c r="K1879" s="162">
        <f t="shared" si="10"/>
        <v>3</v>
      </c>
      <c r="L1879" s="163"/>
      <c r="M1879" s="154"/>
      <c r="N1879" s="131"/>
    </row>
    <row r="1880">
      <c r="A1880" s="152" t="str">
        <f t="shared" si="1"/>
        <v>747189</v>
      </c>
      <c r="B1880" s="107"/>
      <c r="C1880" s="106">
        <v>747.0</v>
      </c>
      <c r="D1880" s="167" t="s">
        <v>891</v>
      </c>
      <c r="E1880" s="168" t="s">
        <v>947</v>
      </c>
      <c r="F1880" s="155">
        <f>vlookup(G1880,terminals!$C$4:$O$196,13,FALSE)</f>
        <v>189</v>
      </c>
      <c r="G1880" s="153" t="s">
        <v>305</v>
      </c>
      <c r="H1880" s="161"/>
      <c r="I1880" s="163"/>
      <c r="J1880" s="157"/>
      <c r="K1880" s="162">
        <f t="shared" si="10"/>
        <v>-1</v>
      </c>
      <c r="L1880" s="163"/>
      <c r="M1880" s="154"/>
      <c r="N1880" s="131"/>
    </row>
    <row r="1881">
      <c r="A1881" s="152" t="str">
        <f t="shared" si="1"/>
        <v>748163</v>
      </c>
      <c r="B1881" s="107"/>
      <c r="C1881" s="106">
        <v>748.0</v>
      </c>
      <c r="D1881" s="153" t="s">
        <v>892</v>
      </c>
      <c r="E1881" s="154" t="s">
        <v>945</v>
      </c>
      <c r="F1881" s="155">
        <f>vlookup(G1881,terminals!$C$4:$O$196,13,FALSE)</f>
        <v>163</v>
      </c>
      <c r="G1881" s="153" t="s">
        <v>323</v>
      </c>
      <c r="H1881" s="156" t="s">
        <v>959</v>
      </c>
      <c r="I1881" s="163" t="s">
        <v>1063</v>
      </c>
      <c r="J1881" s="157"/>
      <c r="K1881" s="162">
        <f t="shared" si="10"/>
        <v>0</v>
      </c>
      <c r="L1881" s="163"/>
      <c r="M1881" s="154"/>
      <c r="N1881" s="131"/>
    </row>
    <row r="1882">
      <c r="A1882" s="152" t="str">
        <f t="shared" si="1"/>
        <v>748126</v>
      </c>
      <c r="B1882" s="107"/>
      <c r="C1882" s="106">
        <v>748.0</v>
      </c>
      <c r="D1882" s="153" t="s">
        <v>892</v>
      </c>
      <c r="E1882" s="154" t="s">
        <v>969</v>
      </c>
      <c r="F1882" s="155">
        <f>vlookup(G1882,terminals!$C$4:$O$196,13,FALSE)</f>
        <v>126</v>
      </c>
      <c r="G1882" s="153" t="s">
        <v>334</v>
      </c>
      <c r="H1882" s="156"/>
      <c r="I1882" s="163" t="s">
        <v>1063</v>
      </c>
      <c r="J1882" s="157"/>
      <c r="K1882" s="162">
        <f t="shared" si="10"/>
        <v>1</v>
      </c>
      <c r="L1882" s="163"/>
      <c r="M1882" s="154"/>
      <c r="N1882" s="131"/>
    </row>
    <row r="1883">
      <c r="A1883" s="152" t="str">
        <f t="shared" si="1"/>
        <v>748127</v>
      </c>
      <c r="B1883" s="107"/>
      <c r="C1883" s="106">
        <v>748.0</v>
      </c>
      <c r="D1883" s="153" t="s">
        <v>892</v>
      </c>
      <c r="E1883" s="154" t="s">
        <v>969</v>
      </c>
      <c r="F1883" s="155">
        <f>vlookup(G1883,terminals!$C$4:$O$196,13,FALSE)</f>
        <v>127</v>
      </c>
      <c r="G1883" s="153" t="s">
        <v>336</v>
      </c>
      <c r="H1883" s="156"/>
      <c r="I1883" s="163" t="s">
        <v>1063</v>
      </c>
      <c r="J1883" s="157"/>
      <c r="K1883" s="162">
        <f t="shared" si="10"/>
        <v>2</v>
      </c>
      <c r="L1883" s="163"/>
      <c r="M1883" s="154"/>
      <c r="N1883" s="131"/>
    </row>
    <row r="1884">
      <c r="A1884" s="152" t="str">
        <f t="shared" si="1"/>
        <v>748142</v>
      </c>
      <c r="B1884" s="107"/>
      <c r="C1884" s="106">
        <v>748.0</v>
      </c>
      <c r="D1884" s="153" t="s">
        <v>892</v>
      </c>
      <c r="E1884" s="154" t="s">
        <v>955</v>
      </c>
      <c r="F1884" s="155">
        <f>vlookup(G1884,terminals!$C$4:$O$196,13,FALSE)</f>
        <v>142</v>
      </c>
      <c r="G1884" s="153" t="s">
        <v>342</v>
      </c>
      <c r="H1884" s="156"/>
      <c r="I1884" s="163" t="s">
        <v>1063</v>
      </c>
      <c r="J1884" s="157"/>
      <c r="K1884" s="162">
        <f t="shared" si="10"/>
        <v>3</v>
      </c>
      <c r="L1884" s="163"/>
      <c r="M1884" s="154"/>
      <c r="N1884" s="131"/>
    </row>
    <row r="1885">
      <c r="A1885" s="152" t="str">
        <f t="shared" si="1"/>
        <v>748128</v>
      </c>
      <c r="B1885" s="107"/>
      <c r="C1885" s="106">
        <v>748.0</v>
      </c>
      <c r="D1885" s="153" t="s">
        <v>892</v>
      </c>
      <c r="E1885" s="154" t="s">
        <v>947</v>
      </c>
      <c r="F1885" s="155">
        <f>vlookup(G1885,terminals!$C$4:$O$196,13,FALSE)</f>
        <v>128</v>
      </c>
      <c r="G1885" s="153" t="s">
        <v>338</v>
      </c>
      <c r="H1885" s="156"/>
      <c r="I1885" s="163"/>
      <c r="J1885" s="157"/>
      <c r="K1885" s="162">
        <f t="shared" si="10"/>
        <v>-1</v>
      </c>
      <c r="L1885" s="163"/>
      <c r="M1885" s="154"/>
      <c r="N1885" s="131"/>
    </row>
    <row r="1886">
      <c r="A1886" s="152" t="str">
        <f t="shared" si="1"/>
        <v>749163</v>
      </c>
      <c r="B1886" s="107"/>
      <c r="C1886" s="106">
        <v>749.0</v>
      </c>
      <c r="D1886" s="153" t="s">
        <v>893</v>
      </c>
      <c r="E1886" s="154" t="s">
        <v>945</v>
      </c>
      <c r="F1886" s="155">
        <f>vlookup(G1886,terminals!$C$4:$O$196,13,FALSE)</f>
        <v>163</v>
      </c>
      <c r="G1886" s="153" t="s">
        <v>323</v>
      </c>
      <c r="H1886" s="156" t="s">
        <v>959</v>
      </c>
      <c r="I1886" s="163" t="s">
        <v>1063</v>
      </c>
      <c r="J1886" s="157"/>
      <c r="K1886" s="162">
        <f t="shared" si="10"/>
        <v>0</v>
      </c>
      <c r="L1886" s="163"/>
      <c r="M1886" s="154"/>
      <c r="N1886" s="131"/>
    </row>
    <row r="1887">
      <c r="A1887" s="152" t="str">
        <f t="shared" si="1"/>
        <v>749125</v>
      </c>
      <c r="B1887" s="107"/>
      <c r="C1887" s="106">
        <v>749.0</v>
      </c>
      <c r="D1887" s="153" t="s">
        <v>893</v>
      </c>
      <c r="E1887" s="154" t="s">
        <v>969</v>
      </c>
      <c r="F1887" s="155">
        <f>vlookup(G1887,terminals!$C$4:$O$196,13,FALSE)</f>
        <v>125</v>
      </c>
      <c r="G1887" s="153" t="s">
        <v>1112</v>
      </c>
      <c r="H1887" s="156"/>
      <c r="I1887" s="163" t="s">
        <v>1063</v>
      </c>
      <c r="J1887" s="157"/>
      <c r="K1887" s="162">
        <f t="shared" si="10"/>
        <v>1</v>
      </c>
      <c r="L1887" s="163"/>
      <c r="M1887" s="154"/>
      <c r="N1887" s="131"/>
    </row>
    <row r="1888">
      <c r="A1888" s="152" t="str">
        <f t="shared" si="1"/>
        <v>749142</v>
      </c>
      <c r="B1888" s="107"/>
      <c r="C1888" s="106">
        <v>749.0</v>
      </c>
      <c r="D1888" s="153" t="s">
        <v>893</v>
      </c>
      <c r="E1888" s="154" t="s">
        <v>969</v>
      </c>
      <c r="F1888" s="155">
        <f>vlookup(G1888,terminals!$C$4:$O$196,13,FALSE)</f>
        <v>142</v>
      </c>
      <c r="G1888" s="153" t="s">
        <v>342</v>
      </c>
      <c r="H1888" s="156"/>
      <c r="I1888" s="163" t="s">
        <v>1063</v>
      </c>
      <c r="J1888" s="157"/>
      <c r="K1888" s="162">
        <f t="shared" si="10"/>
        <v>2</v>
      </c>
      <c r="L1888" s="163"/>
      <c r="M1888" s="154"/>
      <c r="N1888" s="131"/>
    </row>
    <row r="1889">
      <c r="A1889" s="152" t="str">
        <f t="shared" si="1"/>
        <v>749127</v>
      </c>
      <c r="B1889" s="107"/>
      <c r="C1889" s="106">
        <v>749.0</v>
      </c>
      <c r="D1889" s="153" t="s">
        <v>893</v>
      </c>
      <c r="E1889" s="154" t="s">
        <v>955</v>
      </c>
      <c r="F1889" s="155">
        <f>vlookup(G1889,terminals!$C$4:$O$196,13,FALSE)</f>
        <v>127</v>
      </c>
      <c r="G1889" s="153" t="s">
        <v>336</v>
      </c>
      <c r="H1889" s="156"/>
      <c r="I1889" s="163" t="s">
        <v>1063</v>
      </c>
      <c r="J1889" s="157"/>
      <c r="K1889" s="162">
        <f t="shared" si="10"/>
        <v>3</v>
      </c>
      <c r="L1889" s="163"/>
      <c r="M1889" s="154"/>
      <c r="N1889" s="131"/>
    </row>
    <row r="1890">
      <c r="A1890" s="152" t="str">
        <f t="shared" si="1"/>
        <v>749146</v>
      </c>
      <c r="B1890" s="107"/>
      <c r="C1890" s="106">
        <v>749.0</v>
      </c>
      <c r="D1890" s="153" t="s">
        <v>893</v>
      </c>
      <c r="E1890" s="154" t="s">
        <v>947</v>
      </c>
      <c r="F1890" s="155">
        <f>vlookup(G1890,terminals!$C$4:$O$196,13,FALSE)</f>
        <v>146</v>
      </c>
      <c r="G1890" s="153" t="s">
        <v>350</v>
      </c>
      <c r="H1890" s="156"/>
      <c r="I1890" s="163"/>
      <c r="J1890" s="157"/>
      <c r="K1890" s="162">
        <f t="shared" si="10"/>
        <v>-1</v>
      </c>
      <c r="L1890" s="163"/>
      <c r="M1890" s="154"/>
      <c r="N1890" s="131"/>
    </row>
    <row r="1891">
      <c r="A1891" s="152" t="str">
        <f t="shared" si="1"/>
        <v>750163</v>
      </c>
      <c r="B1891" s="107"/>
      <c r="C1891" s="106">
        <v>750.0</v>
      </c>
      <c r="D1891" s="153" t="s">
        <v>894</v>
      </c>
      <c r="E1891" s="154" t="s">
        <v>945</v>
      </c>
      <c r="F1891" s="155">
        <f>vlookup(G1891,terminals!$C$4:$O$196,13,FALSE)</f>
        <v>163</v>
      </c>
      <c r="G1891" s="153" t="s">
        <v>323</v>
      </c>
      <c r="H1891" s="156" t="s">
        <v>946</v>
      </c>
      <c r="I1891" s="163" t="s">
        <v>1063</v>
      </c>
      <c r="J1891" s="157"/>
      <c r="K1891" s="162">
        <f t="shared" si="10"/>
        <v>0</v>
      </c>
      <c r="L1891" s="163"/>
      <c r="M1891" s="154"/>
      <c r="N1891" s="131"/>
    </row>
    <row r="1892">
      <c r="A1892" s="152" t="str">
        <f t="shared" si="1"/>
        <v>750125</v>
      </c>
      <c r="B1892" s="107"/>
      <c r="C1892" s="106">
        <v>750.0</v>
      </c>
      <c r="D1892" s="153" t="s">
        <v>894</v>
      </c>
      <c r="E1892" s="154" t="s">
        <v>969</v>
      </c>
      <c r="F1892" s="155">
        <f>vlookup(G1892,terminals!$C$4:$O$196,13,FALSE)</f>
        <v>125</v>
      </c>
      <c r="G1892" s="153" t="s">
        <v>1112</v>
      </c>
      <c r="H1892" s="156"/>
      <c r="I1892" s="163" t="s">
        <v>1063</v>
      </c>
      <c r="J1892" s="157"/>
      <c r="K1892" s="162">
        <f t="shared" si="10"/>
        <v>1</v>
      </c>
      <c r="L1892" s="163"/>
      <c r="M1892" s="154"/>
      <c r="N1892" s="131"/>
    </row>
    <row r="1893">
      <c r="A1893" s="152" t="str">
        <f t="shared" si="1"/>
        <v>750146</v>
      </c>
      <c r="B1893" s="107"/>
      <c r="C1893" s="106">
        <v>750.0</v>
      </c>
      <c r="D1893" s="153" t="s">
        <v>894</v>
      </c>
      <c r="E1893" s="154" t="s">
        <v>969</v>
      </c>
      <c r="F1893" s="155">
        <f>vlookup(G1893,terminals!$C$4:$O$196,13,FALSE)</f>
        <v>146</v>
      </c>
      <c r="G1893" s="153" t="s">
        <v>350</v>
      </c>
      <c r="H1893" s="156"/>
      <c r="I1893" s="163" t="s">
        <v>1063</v>
      </c>
      <c r="J1893" s="157"/>
      <c r="K1893" s="162">
        <f t="shared" si="10"/>
        <v>2</v>
      </c>
      <c r="L1893" s="163"/>
      <c r="M1893" s="154"/>
      <c r="N1893" s="131"/>
    </row>
    <row r="1894">
      <c r="A1894" s="152" t="str">
        <f t="shared" si="1"/>
        <v>750144</v>
      </c>
      <c r="B1894" s="107"/>
      <c r="C1894" s="106">
        <v>750.0</v>
      </c>
      <c r="D1894" s="153" t="s">
        <v>894</v>
      </c>
      <c r="E1894" s="154" t="s">
        <v>955</v>
      </c>
      <c r="F1894" s="155">
        <f>vlookup(G1894,terminals!$C$4:$O$196,13,FALSE)</f>
        <v>144</v>
      </c>
      <c r="G1894" s="153" t="s">
        <v>344</v>
      </c>
      <c r="H1894" s="156"/>
      <c r="I1894" s="163" t="s">
        <v>1063</v>
      </c>
      <c r="J1894" s="157"/>
      <c r="K1894" s="162">
        <f t="shared" si="10"/>
        <v>3</v>
      </c>
      <c r="L1894" s="163"/>
      <c r="M1894" s="154"/>
      <c r="N1894" s="131"/>
    </row>
    <row r="1895">
      <c r="A1895" s="152" t="str">
        <f t="shared" si="1"/>
        <v>750141</v>
      </c>
      <c r="B1895" s="107"/>
      <c r="C1895" s="106">
        <v>750.0</v>
      </c>
      <c r="D1895" s="153" t="s">
        <v>894</v>
      </c>
      <c r="E1895" s="154" t="s">
        <v>947</v>
      </c>
      <c r="F1895" s="155">
        <f>vlookup(G1895,terminals!$C$4:$O$196,13,FALSE)</f>
        <v>141</v>
      </c>
      <c r="G1895" s="153" t="s">
        <v>1113</v>
      </c>
      <c r="H1895" s="156"/>
      <c r="I1895" s="163"/>
      <c r="J1895" s="157"/>
      <c r="K1895" s="162">
        <f t="shared" si="10"/>
        <v>-1</v>
      </c>
      <c r="L1895" s="163"/>
      <c r="M1895" s="154"/>
      <c r="N1895" s="131"/>
    </row>
    <row r="1896">
      <c r="A1896" s="152" t="str">
        <f t="shared" si="1"/>
        <v>751163</v>
      </c>
      <c r="B1896" s="107"/>
      <c r="C1896" s="106">
        <v>751.0</v>
      </c>
      <c r="D1896" s="153" t="s">
        <v>897</v>
      </c>
      <c r="E1896" s="154" t="s">
        <v>945</v>
      </c>
      <c r="F1896" s="155">
        <f>vlookup(G1896,terminals!$C$4:$O$196,13,FALSE)</f>
        <v>163</v>
      </c>
      <c r="G1896" s="153" t="s">
        <v>323</v>
      </c>
      <c r="H1896" s="156" t="s">
        <v>959</v>
      </c>
      <c r="I1896" s="163" t="s">
        <v>1063</v>
      </c>
      <c r="J1896" s="157"/>
      <c r="K1896" s="162">
        <f t="shared" si="10"/>
        <v>0</v>
      </c>
      <c r="L1896" s="163"/>
      <c r="M1896" s="154"/>
      <c r="N1896" s="131"/>
    </row>
    <row r="1897">
      <c r="A1897" s="152" t="str">
        <f t="shared" si="1"/>
        <v>751152</v>
      </c>
      <c r="B1897" s="107"/>
      <c r="C1897" s="106">
        <v>751.0</v>
      </c>
      <c r="D1897" s="153" t="s">
        <v>897</v>
      </c>
      <c r="E1897" s="154" t="s">
        <v>969</v>
      </c>
      <c r="F1897" s="155">
        <f>vlookup(G1897,terminals!$C$4:$O$196,13,FALSE)</f>
        <v>152</v>
      </c>
      <c r="G1897" s="153" t="s">
        <v>332</v>
      </c>
      <c r="H1897" s="161"/>
      <c r="I1897" s="163" t="s">
        <v>1063</v>
      </c>
      <c r="J1897" s="157"/>
      <c r="K1897" s="162">
        <f t="shared" si="10"/>
        <v>1</v>
      </c>
      <c r="L1897" s="163"/>
      <c r="M1897" s="154"/>
      <c r="N1897" s="131"/>
    </row>
    <row r="1898">
      <c r="A1898" s="152" t="str">
        <f t="shared" si="1"/>
        <v>751127</v>
      </c>
      <c r="B1898" s="107"/>
      <c r="C1898" s="106">
        <v>751.0</v>
      </c>
      <c r="D1898" s="153" t="s">
        <v>897</v>
      </c>
      <c r="E1898" s="154" t="s">
        <v>969</v>
      </c>
      <c r="F1898" s="155">
        <f>vlookup(G1898,terminals!$C$4:$O$196,13,FALSE)</f>
        <v>127</v>
      </c>
      <c r="G1898" s="153" t="s">
        <v>336</v>
      </c>
      <c r="H1898" s="161"/>
      <c r="I1898" s="163" t="s">
        <v>1063</v>
      </c>
      <c r="J1898" s="157"/>
      <c r="K1898" s="162">
        <f t="shared" si="10"/>
        <v>2</v>
      </c>
      <c r="L1898" s="163"/>
      <c r="M1898" s="154"/>
      <c r="N1898" s="131"/>
    </row>
    <row r="1899">
      <c r="A1899" s="152" t="str">
        <f t="shared" si="1"/>
        <v>751142</v>
      </c>
      <c r="B1899" s="107"/>
      <c r="C1899" s="106">
        <v>751.0</v>
      </c>
      <c r="D1899" s="153" t="s">
        <v>897</v>
      </c>
      <c r="E1899" s="154" t="s">
        <v>969</v>
      </c>
      <c r="F1899" s="155">
        <f>vlookup(G1899,terminals!$C$4:$O$196,13,FALSE)</f>
        <v>142</v>
      </c>
      <c r="G1899" s="153" t="s">
        <v>342</v>
      </c>
      <c r="H1899" s="161"/>
      <c r="I1899" s="163" t="s">
        <v>1063</v>
      </c>
      <c r="J1899" s="157"/>
      <c r="K1899" s="162">
        <f t="shared" si="10"/>
        <v>3</v>
      </c>
      <c r="L1899" s="163"/>
      <c r="M1899" s="154"/>
      <c r="N1899" s="131"/>
    </row>
    <row r="1900">
      <c r="A1900" s="152" t="str">
        <f t="shared" si="1"/>
        <v>751131</v>
      </c>
      <c r="B1900" s="107"/>
      <c r="C1900" s="106">
        <v>751.0</v>
      </c>
      <c r="D1900" s="153" t="s">
        <v>897</v>
      </c>
      <c r="E1900" s="154" t="s">
        <v>955</v>
      </c>
      <c r="F1900" s="155">
        <f>vlookup(G1900,terminals!$C$4:$O$196,13,FALSE)</f>
        <v>131</v>
      </c>
      <c r="G1900" s="153" t="s">
        <v>1111</v>
      </c>
      <c r="H1900" s="161"/>
      <c r="I1900" s="163" t="s">
        <v>1063</v>
      </c>
      <c r="J1900" s="157"/>
      <c r="K1900" s="162">
        <f t="shared" si="10"/>
        <v>4</v>
      </c>
      <c r="L1900" s="163"/>
      <c r="M1900" s="154"/>
      <c r="N1900" s="131"/>
    </row>
    <row r="1901">
      <c r="A1901" s="152" t="str">
        <f t="shared" si="1"/>
        <v>751149</v>
      </c>
      <c r="B1901" s="107"/>
      <c r="C1901" s="106">
        <v>751.0</v>
      </c>
      <c r="D1901" s="153" t="s">
        <v>897</v>
      </c>
      <c r="E1901" s="154" t="s">
        <v>947</v>
      </c>
      <c r="F1901" s="155">
        <f>vlookup(G1901,terminals!$C$4:$O$196,13,FALSE)</f>
        <v>149</v>
      </c>
      <c r="G1901" s="153" t="s">
        <v>1114</v>
      </c>
      <c r="H1901" s="161"/>
      <c r="I1901" s="163"/>
      <c r="J1901" s="157"/>
      <c r="K1901" s="162">
        <f t="shared" si="10"/>
        <v>-1</v>
      </c>
      <c r="L1901" s="163"/>
      <c r="M1901" s="154"/>
      <c r="N1901" s="131"/>
    </row>
    <row r="1902">
      <c r="A1902" s="152" t="str">
        <f t="shared" si="1"/>
        <v>752163</v>
      </c>
      <c r="B1902" s="107"/>
      <c r="C1902" s="106">
        <v>752.0</v>
      </c>
      <c r="D1902" s="153" t="s">
        <v>898</v>
      </c>
      <c r="E1902" s="154" t="s">
        <v>945</v>
      </c>
      <c r="F1902" s="155">
        <f>vlookup(G1902,terminals!$C$4:$O$196,13,FALSE)</f>
        <v>163</v>
      </c>
      <c r="G1902" s="153" t="s">
        <v>323</v>
      </c>
      <c r="H1902" s="156" t="s">
        <v>946</v>
      </c>
      <c r="I1902" s="163" t="s">
        <v>1063</v>
      </c>
      <c r="J1902" s="157"/>
      <c r="K1902" s="162">
        <f t="shared" si="10"/>
        <v>0</v>
      </c>
      <c r="L1902" s="163"/>
      <c r="M1902" s="154"/>
      <c r="N1902" s="131"/>
    </row>
    <row r="1903">
      <c r="A1903" s="152" t="str">
        <f t="shared" si="1"/>
        <v>752143</v>
      </c>
      <c r="B1903" s="107"/>
      <c r="C1903" s="106">
        <v>752.0</v>
      </c>
      <c r="D1903" s="153" t="s">
        <v>898</v>
      </c>
      <c r="E1903" s="154" t="s">
        <v>955</v>
      </c>
      <c r="F1903" s="155">
        <f>vlookup(G1903,terminals!$C$4:$O$196,13,FALSE)</f>
        <v>143</v>
      </c>
      <c r="G1903" s="153" t="s">
        <v>337</v>
      </c>
      <c r="H1903" s="156"/>
      <c r="I1903" s="163" t="s">
        <v>1063</v>
      </c>
      <c r="J1903" s="157"/>
      <c r="K1903" s="162">
        <f t="shared" si="10"/>
        <v>1</v>
      </c>
      <c r="L1903" s="163"/>
      <c r="M1903" s="154"/>
      <c r="N1903" s="131"/>
    </row>
    <row r="1904">
      <c r="A1904" s="152" t="str">
        <f t="shared" si="1"/>
        <v>752183</v>
      </c>
      <c r="B1904" s="107"/>
      <c r="C1904" s="106">
        <v>752.0</v>
      </c>
      <c r="D1904" s="153" t="s">
        <v>898</v>
      </c>
      <c r="E1904" s="154" t="s">
        <v>947</v>
      </c>
      <c r="F1904" s="155">
        <f>vlookup(G1904,terminals!$C$4:$O$196,13,FALSE)</f>
        <v>183</v>
      </c>
      <c r="G1904" s="153" t="s">
        <v>1115</v>
      </c>
      <c r="H1904" s="156"/>
      <c r="I1904" s="163"/>
      <c r="J1904" s="157"/>
      <c r="K1904" s="162">
        <f t="shared" si="10"/>
        <v>-1</v>
      </c>
      <c r="L1904" s="163"/>
      <c r="M1904" s="154"/>
      <c r="N1904" s="131"/>
    </row>
    <row r="1905">
      <c r="A1905" s="152" t="str">
        <f t="shared" si="1"/>
        <v>753163</v>
      </c>
      <c r="B1905" s="107"/>
      <c r="C1905" s="106">
        <v>753.0</v>
      </c>
      <c r="D1905" s="153" t="s">
        <v>899</v>
      </c>
      <c r="E1905" s="154" t="s">
        <v>945</v>
      </c>
      <c r="F1905" s="155">
        <f>vlookup(G1905,terminals!$C$4:$O$196,13,FALSE)</f>
        <v>163</v>
      </c>
      <c r="G1905" s="153" t="s">
        <v>323</v>
      </c>
      <c r="H1905" s="156" t="s">
        <v>980</v>
      </c>
      <c r="I1905" s="163" t="s">
        <v>1063</v>
      </c>
      <c r="J1905" s="157"/>
      <c r="K1905" s="162">
        <f t="shared" si="10"/>
        <v>0</v>
      </c>
      <c r="L1905" s="163"/>
      <c r="M1905" s="154"/>
      <c r="N1905" s="131"/>
    </row>
    <row r="1906">
      <c r="A1906" s="152" t="str">
        <f t="shared" si="1"/>
        <v>753127</v>
      </c>
      <c r="B1906" s="107"/>
      <c r="C1906" s="106">
        <v>753.0</v>
      </c>
      <c r="D1906" s="153" t="s">
        <v>899</v>
      </c>
      <c r="E1906" s="154" t="s">
        <v>969</v>
      </c>
      <c r="F1906" s="155">
        <f>vlookup(G1906,terminals!$C$4:$O$196,13,FALSE)</f>
        <v>127</v>
      </c>
      <c r="G1906" s="153" t="s">
        <v>336</v>
      </c>
      <c r="H1906" s="156"/>
      <c r="I1906" s="163" t="s">
        <v>1063</v>
      </c>
      <c r="J1906" s="157"/>
      <c r="K1906" s="162">
        <f t="shared" si="10"/>
        <v>1</v>
      </c>
      <c r="L1906" s="163"/>
      <c r="M1906" s="154"/>
      <c r="N1906" s="131"/>
    </row>
    <row r="1907">
      <c r="A1907" s="152" t="str">
        <f t="shared" si="1"/>
        <v>753142</v>
      </c>
      <c r="B1907" s="107"/>
      <c r="C1907" s="106">
        <v>753.0</v>
      </c>
      <c r="D1907" s="153" t="s">
        <v>899</v>
      </c>
      <c r="E1907" s="154" t="s">
        <v>969</v>
      </c>
      <c r="F1907" s="155">
        <f>vlookup(G1907,terminals!$C$4:$O$196,13,FALSE)</f>
        <v>142</v>
      </c>
      <c r="G1907" s="153" t="s">
        <v>342</v>
      </c>
      <c r="H1907" s="156"/>
      <c r="I1907" s="163" t="s">
        <v>1063</v>
      </c>
      <c r="J1907" s="157"/>
      <c r="K1907" s="162">
        <f t="shared" si="10"/>
        <v>2</v>
      </c>
      <c r="L1907" s="163"/>
      <c r="M1907" s="154"/>
      <c r="N1907" s="131"/>
    </row>
    <row r="1908">
      <c r="A1908" s="152" t="str">
        <f t="shared" si="1"/>
        <v>753152</v>
      </c>
      <c r="B1908" s="107"/>
      <c r="C1908" s="106">
        <v>753.0</v>
      </c>
      <c r="D1908" s="153" t="s">
        <v>899</v>
      </c>
      <c r="E1908" s="154" t="s">
        <v>969</v>
      </c>
      <c r="F1908" s="155">
        <f>vlookup(G1908,terminals!$C$4:$O$196,13,FALSE)</f>
        <v>152</v>
      </c>
      <c r="G1908" s="153" t="s">
        <v>332</v>
      </c>
      <c r="H1908" s="156"/>
      <c r="I1908" s="163" t="s">
        <v>1063</v>
      </c>
      <c r="J1908" s="157"/>
      <c r="K1908" s="162">
        <f t="shared" si="10"/>
        <v>3</v>
      </c>
      <c r="L1908" s="163"/>
      <c r="M1908" s="154"/>
      <c r="N1908" s="131"/>
    </row>
    <row r="1909">
      <c r="A1909" s="152" t="str">
        <f t="shared" si="1"/>
        <v>753131</v>
      </c>
      <c r="B1909" s="107"/>
      <c r="C1909" s="106">
        <v>753.0</v>
      </c>
      <c r="D1909" s="153" t="s">
        <v>899</v>
      </c>
      <c r="E1909" s="154" t="s">
        <v>955</v>
      </c>
      <c r="F1909" s="155">
        <f>vlookup(G1909,terminals!$C$4:$O$196,13,FALSE)</f>
        <v>131</v>
      </c>
      <c r="G1909" s="153" t="s">
        <v>1111</v>
      </c>
      <c r="H1909" s="156"/>
      <c r="I1909" s="163" t="s">
        <v>1063</v>
      </c>
      <c r="J1909" s="157"/>
      <c r="K1909" s="162">
        <f t="shared" si="10"/>
        <v>4</v>
      </c>
      <c r="L1909" s="163"/>
      <c r="M1909" s="154"/>
      <c r="N1909" s="131"/>
    </row>
    <row r="1910">
      <c r="A1910" s="152" t="str">
        <f t="shared" si="1"/>
        <v>753123</v>
      </c>
      <c r="B1910" s="107"/>
      <c r="C1910" s="106">
        <v>753.0</v>
      </c>
      <c r="D1910" s="153" t="s">
        <v>899</v>
      </c>
      <c r="E1910" s="154" t="s">
        <v>947</v>
      </c>
      <c r="F1910" s="155">
        <f>vlookup(G1910,terminals!$C$4:$O$196,13,FALSE)</f>
        <v>123</v>
      </c>
      <c r="G1910" s="153" t="s">
        <v>346</v>
      </c>
      <c r="H1910" s="156"/>
      <c r="I1910" s="163"/>
      <c r="J1910" s="157"/>
      <c r="K1910" s="162">
        <f t="shared" si="10"/>
        <v>-1</v>
      </c>
      <c r="L1910" s="163"/>
      <c r="M1910" s="154"/>
      <c r="N1910" s="131"/>
    </row>
    <row r="1911">
      <c r="A1911" s="152" t="str">
        <f t="shared" si="1"/>
        <v>754163</v>
      </c>
      <c r="B1911" s="107"/>
      <c r="C1911" s="106">
        <v>754.0</v>
      </c>
      <c r="D1911" s="153" t="s">
        <v>900</v>
      </c>
      <c r="E1911" s="154" t="s">
        <v>945</v>
      </c>
      <c r="F1911" s="155">
        <f>vlookup(G1911,terminals!$C$4:$O$196,13,FALSE)</f>
        <v>163</v>
      </c>
      <c r="G1911" s="153" t="s">
        <v>323</v>
      </c>
      <c r="H1911" s="156" t="s">
        <v>946</v>
      </c>
      <c r="I1911" s="163" t="s">
        <v>1063</v>
      </c>
      <c r="J1911" s="157"/>
      <c r="K1911" s="162">
        <f t="shared" si="10"/>
        <v>0</v>
      </c>
      <c r="L1911" s="163"/>
      <c r="M1911" s="154"/>
      <c r="N1911" s="131"/>
    </row>
    <row r="1912">
      <c r="A1912" s="152" t="str">
        <f t="shared" si="1"/>
        <v>754126</v>
      </c>
      <c r="B1912" s="107"/>
      <c r="C1912" s="106">
        <v>754.0</v>
      </c>
      <c r="D1912" s="153" t="s">
        <v>900</v>
      </c>
      <c r="E1912" s="154" t="s">
        <v>969</v>
      </c>
      <c r="F1912" s="155">
        <f>vlookup(G1912,terminals!$C$4:$O$196,13,FALSE)</f>
        <v>126</v>
      </c>
      <c r="G1912" s="153" t="s">
        <v>334</v>
      </c>
      <c r="H1912" s="156"/>
      <c r="I1912" s="163" t="s">
        <v>1063</v>
      </c>
      <c r="J1912" s="157"/>
      <c r="K1912" s="162">
        <f t="shared" si="10"/>
        <v>1</v>
      </c>
      <c r="L1912" s="163"/>
      <c r="M1912" s="154"/>
      <c r="N1912" s="131"/>
    </row>
    <row r="1913">
      <c r="A1913" s="152" t="str">
        <f t="shared" si="1"/>
        <v>754142</v>
      </c>
      <c r="B1913" s="107"/>
      <c r="C1913" s="106">
        <v>754.0</v>
      </c>
      <c r="D1913" s="153" t="s">
        <v>900</v>
      </c>
      <c r="E1913" s="154" t="s">
        <v>969</v>
      </c>
      <c r="F1913" s="155">
        <f>vlookup(G1913,terminals!$C$4:$O$196,13,FALSE)</f>
        <v>142</v>
      </c>
      <c r="G1913" s="153" t="s">
        <v>342</v>
      </c>
      <c r="H1913" s="156"/>
      <c r="I1913" s="163" t="s">
        <v>1063</v>
      </c>
      <c r="J1913" s="157"/>
      <c r="K1913" s="162">
        <f t="shared" si="10"/>
        <v>2</v>
      </c>
      <c r="L1913" s="163"/>
      <c r="M1913" s="154"/>
      <c r="N1913" s="131"/>
    </row>
    <row r="1914">
      <c r="A1914" s="152" t="str">
        <f t="shared" si="1"/>
        <v>754127</v>
      </c>
      <c r="B1914" s="107"/>
      <c r="C1914" s="106">
        <v>754.0</v>
      </c>
      <c r="D1914" s="153" t="s">
        <v>900</v>
      </c>
      <c r="E1914" s="154" t="s">
        <v>969</v>
      </c>
      <c r="F1914" s="155">
        <f>vlookup(G1914,terminals!$C$4:$O$196,13,FALSE)</f>
        <v>127</v>
      </c>
      <c r="G1914" s="153" t="s">
        <v>336</v>
      </c>
      <c r="H1914" s="156"/>
      <c r="I1914" s="163" t="s">
        <v>1063</v>
      </c>
      <c r="J1914" s="157"/>
      <c r="K1914" s="162">
        <f t="shared" si="10"/>
        <v>3</v>
      </c>
      <c r="L1914" s="163"/>
      <c r="M1914" s="154"/>
      <c r="N1914" s="131"/>
    </row>
    <row r="1915">
      <c r="A1915" s="152" t="str">
        <f t="shared" si="1"/>
        <v>754128</v>
      </c>
      <c r="B1915" s="107"/>
      <c r="C1915" s="106">
        <v>754.0</v>
      </c>
      <c r="D1915" s="153" t="s">
        <v>900</v>
      </c>
      <c r="E1915" s="154" t="s">
        <v>969</v>
      </c>
      <c r="F1915" s="155">
        <f>vlookup(G1915,terminals!$C$4:$O$196,13,FALSE)</f>
        <v>128</v>
      </c>
      <c r="G1915" s="153" t="s">
        <v>338</v>
      </c>
      <c r="H1915" s="156"/>
      <c r="I1915" s="163" t="s">
        <v>1063</v>
      </c>
      <c r="J1915" s="157"/>
      <c r="K1915" s="162">
        <f t="shared" si="10"/>
        <v>4</v>
      </c>
      <c r="L1915" s="163"/>
      <c r="M1915" s="154"/>
      <c r="N1915" s="131"/>
    </row>
    <row r="1916">
      <c r="A1916" s="152" t="str">
        <f t="shared" si="1"/>
        <v>754150</v>
      </c>
      <c r="B1916" s="107"/>
      <c r="C1916" s="106">
        <v>754.0</v>
      </c>
      <c r="D1916" s="153" t="s">
        <v>900</v>
      </c>
      <c r="E1916" s="154" t="s">
        <v>955</v>
      </c>
      <c r="F1916" s="155">
        <f>vlookup(G1916,terminals!$C$4:$O$196,13,FALSE)</f>
        <v>150</v>
      </c>
      <c r="G1916" s="153" t="s">
        <v>343</v>
      </c>
      <c r="H1916" s="156"/>
      <c r="I1916" s="163" t="s">
        <v>1063</v>
      </c>
      <c r="J1916" s="157"/>
      <c r="K1916" s="162">
        <f t="shared" si="10"/>
        <v>5</v>
      </c>
      <c r="L1916" s="163"/>
      <c r="M1916" s="154"/>
      <c r="N1916" s="131"/>
    </row>
    <row r="1917">
      <c r="A1917" s="152" t="str">
        <f t="shared" si="1"/>
        <v>754129</v>
      </c>
      <c r="B1917" s="107"/>
      <c r="C1917" s="106">
        <v>754.0</v>
      </c>
      <c r="D1917" s="153" t="s">
        <v>900</v>
      </c>
      <c r="E1917" s="154" t="s">
        <v>947</v>
      </c>
      <c r="F1917" s="155">
        <f>vlookup(G1917,terminals!$C$4:$O$196,13,FALSE)</f>
        <v>129</v>
      </c>
      <c r="G1917" s="153" t="s">
        <v>340</v>
      </c>
      <c r="H1917" s="156"/>
      <c r="I1917" s="163"/>
      <c r="J1917" s="157"/>
      <c r="K1917" s="162">
        <f t="shared" si="10"/>
        <v>-1</v>
      </c>
      <c r="L1917" s="163"/>
      <c r="M1917" s="154"/>
      <c r="N1917" s="131"/>
    </row>
    <row r="1918">
      <c r="A1918" s="152" t="str">
        <f t="shared" si="1"/>
        <v>755186</v>
      </c>
      <c r="B1918" s="107"/>
      <c r="C1918" s="106">
        <v>755.0</v>
      </c>
      <c r="D1918" s="153" t="s">
        <v>901</v>
      </c>
      <c r="E1918" s="154" t="s">
        <v>945</v>
      </c>
      <c r="F1918" s="155">
        <f>vlookup(G1918,terminals!$C$4:$O$196,13,FALSE)</f>
        <v>186</v>
      </c>
      <c r="G1918" s="153" t="s">
        <v>327</v>
      </c>
      <c r="H1918" s="161" t="s">
        <v>986</v>
      </c>
      <c r="I1918" s="163" t="s">
        <v>1063</v>
      </c>
      <c r="J1918" s="157"/>
      <c r="K1918" s="162">
        <f t="shared" si="10"/>
        <v>0</v>
      </c>
      <c r="L1918" s="163"/>
      <c r="M1918" s="154"/>
      <c r="N1918" s="131"/>
    </row>
    <row r="1919">
      <c r="A1919" s="152" t="str">
        <f t="shared" si="1"/>
        <v>755125</v>
      </c>
      <c r="B1919" s="107"/>
      <c r="C1919" s="106">
        <v>755.0</v>
      </c>
      <c r="D1919" s="153" t="s">
        <v>901</v>
      </c>
      <c r="E1919" s="154" t="s">
        <v>969</v>
      </c>
      <c r="F1919" s="155">
        <f>vlookup(G1919,terminals!$C$4:$O$196,13,FALSE)</f>
        <v>125</v>
      </c>
      <c r="G1919" s="153" t="s">
        <v>1112</v>
      </c>
      <c r="H1919" s="161"/>
      <c r="I1919" s="163" t="s">
        <v>1063</v>
      </c>
      <c r="J1919" s="157"/>
      <c r="K1919" s="162">
        <f t="shared" si="10"/>
        <v>1</v>
      </c>
      <c r="L1919" s="163"/>
      <c r="M1919" s="154"/>
      <c r="N1919" s="131"/>
    </row>
    <row r="1920">
      <c r="A1920" s="152" t="str">
        <f t="shared" si="1"/>
        <v>755128</v>
      </c>
      <c r="B1920" s="107"/>
      <c r="C1920" s="106">
        <v>755.0</v>
      </c>
      <c r="D1920" s="153" t="s">
        <v>901</v>
      </c>
      <c r="E1920" s="154" t="s">
        <v>955</v>
      </c>
      <c r="F1920" s="155">
        <f>vlookup(G1920,terminals!$C$4:$O$196,13,FALSE)</f>
        <v>128</v>
      </c>
      <c r="G1920" s="153" t="s">
        <v>338</v>
      </c>
      <c r="H1920" s="156"/>
      <c r="I1920" s="163" t="s">
        <v>1063</v>
      </c>
      <c r="J1920" s="157"/>
      <c r="K1920" s="162">
        <f t="shared" si="10"/>
        <v>2</v>
      </c>
      <c r="L1920" s="163"/>
      <c r="M1920" s="154"/>
      <c r="N1920" s="131"/>
    </row>
    <row r="1921">
      <c r="A1921" s="152" t="str">
        <f t="shared" si="1"/>
        <v>755146</v>
      </c>
      <c r="B1921" s="107"/>
      <c r="C1921" s="106">
        <v>755.0</v>
      </c>
      <c r="D1921" s="153" t="s">
        <v>901</v>
      </c>
      <c r="E1921" s="154" t="s">
        <v>947</v>
      </c>
      <c r="F1921" s="155">
        <f>vlookup(G1921,terminals!$C$4:$O$196,13,FALSE)</f>
        <v>146</v>
      </c>
      <c r="G1921" s="153" t="s">
        <v>350</v>
      </c>
      <c r="H1921" s="156"/>
      <c r="I1921" s="163"/>
      <c r="J1921" s="157"/>
      <c r="K1921" s="162">
        <f t="shared" si="10"/>
        <v>-1</v>
      </c>
      <c r="L1921" s="163"/>
      <c r="M1921" s="154"/>
      <c r="N1921" s="131"/>
    </row>
    <row r="1922">
      <c r="A1922" s="152" t="str">
        <f t="shared" si="1"/>
        <v>756186</v>
      </c>
      <c r="B1922" s="107"/>
      <c r="C1922" s="106">
        <v>756.0</v>
      </c>
      <c r="D1922" s="153" t="s">
        <v>902</v>
      </c>
      <c r="E1922" s="154" t="s">
        <v>945</v>
      </c>
      <c r="F1922" s="155">
        <f>vlookup(G1922,terminals!$C$4:$O$196,13,FALSE)</f>
        <v>186</v>
      </c>
      <c r="G1922" s="153" t="s">
        <v>327</v>
      </c>
      <c r="H1922" s="161" t="s">
        <v>980</v>
      </c>
      <c r="I1922" s="163" t="s">
        <v>1063</v>
      </c>
      <c r="J1922" s="157"/>
      <c r="K1922" s="162">
        <f t="shared" si="10"/>
        <v>0</v>
      </c>
      <c r="L1922" s="163"/>
      <c r="M1922" s="154"/>
      <c r="N1922" s="131"/>
    </row>
    <row r="1923">
      <c r="A1923" s="152" t="str">
        <f t="shared" si="1"/>
        <v>756181</v>
      </c>
      <c r="B1923" s="107"/>
      <c r="C1923" s="106">
        <v>756.0</v>
      </c>
      <c r="D1923" s="153" t="s">
        <v>902</v>
      </c>
      <c r="E1923" s="154" t="s">
        <v>969</v>
      </c>
      <c r="F1923" s="155">
        <f>vlookup(G1923,terminals!$C$4:$O$196,13,FALSE)</f>
        <v>181</v>
      </c>
      <c r="G1923" s="153" t="s">
        <v>312</v>
      </c>
      <c r="H1923" s="161"/>
      <c r="I1923" s="163" t="s">
        <v>1063</v>
      </c>
      <c r="J1923" s="157"/>
      <c r="K1923" s="162">
        <f t="shared" si="10"/>
        <v>1</v>
      </c>
      <c r="L1923" s="163"/>
      <c r="M1923" s="154"/>
      <c r="N1923" s="131"/>
    </row>
    <row r="1924">
      <c r="A1924" s="152" t="str">
        <f t="shared" si="1"/>
        <v>756179</v>
      </c>
      <c r="B1924" s="107"/>
      <c r="C1924" s="106">
        <v>756.0</v>
      </c>
      <c r="D1924" s="153" t="s">
        <v>902</v>
      </c>
      <c r="E1924" s="154" t="s">
        <v>969</v>
      </c>
      <c r="F1924" s="155">
        <f>vlookup(G1924,terminals!$C$4:$O$196,13,FALSE)</f>
        <v>179</v>
      </c>
      <c r="G1924" s="153" t="s">
        <v>365</v>
      </c>
      <c r="H1924" s="161"/>
      <c r="I1924" s="163" t="s">
        <v>1063</v>
      </c>
      <c r="J1924" s="157"/>
      <c r="K1924" s="162">
        <f t="shared" si="10"/>
        <v>2</v>
      </c>
      <c r="L1924" s="163"/>
      <c r="M1924" s="154"/>
      <c r="N1924" s="131"/>
    </row>
    <row r="1925">
      <c r="A1925" s="152" t="str">
        <f t="shared" si="1"/>
        <v>756180</v>
      </c>
      <c r="B1925" s="107"/>
      <c r="C1925" s="106">
        <v>756.0</v>
      </c>
      <c r="D1925" s="153" t="s">
        <v>902</v>
      </c>
      <c r="E1925" s="154" t="s">
        <v>969</v>
      </c>
      <c r="F1925" s="155">
        <f>vlookup(G1925,terminals!$C$4:$O$196,13,FALSE)</f>
        <v>180</v>
      </c>
      <c r="G1925" s="153" t="s">
        <v>311</v>
      </c>
      <c r="H1925" s="161"/>
      <c r="I1925" s="163" t="s">
        <v>1063</v>
      </c>
      <c r="J1925" s="157"/>
      <c r="K1925" s="162">
        <f t="shared" si="10"/>
        <v>3</v>
      </c>
      <c r="L1925" s="163"/>
      <c r="M1925" s="154"/>
      <c r="N1925" s="131"/>
    </row>
    <row r="1926">
      <c r="A1926" s="152" t="str">
        <f t="shared" si="1"/>
        <v>756166</v>
      </c>
      <c r="B1926" s="107"/>
      <c r="C1926" s="106">
        <v>756.0</v>
      </c>
      <c r="D1926" s="153" t="s">
        <v>902</v>
      </c>
      <c r="E1926" s="154" t="s">
        <v>969</v>
      </c>
      <c r="F1926" s="155">
        <f>vlookup(G1926,terminals!$C$4:$O$196,13,FALSE)</f>
        <v>166</v>
      </c>
      <c r="G1926" s="153" t="s">
        <v>314</v>
      </c>
      <c r="H1926" s="161"/>
      <c r="I1926" s="163" t="s">
        <v>1063</v>
      </c>
      <c r="J1926" s="157"/>
      <c r="K1926" s="162">
        <f t="shared" si="10"/>
        <v>4</v>
      </c>
      <c r="L1926" s="163"/>
      <c r="M1926" s="154"/>
      <c r="N1926" s="131"/>
    </row>
    <row r="1927">
      <c r="A1927" s="152" t="str">
        <f t="shared" si="1"/>
        <v>756165</v>
      </c>
      <c r="B1927" s="107"/>
      <c r="C1927" s="106">
        <v>756.0</v>
      </c>
      <c r="D1927" s="153" t="s">
        <v>902</v>
      </c>
      <c r="E1927" s="154" t="s">
        <v>969</v>
      </c>
      <c r="F1927" s="155">
        <f>vlookup(G1927,terminals!$C$4:$O$196,13,FALSE)</f>
        <v>165</v>
      </c>
      <c r="G1927" s="153" t="s">
        <v>320</v>
      </c>
      <c r="H1927" s="161"/>
      <c r="I1927" s="163" t="s">
        <v>1063</v>
      </c>
      <c r="J1927" s="157"/>
      <c r="K1927" s="162">
        <f t="shared" si="10"/>
        <v>5</v>
      </c>
      <c r="L1927" s="163"/>
      <c r="M1927" s="154"/>
      <c r="N1927" s="131"/>
    </row>
    <row r="1928">
      <c r="A1928" s="152" t="str">
        <f t="shared" si="1"/>
        <v>756177</v>
      </c>
      <c r="B1928" s="107"/>
      <c r="C1928" s="106">
        <v>756.0</v>
      </c>
      <c r="D1928" s="153" t="s">
        <v>902</v>
      </c>
      <c r="E1928" s="154" t="s">
        <v>969</v>
      </c>
      <c r="F1928" s="155">
        <f>vlookup(G1928,terminals!$C$4:$O$196,13,FALSE)</f>
        <v>177</v>
      </c>
      <c r="G1928" s="153" t="s">
        <v>1108</v>
      </c>
      <c r="H1928" s="161"/>
      <c r="I1928" s="163" t="s">
        <v>1063</v>
      </c>
      <c r="J1928" s="157"/>
      <c r="K1928" s="162">
        <f t="shared" si="10"/>
        <v>6</v>
      </c>
      <c r="L1928" s="163"/>
      <c r="M1928" s="154"/>
      <c r="N1928" s="131"/>
    </row>
    <row r="1929">
      <c r="A1929" s="152" t="str">
        <f t="shared" si="1"/>
        <v>756163</v>
      </c>
      <c r="B1929" s="107"/>
      <c r="C1929" s="106">
        <v>756.0</v>
      </c>
      <c r="D1929" s="153" t="s">
        <v>902</v>
      </c>
      <c r="E1929" s="154" t="s">
        <v>969</v>
      </c>
      <c r="F1929" s="155">
        <f>vlookup(G1929,terminals!$C$4:$O$196,13,FALSE)</f>
        <v>163</v>
      </c>
      <c r="G1929" s="153" t="s">
        <v>323</v>
      </c>
      <c r="H1929" s="161"/>
      <c r="I1929" s="163" t="s">
        <v>1063</v>
      </c>
      <c r="J1929" s="157"/>
      <c r="K1929" s="162">
        <f t="shared" si="10"/>
        <v>7</v>
      </c>
      <c r="L1929" s="163"/>
      <c r="M1929" s="154"/>
      <c r="N1929" s="131"/>
    </row>
    <row r="1930">
      <c r="A1930" s="152" t="str">
        <f t="shared" si="1"/>
        <v>756175</v>
      </c>
      <c r="B1930" s="107"/>
      <c r="C1930" s="106">
        <v>756.0</v>
      </c>
      <c r="D1930" s="153" t="s">
        <v>902</v>
      </c>
      <c r="E1930" s="154" t="s">
        <v>969</v>
      </c>
      <c r="F1930" s="155">
        <f>vlookup(G1930,terminals!$C$4:$O$196,13,FALSE)</f>
        <v>175</v>
      </c>
      <c r="G1930" s="153" t="s">
        <v>322</v>
      </c>
      <c r="H1930" s="161"/>
      <c r="I1930" s="163" t="s">
        <v>1063</v>
      </c>
      <c r="J1930" s="157"/>
      <c r="K1930" s="162">
        <f t="shared" si="10"/>
        <v>8</v>
      </c>
      <c r="L1930" s="163"/>
      <c r="M1930" s="154"/>
      <c r="N1930" s="131"/>
    </row>
    <row r="1931">
      <c r="A1931" s="152" t="str">
        <f t="shared" si="1"/>
        <v>756169</v>
      </c>
      <c r="B1931" s="107"/>
      <c r="C1931" s="106">
        <v>756.0</v>
      </c>
      <c r="D1931" s="153" t="s">
        <v>902</v>
      </c>
      <c r="E1931" s="154" t="s">
        <v>969</v>
      </c>
      <c r="F1931" s="155">
        <f>vlookup(G1931,terminals!$C$4:$O$196,13,FALSE)</f>
        <v>169</v>
      </c>
      <c r="G1931" s="153" t="s">
        <v>319</v>
      </c>
      <c r="H1931" s="161"/>
      <c r="I1931" s="157" t="s">
        <v>1063</v>
      </c>
      <c r="J1931" s="157"/>
      <c r="K1931" s="157">
        <f t="shared" si="10"/>
        <v>9</v>
      </c>
      <c r="L1931" s="163"/>
      <c r="M1931" s="154"/>
      <c r="N1931" s="131"/>
    </row>
    <row r="1932">
      <c r="A1932" s="152" t="str">
        <f t="shared" si="1"/>
        <v>756168</v>
      </c>
      <c r="B1932" s="107"/>
      <c r="C1932" s="106">
        <v>756.0</v>
      </c>
      <c r="D1932" s="153" t="s">
        <v>902</v>
      </c>
      <c r="E1932" s="154" t="s">
        <v>969</v>
      </c>
      <c r="F1932" s="155">
        <f>vlookup(G1932,terminals!$C$4:$O$196,13,FALSE)</f>
        <v>168</v>
      </c>
      <c r="G1932" s="153" t="s">
        <v>348</v>
      </c>
      <c r="H1932" s="161"/>
      <c r="I1932" s="157" t="s">
        <v>1063</v>
      </c>
      <c r="J1932" s="157"/>
      <c r="K1932" s="157">
        <f t="shared" si="10"/>
        <v>10</v>
      </c>
      <c r="L1932" s="163"/>
      <c r="M1932" s="154"/>
      <c r="N1932" s="131"/>
    </row>
    <row r="1933">
      <c r="A1933" s="152" t="str">
        <f t="shared" si="1"/>
        <v>756164</v>
      </c>
      <c r="B1933" s="107"/>
      <c r="C1933" s="106">
        <v>756.0</v>
      </c>
      <c r="D1933" s="153" t="s">
        <v>902</v>
      </c>
      <c r="E1933" s="154" t="s">
        <v>969</v>
      </c>
      <c r="F1933" s="155">
        <f>vlookup(G1933,terminals!$C$4:$O$196,13,FALSE)</f>
        <v>164</v>
      </c>
      <c r="G1933" s="153" t="s">
        <v>316</v>
      </c>
      <c r="H1933" s="161"/>
      <c r="I1933" s="157" t="s">
        <v>1063</v>
      </c>
      <c r="J1933" s="157"/>
      <c r="K1933" s="157">
        <f t="shared" si="10"/>
        <v>11</v>
      </c>
      <c r="L1933" s="163"/>
      <c r="M1933" s="154"/>
      <c r="N1933" s="131"/>
    </row>
    <row r="1934">
      <c r="A1934" s="152" t="str">
        <f t="shared" si="1"/>
        <v>756160</v>
      </c>
      <c r="B1934" s="107"/>
      <c r="C1934" s="106">
        <v>756.0</v>
      </c>
      <c r="D1934" s="153" t="s">
        <v>902</v>
      </c>
      <c r="E1934" s="154" t="s">
        <v>955</v>
      </c>
      <c r="F1934" s="155">
        <f>vlookup(G1934,terminals!$C$4:$O$196,13,FALSE)</f>
        <v>160</v>
      </c>
      <c r="G1934" s="153" t="s">
        <v>1109</v>
      </c>
      <c r="H1934" s="161"/>
      <c r="I1934" s="157" t="s">
        <v>1063</v>
      </c>
      <c r="J1934" s="157"/>
      <c r="K1934" s="157">
        <f t="shared" si="10"/>
        <v>12</v>
      </c>
      <c r="L1934" s="163"/>
      <c r="M1934" s="154"/>
      <c r="N1934" s="131"/>
    </row>
    <row r="1935">
      <c r="A1935" s="152" t="str">
        <f t="shared" si="1"/>
        <v>756174</v>
      </c>
      <c r="B1935" s="107"/>
      <c r="C1935" s="106">
        <v>756.0</v>
      </c>
      <c r="D1935" s="153" t="s">
        <v>902</v>
      </c>
      <c r="E1935" s="168" t="s">
        <v>947</v>
      </c>
      <c r="F1935" s="155">
        <f>vlookup(G1935,terminals!$C$4:$O$196,13,FALSE)</f>
        <v>174</v>
      </c>
      <c r="G1935" s="153" t="s">
        <v>1110</v>
      </c>
      <c r="H1935" s="161"/>
      <c r="I1935" s="157"/>
      <c r="J1935" s="157"/>
      <c r="K1935" s="157">
        <f t="shared" si="10"/>
        <v>-1</v>
      </c>
      <c r="L1935" s="163"/>
      <c r="M1935" s="154"/>
      <c r="N1935" s="131"/>
    </row>
    <row r="1936">
      <c r="A1936" s="152" t="str">
        <f t="shared" si="1"/>
        <v>757186</v>
      </c>
      <c r="B1936" s="107"/>
      <c r="C1936" s="106">
        <v>757.0</v>
      </c>
      <c r="D1936" s="153" t="s">
        <v>903</v>
      </c>
      <c r="E1936" s="154" t="s">
        <v>945</v>
      </c>
      <c r="F1936" s="155">
        <f>vlookup(G1936,terminals!$C$4:$O$196,13,FALSE)</f>
        <v>186</v>
      </c>
      <c r="G1936" s="153" t="s">
        <v>327</v>
      </c>
      <c r="H1936" s="161" t="s">
        <v>980</v>
      </c>
      <c r="I1936" s="157" t="s">
        <v>1063</v>
      </c>
      <c r="J1936" s="157"/>
      <c r="K1936" s="157">
        <f t="shared" si="10"/>
        <v>0</v>
      </c>
      <c r="L1936" s="163"/>
      <c r="M1936" s="154"/>
      <c r="N1936" s="131"/>
    </row>
    <row r="1937">
      <c r="A1937" s="152" t="str">
        <f t="shared" si="1"/>
        <v>757142</v>
      </c>
      <c r="B1937" s="107"/>
      <c r="C1937" s="106">
        <v>757.0</v>
      </c>
      <c r="D1937" s="153" t="s">
        <v>903</v>
      </c>
      <c r="E1937" s="154" t="s">
        <v>969</v>
      </c>
      <c r="F1937" s="155">
        <f>vlookup(G1937,terminals!$C$4:$O$196,13,FALSE)</f>
        <v>142</v>
      </c>
      <c r="G1937" s="153" t="s">
        <v>342</v>
      </c>
      <c r="H1937" s="161"/>
      <c r="I1937" s="157" t="s">
        <v>1063</v>
      </c>
      <c r="J1937" s="157"/>
      <c r="K1937" s="157">
        <f t="shared" si="10"/>
        <v>1</v>
      </c>
      <c r="L1937" s="163"/>
      <c r="M1937" s="154"/>
      <c r="N1937" s="131"/>
    </row>
    <row r="1938">
      <c r="A1938" s="152" t="str">
        <f t="shared" si="1"/>
        <v>757131</v>
      </c>
      <c r="B1938" s="107"/>
      <c r="C1938" s="106">
        <v>757.0</v>
      </c>
      <c r="D1938" s="153" t="s">
        <v>903</v>
      </c>
      <c r="E1938" s="154" t="s">
        <v>969</v>
      </c>
      <c r="F1938" s="155">
        <f>vlookup(G1938,terminals!$C$4:$O$196,13,FALSE)</f>
        <v>131</v>
      </c>
      <c r="G1938" s="153" t="s">
        <v>1111</v>
      </c>
      <c r="H1938" s="161"/>
      <c r="I1938" s="157" t="s">
        <v>1063</v>
      </c>
      <c r="J1938" s="157"/>
      <c r="K1938" s="157">
        <f t="shared" si="10"/>
        <v>2</v>
      </c>
      <c r="L1938" s="163"/>
      <c r="M1938" s="154"/>
      <c r="N1938" s="131"/>
    </row>
    <row r="1939">
      <c r="A1939" s="152" t="str">
        <f t="shared" si="1"/>
        <v>757126</v>
      </c>
      <c r="B1939" s="107"/>
      <c r="C1939" s="106">
        <v>757.0</v>
      </c>
      <c r="D1939" s="153" t="s">
        <v>903</v>
      </c>
      <c r="E1939" s="154" t="s">
        <v>969</v>
      </c>
      <c r="F1939" s="155">
        <f>vlookup(G1939,terminals!$C$4:$O$196,13,FALSE)</f>
        <v>126</v>
      </c>
      <c r="G1939" s="153" t="s">
        <v>334</v>
      </c>
      <c r="H1939" s="161"/>
      <c r="I1939" s="157" t="s">
        <v>1063</v>
      </c>
      <c r="J1939" s="157"/>
      <c r="K1939" s="157">
        <f t="shared" si="10"/>
        <v>3</v>
      </c>
      <c r="L1939" s="163"/>
      <c r="M1939" s="154"/>
      <c r="N1939" s="131"/>
    </row>
    <row r="1940">
      <c r="A1940" s="152" t="str">
        <f t="shared" si="1"/>
        <v>757149</v>
      </c>
      <c r="B1940" s="107"/>
      <c r="C1940" s="106">
        <v>757.0</v>
      </c>
      <c r="D1940" s="153" t="s">
        <v>903</v>
      </c>
      <c r="E1940" s="154" t="s">
        <v>969</v>
      </c>
      <c r="F1940" s="155">
        <f>vlookup(G1940,terminals!$C$4:$O$196,13,FALSE)</f>
        <v>149</v>
      </c>
      <c r="G1940" s="153" t="s">
        <v>1114</v>
      </c>
      <c r="H1940" s="161"/>
      <c r="I1940" s="157" t="s">
        <v>1063</v>
      </c>
      <c r="J1940" s="157"/>
      <c r="K1940" s="157">
        <f t="shared" si="10"/>
        <v>4</v>
      </c>
      <c r="L1940" s="163"/>
      <c r="M1940" s="154"/>
      <c r="N1940" s="131"/>
    </row>
    <row r="1941">
      <c r="A1941" s="152" t="str">
        <f t="shared" si="1"/>
        <v>757152</v>
      </c>
      <c r="B1941" s="107"/>
      <c r="C1941" s="106">
        <v>757.0</v>
      </c>
      <c r="D1941" s="153" t="s">
        <v>903</v>
      </c>
      <c r="E1941" s="154" t="s">
        <v>969</v>
      </c>
      <c r="F1941" s="155">
        <f>vlookup(G1941,terminals!$C$4:$O$196,13,FALSE)</f>
        <v>152</v>
      </c>
      <c r="G1941" s="153" t="s">
        <v>332</v>
      </c>
      <c r="H1941" s="161"/>
      <c r="I1941" s="157" t="s">
        <v>1063</v>
      </c>
      <c r="J1941" s="157"/>
      <c r="K1941" s="157">
        <f t="shared" si="10"/>
        <v>5</v>
      </c>
      <c r="L1941" s="163"/>
      <c r="M1941" s="154"/>
      <c r="N1941" s="131"/>
    </row>
    <row r="1942">
      <c r="A1942" s="152" t="str">
        <f t="shared" si="1"/>
        <v>757128</v>
      </c>
      <c r="B1942" s="107"/>
      <c r="C1942" s="106">
        <v>757.0</v>
      </c>
      <c r="D1942" s="153" t="s">
        <v>903</v>
      </c>
      <c r="E1942" s="154" t="s">
        <v>955</v>
      </c>
      <c r="F1942" s="155">
        <f>vlookup(G1942,terminals!$C$4:$O$196,13,FALSE)</f>
        <v>128</v>
      </c>
      <c r="G1942" s="153" t="s">
        <v>338</v>
      </c>
      <c r="H1942" s="161"/>
      <c r="I1942" s="157" t="s">
        <v>1063</v>
      </c>
      <c r="J1942" s="157"/>
      <c r="K1942" s="157">
        <f t="shared" si="10"/>
        <v>6</v>
      </c>
      <c r="L1942" s="163"/>
      <c r="M1942" s="154"/>
      <c r="N1942" s="131"/>
    </row>
    <row r="1943">
      <c r="A1943" s="152" t="str">
        <f t="shared" si="1"/>
        <v>757183</v>
      </c>
      <c r="B1943" s="107"/>
      <c r="C1943" s="106">
        <v>757.0</v>
      </c>
      <c r="D1943" s="153" t="s">
        <v>903</v>
      </c>
      <c r="E1943" s="168" t="s">
        <v>947</v>
      </c>
      <c r="F1943" s="155">
        <f>vlookup(G1943,terminals!$C$4:$O$196,13,FALSE)</f>
        <v>183</v>
      </c>
      <c r="G1943" s="153" t="s">
        <v>1115</v>
      </c>
      <c r="H1943" s="161"/>
      <c r="I1943" s="157"/>
      <c r="J1943" s="157"/>
      <c r="K1943" s="157">
        <f t="shared" si="10"/>
        <v>-1</v>
      </c>
      <c r="L1943" s="163"/>
      <c r="M1943" s="154"/>
      <c r="N1943" s="131"/>
    </row>
    <row r="1944">
      <c r="A1944" s="152" t="str">
        <f t="shared" si="1"/>
        <v>758189</v>
      </c>
      <c r="B1944" s="107"/>
      <c r="C1944" s="106">
        <v>758.0</v>
      </c>
      <c r="D1944" s="153" t="s">
        <v>904</v>
      </c>
      <c r="E1944" s="154" t="s">
        <v>945</v>
      </c>
      <c r="F1944" s="155">
        <f>vlookup(G1944,terminals!$C$4:$O$196,13,FALSE)</f>
        <v>189</v>
      </c>
      <c r="G1944" s="153" t="s">
        <v>305</v>
      </c>
      <c r="H1944" s="161" t="s">
        <v>986</v>
      </c>
      <c r="I1944" s="157" t="s">
        <v>1063</v>
      </c>
      <c r="J1944" s="157"/>
      <c r="K1944" s="157">
        <f t="shared" si="10"/>
        <v>0</v>
      </c>
      <c r="L1944" s="163"/>
      <c r="M1944" s="154"/>
      <c r="N1944" s="131"/>
    </row>
    <row r="1945">
      <c r="A1945" s="152" t="str">
        <f t="shared" si="1"/>
        <v>758146</v>
      </c>
      <c r="B1945" s="107"/>
      <c r="C1945" s="106">
        <v>758.0</v>
      </c>
      <c r="D1945" s="153" t="s">
        <v>904</v>
      </c>
      <c r="E1945" s="154" t="s">
        <v>955</v>
      </c>
      <c r="F1945" s="155">
        <f>vlookup(G1945,terminals!$C$4:$O$196,13,FALSE)</f>
        <v>146</v>
      </c>
      <c r="G1945" s="153" t="s">
        <v>350</v>
      </c>
      <c r="H1945" s="161"/>
      <c r="I1945" s="157" t="s">
        <v>1063</v>
      </c>
      <c r="J1945" s="157"/>
      <c r="K1945" s="157">
        <f t="shared" si="10"/>
        <v>1</v>
      </c>
      <c r="L1945" s="163"/>
      <c r="M1945" s="154"/>
      <c r="N1945" s="131"/>
    </row>
    <row r="1946">
      <c r="A1946" s="152" t="str">
        <f t="shared" si="1"/>
        <v>758144</v>
      </c>
      <c r="B1946" s="107"/>
      <c r="C1946" s="106">
        <v>758.0</v>
      </c>
      <c r="D1946" s="153" t="s">
        <v>904</v>
      </c>
      <c r="E1946" s="154" t="s">
        <v>947</v>
      </c>
      <c r="F1946" s="155">
        <f>vlookup(G1946,terminals!$C$4:$O$196,13,FALSE)</f>
        <v>144</v>
      </c>
      <c r="G1946" s="153" t="s">
        <v>344</v>
      </c>
      <c r="H1946" s="161"/>
      <c r="I1946" s="157"/>
      <c r="J1946" s="157"/>
      <c r="K1946" s="157">
        <f t="shared" si="10"/>
        <v>-1</v>
      </c>
      <c r="L1946" s="163"/>
      <c r="M1946" s="154"/>
      <c r="N1946" s="131"/>
    </row>
    <row r="1947">
      <c r="A1947" s="152" t="str">
        <f t="shared" si="1"/>
        <v>759189</v>
      </c>
      <c r="B1947" s="107"/>
      <c r="C1947" s="106">
        <v>759.0</v>
      </c>
      <c r="D1947" s="153" t="s">
        <v>905</v>
      </c>
      <c r="E1947" s="154" t="s">
        <v>945</v>
      </c>
      <c r="F1947" s="155">
        <f>vlookup(G1947,terminals!$C$4:$O$196,13,FALSE)</f>
        <v>189</v>
      </c>
      <c r="G1947" s="153" t="s">
        <v>305</v>
      </c>
      <c r="H1947" s="161" t="s">
        <v>986</v>
      </c>
      <c r="I1947" s="157" t="s">
        <v>1063</v>
      </c>
      <c r="J1947" s="157"/>
      <c r="K1947" s="157">
        <f t="shared" si="10"/>
        <v>0</v>
      </c>
      <c r="L1947" s="163"/>
      <c r="M1947" s="154"/>
      <c r="N1947" s="131"/>
    </row>
    <row r="1948">
      <c r="A1948" s="152" t="str">
        <f t="shared" si="1"/>
        <v>759181</v>
      </c>
      <c r="B1948" s="107"/>
      <c r="C1948" s="106">
        <v>759.0</v>
      </c>
      <c r="D1948" s="153" t="s">
        <v>905</v>
      </c>
      <c r="E1948" s="154" t="s">
        <v>969</v>
      </c>
      <c r="F1948" s="155">
        <f>vlookup(G1948,terminals!$C$4:$O$196,13,FALSE)</f>
        <v>181</v>
      </c>
      <c r="G1948" s="153" t="s">
        <v>312</v>
      </c>
      <c r="H1948" s="161"/>
      <c r="I1948" s="157" t="s">
        <v>1063</v>
      </c>
      <c r="J1948" s="157"/>
      <c r="K1948" s="157">
        <f t="shared" si="10"/>
        <v>1</v>
      </c>
      <c r="L1948" s="163"/>
      <c r="M1948" s="154"/>
      <c r="N1948" s="131"/>
    </row>
    <row r="1949">
      <c r="A1949" s="152" t="str">
        <f t="shared" si="1"/>
        <v>759179</v>
      </c>
      <c r="B1949" s="107"/>
      <c r="C1949" s="106">
        <v>759.0</v>
      </c>
      <c r="D1949" s="153" t="s">
        <v>905</v>
      </c>
      <c r="E1949" s="154" t="s">
        <v>969</v>
      </c>
      <c r="F1949" s="155">
        <f>vlookup(G1949,terminals!$C$4:$O$196,13,FALSE)</f>
        <v>179</v>
      </c>
      <c r="G1949" s="153" t="s">
        <v>365</v>
      </c>
      <c r="H1949" s="161"/>
      <c r="I1949" s="157" t="s">
        <v>1063</v>
      </c>
      <c r="J1949" s="157"/>
      <c r="K1949" s="157">
        <f t="shared" si="10"/>
        <v>2</v>
      </c>
      <c r="L1949" s="163"/>
      <c r="M1949" s="154"/>
      <c r="N1949" s="131"/>
    </row>
    <row r="1950">
      <c r="A1950" s="152" t="str">
        <f t="shared" si="1"/>
        <v>759180</v>
      </c>
      <c r="B1950" s="107"/>
      <c r="C1950" s="106">
        <v>759.0</v>
      </c>
      <c r="D1950" s="153" t="s">
        <v>905</v>
      </c>
      <c r="E1950" s="154" t="s">
        <v>969</v>
      </c>
      <c r="F1950" s="155">
        <f>vlookup(G1950,terminals!$C$4:$O$196,13,FALSE)</f>
        <v>180</v>
      </c>
      <c r="G1950" s="153" t="s">
        <v>311</v>
      </c>
      <c r="H1950" s="161"/>
      <c r="I1950" s="157" t="s">
        <v>1063</v>
      </c>
      <c r="J1950" s="157"/>
      <c r="K1950" s="157">
        <f t="shared" si="10"/>
        <v>3</v>
      </c>
      <c r="L1950" s="163"/>
      <c r="M1950" s="154"/>
      <c r="N1950" s="131"/>
    </row>
    <row r="1951">
      <c r="A1951" s="152" t="str">
        <f t="shared" si="1"/>
        <v>759166</v>
      </c>
      <c r="B1951" s="107"/>
      <c r="C1951" s="106">
        <v>759.0</v>
      </c>
      <c r="D1951" s="153" t="s">
        <v>905</v>
      </c>
      <c r="E1951" s="154" t="s">
        <v>969</v>
      </c>
      <c r="F1951" s="155">
        <f>vlookup(G1951,terminals!$C$4:$O$196,13,FALSE)</f>
        <v>166</v>
      </c>
      <c r="G1951" s="153" t="s">
        <v>314</v>
      </c>
      <c r="H1951" s="161"/>
      <c r="I1951" s="157" t="s">
        <v>1063</v>
      </c>
      <c r="J1951" s="157"/>
      <c r="K1951" s="157">
        <f t="shared" si="10"/>
        <v>4</v>
      </c>
      <c r="L1951" s="163"/>
      <c r="M1951" s="154"/>
      <c r="N1951" s="131"/>
    </row>
    <row r="1952">
      <c r="A1952" s="152" t="str">
        <f t="shared" si="1"/>
        <v>759165</v>
      </c>
      <c r="B1952" s="107"/>
      <c r="C1952" s="106">
        <v>759.0</v>
      </c>
      <c r="D1952" s="153" t="s">
        <v>905</v>
      </c>
      <c r="E1952" s="154" t="s">
        <v>969</v>
      </c>
      <c r="F1952" s="155">
        <f>vlookup(G1952,terminals!$C$4:$O$196,13,FALSE)</f>
        <v>165</v>
      </c>
      <c r="G1952" s="153" t="s">
        <v>320</v>
      </c>
      <c r="H1952" s="161"/>
      <c r="I1952" s="157" t="s">
        <v>1063</v>
      </c>
      <c r="J1952" s="157"/>
      <c r="K1952" s="157">
        <f t="shared" si="10"/>
        <v>5</v>
      </c>
      <c r="L1952" s="163"/>
      <c r="M1952" s="154"/>
      <c r="N1952" s="131"/>
    </row>
    <row r="1953">
      <c r="A1953" s="152" t="str">
        <f t="shared" si="1"/>
        <v>759177</v>
      </c>
      <c r="B1953" s="107"/>
      <c r="C1953" s="106">
        <v>759.0</v>
      </c>
      <c r="D1953" s="153" t="s">
        <v>905</v>
      </c>
      <c r="E1953" s="154" t="s">
        <v>969</v>
      </c>
      <c r="F1953" s="155">
        <f>vlookup(G1953,terminals!$C$4:$O$196,13,FALSE)</f>
        <v>177</v>
      </c>
      <c r="G1953" s="153" t="s">
        <v>1108</v>
      </c>
      <c r="H1953" s="161"/>
      <c r="I1953" s="157" t="s">
        <v>1063</v>
      </c>
      <c r="J1953" s="157"/>
      <c r="K1953" s="157">
        <f t="shared" si="10"/>
        <v>6</v>
      </c>
      <c r="L1953" s="163"/>
      <c r="M1953" s="154"/>
      <c r="N1953" s="131"/>
    </row>
    <row r="1954">
      <c r="A1954" s="152" t="str">
        <f t="shared" si="1"/>
        <v>759163</v>
      </c>
      <c r="B1954" s="107"/>
      <c r="C1954" s="106">
        <v>759.0</v>
      </c>
      <c r="D1954" s="153" t="s">
        <v>905</v>
      </c>
      <c r="E1954" s="154" t="s">
        <v>969</v>
      </c>
      <c r="F1954" s="155">
        <f>vlookup(G1954,terminals!$C$4:$O$196,13,FALSE)</f>
        <v>163</v>
      </c>
      <c r="G1954" s="153" t="s">
        <v>323</v>
      </c>
      <c r="H1954" s="161"/>
      <c r="I1954" s="157" t="s">
        <v>1063</v>
      </c>
      <c r="J1954" s="157"/>
      <c r="K1954" s="157">
        <f t="shared" si="10"/>
        <v>7</v>
      </c>
      <c r="L1954" s="163"/>
      <c r="M1954" s="154"/>
      <c r="N1954" s="131"/>
    </row>
    <row r="1955">
      <c r="A1955" s="152" t="str">
        <f t="shared" si="1"/>
        <v>759175</v>
      </c>
      <c r="B1955" s="107"/>
      <c r="C1955" s="106">
        <v>759.0</v>
      </c>
      <c r="D1955" s="153" t="s">
        <v>905</v>
      </c>
      <c r="E1955" s="154" t="s">
        <v>969</v>
      </c>
      <c r="F1955" s="155">
        <f>vlookup(G1955,terminals!$C$4:$O$196,13,FALSE)</f>
        <v>175</v>
      </c>
      <c r="G1955" s="153" t="s">
        <v>322</v>
      </c>
      <c r="H1955" s="161"/>
      <c r="I1955" s="163" t="s">
        <v>1063</v>
      </c>
      <c r="J1955" s="157"/>
      <c r="K1955" s="162">
        <f t="shared" si="10"/>
        <v>8</v>
      </c>
      <c r="L1955" s="163"/>
      <c r="M1955" s="154"/>
      <c r="N1955" s="131"/>
    </row>
    <row r="1956">
      <c r="A1956" s="152" t="str">
        <f t="shared" si="1"/>
        <v>759169</v>
      </c>
      <c r="B1956" s="107"/>
      <c r="C1956" s="106">
        <v>759.0</v>
      </c>
      <c r="D1956" s="153" t="s">
        <v>905</v>
      </c>
      <c r="E1956" s="154" t="s">
        <v>969</v>
      </c>
      <c r="F1956" s="155">
        <f>vlookup(G1956,terminals!$C$4:$O$196,13,FALSE)</f>
        <v>169</v>
      </c>
      <c r="G1956" s="153" t="s">
        <v>319</v>
      </c>
      <c r="H1956" s="161"/>
      <c r="I1956" s="163" t="s">
        <v>1063</v>
      </c>
      <c r="J1956" s="157"/>
      <c r="K1956" s="162">
        <f t="shared" si="10"/>
        <v>9</v>
      </c>
      <c r="L1956" s="163"/>
      <c r="M1956" s="154"/>
      <c r="N1956" s="131"/>
    </row>
    <row r="1957">
      <c r="A1957" s="152" t="str">
        <f t="shared" si="1"/>
        <v>759168</v>
      </c>
      <c r="B1957" s="107"/>
      <c r="C1957" s="106">
        <v>759.0</v>
      </c>
      <c r="D1957" s="153" t="s">
        <v>905</v>
      </c>
      <c r="E1957" s="154" t="s">
        <v>969</v>
      </c>
      <c r="F1957" s="155">
        <f>vlookup(G1957,terminals!$C$4:$O$196,13,FALSE)</f>
        <v>168</v>
      </c>
      <c r="G1957" s="153" t="s">
        <v>348</v>
      </c>
      <c r="H1957" s="161"/>
      <c r="I1957" s="163" t="s">
        <v>1063</v>
      </c>
      <c r="J1957" s="157"/>
      <c r="K1957" s="162">
        <f t="shared" si="10"/>
        <v>10</v>
      </c>
      <c r="L1957" s="163"/>
      <c r="M1957" s="154"/>
      <c r="N1957" s="131"/>
    </row>
    <row r="1958">
      <c r="A1958" s="152" t="str">
        <f t="shared" si="1"/>
        <v>759164</v>
      </c>
      <c r="B1958" s="107"/>
      <c r="C1958" s="106">
        <v>759.0</v>
      </c>
      <c r="D1958" s="153" t="s">
        <v>905</v>
      </c>
      <c r="E1958" s="154" t="s">
        <v>969</v>
      </c>
      <c r="F1958" s="155">
        <f>vlookup(G1958,terminals!$C$4:$O$196,13,FALSE)</f>
        <v>164</v>
      </c>
      <c r="G1958" s="153" t="s">
        <v>316</v>
      </c>
      <c r="H1958" s="161"/>
      <c r="I1958" s="163" t="s">
        <v>1063</v>
      </c>
      <c r="J1958" s="157"/>
      <c r="K1958" s="162">
        <f t="shared" si="10"/>
        <v>11</v>
      </c>
      <c r="L1958" s="163"/>
      <c r="M1958" s="154"/>
      <c r="N1958" s="131"/>
    </row>
    <row r="1959">
      <c r="A1959" s="152" t="str">
        <f t="shared" si="1"/>
        <v>759160</v>
      </c>
      <c r="B1959" s="107"/>
      <c r="C1959" s="106">
        <v>759.0</v>
      </c>
      <c r="D1959" s="153" t="s">
        <v>905</v>
      </c>
      <c r="E1959" s="154" t="s">
        <v>955</v>
      </c>
      <c r="F1959" s="155">
        <f>vlookup(G1959,terminals!$C$4:$O$196,13,FALSE)</f>
        <v>160</v>
      </c>
      <c r="G1959" s="153" t="s">
        <v>1109</v>
      </c>
      <c r="H1959" s="161"/>
      <c r="I1959" s="163" t="s">
        <v>1063</v>
      </c>
      <c r="J1959" s="157"/>
      <c r="K1959" s="162">
        <f t="shared" si="10"/>
        <v>12</v>
      </c>
      <c r="L1959" s="163"/>
      <c r="M1959" s="154"/>
      <c r="N1959" s="131"/>
    </row>
    <row r="1960">
      <c r="A1960" s="152" t="str">
        <f t="shared" si="1"/>
        <v>759174</v>
      </c>
      <c r="B1960" s="107"/>
      <c r="C1960" s="106">
        <v>759.0</v>
      </c>
      <c r="D1960" s="153" t="s">
        <v>905</v>
      </c>
      <c r="E1960" s="168" t="s">
        <v>947</v>
      </c>
      <c r="F1960" s="155">
        <f>vlookup(G1960,terminals!$C$4:$O$196,13,FALSE)</f>
        <v>174</v>
      </c>
      <c r="G1960" s="153" t="s">
        <v>1110</v>
      </c>
      <c r="H1960" s="161"/>
      <c r="I1960" s="163"/>
      <c r="J1960" s="157"/>
      <c r="K1960" s="162">
        <f t="shared" si="10"/>
        <v>-1</v>
      </c>
      <c r="L1960" s="163"/>
      <c r="M1960" s="154"/>
      <c r="N1960" s="131"/>
    </row>
    <row r="1961">
      <c r="A1961" s="152" t="str">
        <f t="shared" si="1"/>
        <v>760189</v>
      </c>
      <c r="B1961" s="107"/>
      <c r="C1961" s="106">
        <v>760.0</v>
      </c>
      <c r="D1961" s="153" t="s">
        <v>906</v>
      </c>
      <c r="E1961" s="154" t="s">
        <v>945</v>
      </c>
      <c r="F1961" s="155">
        <f>vlookup(G1961,terminals!$C$4:$O$196,13,FALSE)</f>
        <v>189</v>
      </c>
      <c r="G1961" s="153" t="s">
        <v>305</v>
      </c>
      <c r="H1961" s="156" t="s">
        <v>986</v>
      </c>
      <c r="I1961" s="163" t="s">
        <v>1063</v>
      </c>
      <c r="J1961" s="157"/>
      <c r="K1961" s="162">
        <f t="shared" si="10"/>
        <v>0</v>
      </c>
      <c r="L1961" s="163"/>
      <c r="M1961" s="154"/>
      <c r="N1961" s="131"/>
    </row>
    <row r="1962">
      <c r="A1962" s="152" t="str">
        <f t="shared" si="1"/>
        <v>760142</v>
      </c>
      <c r="B1962" s="107"/>
      <c r="C1962" s="106">
        <v>760.0</v>
      </c>
      <c r="D1962" s="153" t="s">
        <v>906</v>
      </c>
      <c r="E1962" s="154" t="s">
        <v>969</v>
      </c>
      <c r="F1962" s="155">
        <f>vlookup(G1962,terminals!$C$4:$O$196,13,FALSE)</f>
        <v>142</v>
      </c>
      <c r="G1962" s="153" t="s">
        <v>342</v>
      </c>
      <c r="H1962" s="156"/>
      <c r="I1962" s="163" t="s">
        <v>1063</v>
      </c>
      <c r="J1962" s="157"/>
      <c r="K1962" s="162">
        <f t="shared" si="10"/>
        <v>1</v>
      </c>
      <c r="L1962" s="163"/>
      <c r="M1962" s="154"/>
      <c r="N1962" s="131"/>
    </row>
    <row r="1963">
      <c r="A1963" s="152" t="str">
        <f t="shared" si="1"/>
        <v>760127</v>
      </c>
      <c r="B1963" s="107"/>
      <c r="C1963" s="106">
        <v>760.0</v>
      </c>
      <c r="D1963" s="153" t="s">
        <v>906</v>
      </c>
      <c r="E1963" s="154" t="s">
        <v>969</v>
      </c>
      <c r="F1963" s="155">
        <f>vlookup(G1963,terminals!$C$4:$O$196,13,FALSE)</f>
        <v>127</v>
      </c>
      <c r="G1963" s="153" t="s">
        <v>336</v>
      </c>
      <c r="H1963" s="156"/>
      <c r="I1963" s="163" t="s">
        <v>1063</v>
      </c>
      <c r="J1963" s="157"/>
      <c r="K1963" s="162">
        <f t="shared" si="10"/>
        <v>2</v>
      </c>
      <c r="L1963" s="163"/>
      <c r="M1963" s="154"/>
      <c r="N1963" s="131"/>
    </row>
    <row r="1964">
      <c r="A1964" s="152" t="str">
        <f t="shared" si="1"/>
        <v>760146</v>
      </c>
      <c r="B1964" s="107"/>
      <c r="C1964" s="106">
        <v>760.0</v>
      </c>
      <c r="D1964" s="153" t="s">
        <v>906</v>
      </c>
      <c r="E1964" s="154" t="s">
        <v>969</v>
      </c>
      <c r="F1964" s="155">
        <f>vlookup(G1964,terminals!$C$4:$O$196,13,FALSE)</f>
        <v>146</v>
      </c>
      <c r="G1964" s="153" t="s">
        <v>350</v>
      </c>
      <c r="H1964" s="156"/>
      <c r="I1964" s="163" t="s">
        <v>1063</v>
      </c>
      <c r="J1964" s="157"/>
      <c r="K1964" s="162">
        <f t="shared" si="10"/>
        <v>3</v>
      </c>
      <c r="L1964" s="163"/>
      <c r="M1964" s="154"/>
      <c r="N1964" s="131"/>
    </row>
    <row r="1965">
      <c r="A1965" s="152" t="str">
        <f t="shared" si="1"/>
        <v>760144</v>
      </c>
      <c r="B1965" s="107"/>
      <c r="C1965" s="106">
        <v>760.0</v>
      </c>
      <c r="D1965" s="153" t="s">
        <v>906</v>
      </c>
      <c r="E1965" s="154" t="s">
        <v>969</v>
      </c>
      <c r="F1965" s="155">
        <f>vlookup(G1965,terminals!$C$4:$O$196,13,FALSE)</f>
        <v>144</v>
      </c>
      <c r="G1965" s="153" t="s">
        <v>344</v>
      </c>
      <c r="H1965" s="156"/>
      <c r="I1965" s="163" t="s">
        <v>1063</v>
      </c>
      <c r="J1965" s="157"/>
      <c r="K1965" s="162">
        <f t="shared" si="10"/>
        <v>4</v>
      </c>
      <c r="L1965" s="163"/>
      <c r="M1965" s="154"/>
      <c r="N1965" s="131"/>
    </row>
    <row r="1966">
      <c r="A1966" s="152" t="str">
        <f t="shared" si="1"/>
        <v>760129</v>
      </c>
      <c r="B1966" s="107"/>
      <c r="C1966" s="106">
        <v>760.0</v>
      </c>
      <c r="D1966" s="153" t="s">
        <v>906</v>
      </c>
      <c r="E1966" s="154" t="s">
        <v>969</v>
      </c>
      <c r="F1966" s="155">
        <f>vlookup(G1966,terminals!$C$4:$O$196,13,FALSE)</f>
        <v>129</v>
      </c>
      <c r="G1966" s="153" t="s">
        <v>340</v>
      </c>
      <c r="H1966" s="156"/>
      <c r="I1966" s="163" t="s">
        <v>1063</v>
      </c>
      <c r="J1966" s="157"/>
      <c r="K1966" s="162">
        <f t="shared" si="10"/>
        <v>5</v>
      </c>
      <c r="L1966" s="163"/>
      <c r="M1966" s="154"/>
      <c r="N1966" s="131"/>
    </row>
    <row r="1967">
      <c r="A1967" s="152" t="str">
        <f t="shared" si="1"/>
        <v>760131</v>
      </c>
      <c r="B1967" s="107"/>
      <c r="C1967" s="106">
        <v>760.0</v>
      </c>
      <c r="D1967" s="153" t="s">
        <v>906</v>
      </c>
      <c r="E1967" s="154" t="s">
        <v>969</v>
      </c>
      <c r="F1967" s="155">
        <f>vlookup(G1967,terminals!$C$4:$O$196,13,FALSE)</f>
        <v>131</v>
      </c>
      <c r="G1967" s="153" t="s">
        <v>1111</v>
      </c>
      <c r="H1967" s="156"/>
      <c r="I1967" s="163" t="s">
        <v>1063</v>
      </c>
      <c r="J1967" s="157"/>
      <c r="K1967" s="162">
        <f t="shared" si="10"/>
        <v>6</v>
      </c>
      <c r="L1967" s="163"/>
      <c r="M1967" s="154"/>
      <c r="N1967" s="131"/>
    </row>
    <row r="1968">
      <c r="A1968" s="152" t="str">
        <f t="shared" si="1"/>
        <v>760149</v>
      </c>
      <c r="B1968" s="107"/>
      <c r="C1968" s="106">
        <v>760.0</v>
      </c>
      <c r="D1968" s="153" t="s">
        <v>906</v>
      </c>
      <c r="E1968" s="154" t="s">
        <v>969</v>
      </c>
      <c r="F1968" s="155">
        <f>vlookup(G1968,terminals!$C$4:$O$196,13,FALSE)</f>
        <v>149</v>
      </c>
      <c r="G1968" s="153" t="s">
        <v>1114</v>
      </c>
      <c r="H1968" s="156"/>
      <c r="I1968" s="163" t="s">
        <v>1063</v>
      </c>
      <c r="J1968" s="157"/>
      <c r="K1968" s="162">
        <f t="shared" si="10"/>
        <v>7</v>
      </c>
      <c r="L1968" s="163"/>
      <c r="M1968" s="154"/>
      <c r="N1968" s="131"/>
    </row>
    <row r="1969">
      <c r="A1969" s="152" t="str">
        <f t="shared" si="1"/>
        <v>760121</v>
      </c>
      <c r="B1969" s="107"/>
      <c r="C1969" s="106">
        <v>760.0</v>
      </c>
      <c r="D1969" s="153" t="s">
        <v>906</v>
      </c>
      <c r="E1969" s="154" t="s">
        <v>955</v>
      </c>
      <c r="F1969" s="155">
        <f>vlookup(G1969,terminals!$C$4:$O$196,13,FALSE)</f>
        <v>121</v>
      </c>
      <c r="G1969" s="153" t="s">
        <v>299</v>
      </c>
      <c r="H1969" s="156"/>
      <c r="I1969" s="163" t="s">
        <v>1063</v>
      </c>
      <c r="J1969" s="157"/>
      <c r="K1969" s="162">
        <f t="shared" si="10"/>
        <v>8</v>
      </c>
      <c r="L1969" s="163"/>
      <c r="M1969" s="154"/>
      <c r="N1969" s="131"/>
    </row>
    <row r="1970">
      <c r="A1970" s="152" t="str">
        <f t="shared" si="1"/>
        <v>760183</v>
      </c>
      <c r="B1970" s="107"/>
      <c r="C1970" s="106">
        <v>760.0</v>
      </c>
      <c r="D1970" s="153" t="s">
        <v>906</v>
      </c>
      <c r="E1970" s="154" t="s">
        <v>947</v>
      </c>
      <c r="F1970" s="155">
        <f>vlookup(G1970,terminals!$C$4:$O$196,13,FALSE)</f>
        <v>183</v>
      </c>
      <c r="G1970" s="153" t="s">
        <v>1115</v>
      </c>
      <c r="H1970" s="156"/>
      <c r="I1970" s="163"/>
      <c r="J1970" s="157"/>
      <c r="K1970" s="162">
        <f t="shared" si="10"/>
        <v>-1</v>
      </c>
      <c r="L1970" s="163"/>
      <c r="M1970" s="154"/>
      <c r="N1970" s="131"/>
    </row>
    <row r="1971">
      <c r="A1971" s="152" t="str">
        <f t="shared" si="1"/>
        <v>761189</v>
      </c>
      <c r="B1971" s="107"/>
      <c r="C1971" s="106">
        <v>761.0</v>
      </c>
      <c r="D1971" s="153" t="s">
        <v>907</v>
      </c>
      <c r="E1971" s="154" t="s">
        <v>945</v>
      </c>
      <c r="F1971" s="155">
        <f>vlookup(G1971,terminals!$C$4:$O$196,13,FALSE)</f>
        <v>189</v>
      </c>
      <c r="G1971" s="153" t="s">
        <v>305</v>
      </c>
      <c r="H1971" s="156" t="s">
        <v>986</v>
      </c>
      <c r="I1971" s="163" t="s">
        <v>1063</v>
      </c>
      <c r="J1971" s="157"/>
      <c r="K1971" s="162">
        <f t="shared" si="10"/>
        <v>0</v>
      </c>
      <c r="L1971" s="163"/>
      <c r="M1971" s="154"/>
      <c r="N1971" s="131"/>
    </row>
    <row r="1972">
      <c r="A1972" s="152" t="str">
        <f t="shared" si="1"/>
        <v>761125</v>
      </c>
      <c r="B1972" s="107"/>
      <c r="C1972" s="106">
        <v>761.0</v>
      </c>
      <c r="D1972" s="153" t="s">
        <v>907</v>
      </c>
      <c r="E1972" s="154" t="s">
        <v>969</v>
      </c>
      <c r="F1972" s="155">
        <f>vlookup(G1972,terminals!$C$4:$O$196,13,FALSE)</f>
        <v>125</v>
      </c>
      <c r="G1972" s="153" t="s">
        <v>1112</v>
      </c>
      <c r="H1972" s="156"/>
      <c r="I1972" s="163" t="s">
        <v>1063</v>
      </c>
      <c r="J1972" s="157"/>
      <c r="K1972" s="162">
        <f t="shared" si="10"/>
        <v>1</v>
      </c>
      <c r="L1972" s="163"/>
      <c r="M1972" s="154"/>
      <c r="N1972" s="131"/>
    </row>
    <row r="1973">
      <c r="A1973" s="152" t="str">
        <f t="shared" si="1"/>
        <v>761146</v>
      </c>
      <c r="B1973" s="107"/>
      <c r="C1973" s="106">
        <v>761.0</v>
      </c>
      <c r="D1973" s="153" t="s">
        <v>907</v>
      </c>
      <c r="E1973" s="154" t="s">
        <v>969</v>
      </c>
      <c r="F1973" s="155">
        <f>vlookup(G1973,terminals!$C$4:$O$196,13,FALSE)</f>
        <v>146</v>
      </c>
      <c r="G1973" s="153" t="s">
        <v>350</v>
      </c>
      <c r="H1973" s="156"/>
      <c r="I1973" s="163" t="s">
        <v>1063</v>
      </c>
      <c r="J1973" s="157"/>
      <c r="K1973" s="162">
        <f t="shared" si="10"/>
        <v>2</v>
      </c>
      <c r="L1973" s="163"/>
      <c r="M1973" s="154"/>
      <c r="N1973" s="131"/>
    </row>
    <row r="1974">
      <c r="A1974" s="152" t="str">
        <f t="shared" si="1"/>
        <v>761129</v>
      </c>
      <c r="B1974" s="107"/>
      <c r="C1974" s="106">
        <v>761.0</v>
      </c>
      <c r="D1974" s="153" t="s">
        <v>907</v>
      </c>
      <c r="E1974" s="154" t="s">
        <v>955</v>
      </c>
      <c r="F1974" s="155">
        <f>vlookup(G1974,terminals!$C$4:$O$196,13,FALSE)</f>
        <v>129</v>
      </c>
      <c r="G1974" s="153" t="s">
        <v>340</v>
      </c>
      <c r="H1974" s="156"/>
      <c r="I1974" s="163" t="s">
        <v>1063</v>
      </c>
      <c r="J1974" s="157"/>
      <c r="K1974" s="162">
        <f t="shared" si="10"/>
        <v>3</v>
      </c>
      <c r="L1974" s="163"/>
      <c r="M1974" s="154"/>
      <c r="N1974" s="131"/>
    </row>
    <row r="1975">
      <c r="A1975" s="152" t="str">
        <f t="shared" si="1"/>
        <v>761128</v>
      </c>
      <c r="B1975" s="107"/>
      <c r="C1975" s="106">
        <v>761.0</v>
      </c>
      <c r="D1975" s="153" t="s">
        <v>907</v>
      </c>
      <c r="E1975" s="154" t="s">
        <v>947</v>
      </c>
      <c r="F1975" s="155">
        <f>vlookup(G1975,terminals!$C$4:$O$196,13,FALSE)</f>
        <v>128</v>
      </c>
      <c r="G1975" s="153" t="s">
        <v>338</v>
      </c>
      <c r="H1975" s="156"/>
      <c r="I1975" s="163"/>
      <c r="J1975" s="157"/>
      <c r="K1975" s="162">
        <f t="shared" si="10"/>
        <v>-1</v>
      </c>
      <c r="L1975" s="163"/>
      <c r="M1975" s="154"/>
      <c r="N1975" s="131"/>
    </row>
    <row r="1976">
      <c r="A1976" s="152" t="str">
        <f t="shared" si="1"/>
        <v>762164</v>
      </c>
      <c r="B1976" s="107"/>
      <c r="C1976" s="106">
        <v>762.0</v>
      </c>
      <c r="D1976" s="153" t="s">
        <v>908</v>
      </c>
      <c r="E1976" s="154" t="s">
        <v>945</v>
      </c>
      <c r="F1976" s="155">
        <f>vlookup(G1976,terminals!$C$4:$O$196,13,FALSE)</f>
        <v>164</v>
      </c>
      <c r="G1976" s="153" t="s">
        <v>316</v>
      </c>
      <c r="H1976" s="156" t="s">
        <v>986</v>
      </c>
      <c r="I1976" s="163" t="s">
        <v>1063</v>
      </c>
      <c r="J1976" s="157"/>
      <c r="K1976" s="162">
        <f t="shared" si="10"/>
        <v>0</v>
      </c>
      <c r="L1976" s="163"/>
      <c r="M1976" s="154"/>
      <c r="N1976" s="131"/>
    </row>
    <row r="1977">
      <c r="A1977" s="152" t="str">
        <f t="shared" si="1"/>
        <v>762142</v>
      </c>
      <c r="B1977" s="107"/>
      <c r="C1977" s="106">
        <v>762.0</v>
      </c>
      <c r="D1977" s="153" t="s">
        <v>908</v>
      </c>
      <c r="E1977" s="154" t="s">
        <v>969</v>
      </c>
      <c r="F1977" s="155">
        <f>vlookup(G1977,terminals!$C$4:$O$196,13,FALSE)</f>
        <v>142</v>
      </c>
      <c r="G1977" s="153" t="s">
        <v>342</v>
      </c>
      <c r="H1977" s="156"/>
      <c r="I1977" s="163" t="s">
        <v>1063</v>
      </c>
      <c r="J1977" s="157"/>
      <c r="K1977" s="162">
        <f t="shared" si="10"/>
        <v>1</v>
      </c>
      <c r="L1977" s="163"/>
      <c r="M1977" s="154"/>
      <c r="N1977" s="131"/>
    </row>
    <row r="1978">
      <c r="A1978" s="152" t="str">
        <f t="shared" si="1"/>
        <v>762125</v>
      </c>
      <c r="B1978" s="107"/>
      <c r="C1978" s="106">
        <v>762.0</v>
      </c>
      <c r="D1978" s="153" t="s">
        <v>908</v>
      </c>
      <c r="E1978" s="154" t="s">
        <v>969</v>
      </c>
      <c r="F1978" s="155">
        <f>vlookup(G1978,terminals!$C$4:$O$196,13,FALSE)</f>
        <v>125</v>
      </c>
      <c r="G1978" s="153" t="s">
        <v>1112</v>
      </c>
      <c r="H1978" s="156"/>
      <c r="I1978" s="163" t="s">
        <v>1063</v>
      </c>
      <c r="J1978" s="157"/>
      <c r="K1978" s="162">
        <f t="shared" si="10"/>
        <v>2</v>
      </c>
      <c r="L1978" s="163"/>
      <c r="M1978" s="154"/>
      <c r="N1978" s="131"/>
    </row>
    <row r="1979">
      <c r="A1979" s="152" t="str">
        <f t="shared" si="1"/>
        <v>762127</v>
      </c>
      <c r="B1979" s="107"/>
      <c r="C1979" s="106">
        <v>762.0</v>
      </c>
      <c r="D1979" s="153" t="s">
        <v>908</v>
      </c>
      <c r="E1979" s="154" t="s">
        <v>969</v>
      </c>
      <c r="F1979" s="155">
        <f>vlookup(G1979,terminals!$C$4:$O$196,13,FALSE)</f>
        <v>127</v>
      </c>
      <c r="G1979" s="153" t="s">
        <v>336</v>
      </c>
      <c r="H1979" s="156"/>
      <c r="I1979" s="163" t="s">
        <v>1063</v>
      </c>
      <c r="J1979" s="157"/>
      <c r="K1979" s="162">
        <f t="shared" si="10"/>
        <v>3</v>
      </c>
      <c r="L1979" s="163"/>
      <c r="M1979" s="154"/>
      <c r="N1979" s="131"/>
    </row>
    <row r="1980">
      <c r="A1980" s="152" t="str">
        <f t="shared" si="1"/>
        <v>762146</v>
      </c>
      <c r="B1980" s="107"/>
      <c r="C1980" s="106">
        <v>762.0</v>
      </c>
      <c r="D1980" s="153" t="s">
        <v>908</v>
      </c>
      <c r="E1980" s="154" t="s">
        <v>969</v>
      </c>
      <c r="F1980" s="155">
        <f>vlookup(G1980,terminals!$C$4:$O$196,13,FALSE)</f>
        <v>146</v>
      </c>
      <c r="G1980" s="153" t="s">
        <v>350</v>
      </c>
      <c r="H1980" s="156"/>
      <c r="I1980" s="163" t="s">
        <v>1063</v>
      </c>
      <c r="J1980" s="157"/>
      <c r="K1980" s="162">
        <f t="shared" si="10"/>
        <v>4</v>
      </c>
      <c r="L1980" s="163"/>
      <c r="M1980" s="154"/>
      <c r="N1980" s="131"/>
    </row>
    <row r="1981">
      <c r="A1981" s="152" t="str">
        <f t="shared" si="1"/>
        <v>762144</v>
      </c>
      <c r="B1981" s="107"/>
      <c r="C1981" s="106">
        <v>762.0</v>
      </c>
      <c r="D1981" s="153" t="s">
        <v>908</v>
      </c>
      <c r="E1981" s="154" t="s">
        <v>955</v>
      </c>
      <c r="F1981" s="155">
        <f>vlookup(G1981,terminals!$C$4:$O$196,13,FALSE)</f>
        <v>144</v>
      </c>
      <c r="G1981" s="153" t="s">
        <v>344</v>
      </c>
      <c r="H1981" s="156"/>
      <c r="I1981" s="163" t="s">
        <v>1063</v>
      </c>
      <c r="J1981" s="157"/>
      <c r="K1981" s="162">
        <f t="shared" si="10"/>
        <v>5</v>
      </c>
      <c r="L1981" s="163"/>
      <c r="M1981" s="154"/>
      <c r="N1981" s="131"/>
    </row>
    <row r="1982">
      <c r="A1982" s="152" t="str">
        <f t="shared" si="1"/>
        <v>762141</v>
      </c>
      <c r="B1982" s="107"/>
      <c r="C1982" s="106">
        <v>762.0</v>
      </c>
      <c r="D1982" s="153" t="s">
        <v>908</v>
      </c>
      <c r="E1982" s="154" t="s">
        <v>947</v>
      </c>
      <c r="F1982" s="155">
        <f>vlookup(G1982,terminals!$C$4:$O$196,13,FALSE)</f>
        <v>141</v>
      </c>
      <c r="G1982" s="153" t="s">
        <v>1113</v>
      </c>
      <c r="H1982" s="156"/>
      <c r="I1982" s="163"/>
      <c r="J1982" s="157"/>
      <c r="K1982" s="162">
        <f t="shared" si="10"/>
        <v>-1</v>
      </c>
      <c r="L1982" s="163"/>
      <c r="M1982" s="154"/>
      <c r="N1982" s="131"/>
    </row>
    <row r="1983">
      <c r="A1983" s="152" t="str">
        <f t="shared" si="1"/>
        <v>763164</v>
      </c>
      <c r="B1983" s="107"/>
      <c r="C1983" s="106">
        <v>763.0</v>
      </c>
      <c r="D1983" s="153" t="s">
        <v>909</v>
      </c>
      <c r="E1983" s="154" t="s">
        <v>945</v>
      </c>
      <c r="F1983" s="155">
        <f>vlookup(G1983,terminals!$C$4:$O$196,13,FALSE)</f>
        <v>164</v>
      </c>
      <c r="G1983" s="153" t="s">
        <v>316</v>
      </c>
      <c r="H1983" s="156" t="s">
        <v>986</v>
      </c>
      <c r="I1983" s="163" t="s">
        <v>1063</v>
      </c>
      <c r="J1983" s="157"/>
      <c r="K1983" s="162">
        <f t="shared" si="10"/>
        <v>0</v>
      </c>
      <c r="L1983" s="163"/>
      <c r="M1983" s="154"/>
      <c r="N1983" s="131"/>
    </row>
    <row r="1984">
      <c r="A1984" s="152" t="str">
        <f t="shared" si="1"/>
        <v>763142</v>
      </c>
      <c r="B1984" s="107"/>
      <c r="C1984" s="106">
        <v>763.0</v>
      </c>
      <c r="D1984" s="153" t="s">
        <v>909</v>
      </c>
      <c r="E1984" s="154" t="s">
        <v>969</v>
      </c>
      <c r="F1984" s="155">
        <f>vlookup(G1984,terminals!$C$4:$O$196,13,FALSE)</f>
        <v>142</v>
      </c>
      <c r="G1984" s="153" t="s">
        <v>342</v>
      </c>
      <c r="H1984" s="156"/>
      <c r="I1984" s="163" t="s">
        <v>1063</v>
      </c>
      <c r="J1984" s="157"/>
      <c r="K1984" s="162">
        <f t="shared" si="10"/>
        <v>1</v>
      </c>
      <c r="L1984" s="163"/>
      <c r="M1984" s="154"/>
      <c r="N1984" s="131"/>
    </row>
    <row r="1985">
      <c r="A1985" s="152" t="str">
        <f t="shared" si="1"/>
        <v>763127</v>
      </c>
      <c r="B1985" s="107"/>
      <c r="C1985" s="106">
        <v>763.0</v>
      </c>
      <c r="D1985" s="153" t="s">
        <v>909</v>
      </c>
      <c r="E1985" s="154" t="s">
        <v>969</v>
      </c>
      <c r="F1985" s="155">
        <f>vlookup(G1985,terminals!$C$4:$O$196,13,FALSE)</f>
        <v>127</v>
      </c>
      <c r="G1985" s="153" t="s">
        <v>336</v>
      </c>
      <c r="H1985" s="156"/>
      <c r="I1985" s="163" t="s">
        <v>1063</v>
      </c>
      <c r="J1985" s="157"/>
      <c r="K1985" s="162">
        <f t="shared" si="10"/>
        <v>2</v>
      </c>
      <c r="L1985" s="163"/>
      <c r="M1985" s="154"/>
      <c r="N1985" s="131"/>
    </row>
    <row r="1986">
      <c r="A1986" s="152" t="str">
        <f t="shared" si="1"/>
        <v>763131</v>
      </c>
      <c r="B1986" s="107"/>
      <c r="C1986" s="106">
        <v>763.0</v>
      </c>
      <c r="D1986" s="153" t="s">
        <v>909</v>
      </c>
      <c r="E1986" s="154" t="s">
        <v>969</v>
      </c>
      <c r="F1986" s="155">
        <f>vlookup(G1986,terminals!$C$4:$O$196,13,FALSE)</f>
        <v>131</v>
      </c>
      <c r="G1986" s="153" t="s">
        <v>1111</v>
      </c>
      <c r="H1986" s="156"/>
      <c r="I1986" s="163" t="s">
        <v>1063</v>
      </c>
      <c r="J1986" s="157"/>
      <c r="K1986" s="162">
        <f t="shared" si="10"/>
        <v>3</v>
      </c>
      <c r="L1986" s="163"/>
      <c r="M1986" s="154"/>
      <c r="N1986" s="131"/>
    </row>
    <row r="1987">
      <c r="A1987" s="152" t="str">
        <f t="shared" si="1"/>
        <v>763149</v>
      </c>
      <c r="B1987" s="107"/>
      <c r="C1987" s="106">
        <v>763.0</v>
      </c>
      <c r="D1987" s="153" t="s">
        <v>909</v>
      </c>
      <c r="E1987" s="154" t="s">
        <v>969</v>
      </c>
      <c r="F1987" s="155">
        <f>vlookup(G1987,terminals!$C$4:$O$196,13,FALSE)</f>
        <v>149</v>
      </c>
      <c r="G1987" s="153" t="s">
        <v>1114</v>
      </c>
      <c r="H1987" s="156"/>
      <c r="I1987" s="163" t="s">
        <v>1063</v>
      </c>
      <c r="J1987" s="157"/>
      <c r="K1987" s="162">
        <f t="shared" si="10"/>
        <v>4</v>
      </c>
      <c r="L1987" s="163"/>
      <c r="M1987" s="154"/>
      <c r="N1987" s="131"/>
    </row>
    <row r="1988">
      <c r="A1988" s="152" t="str">
        <f t="shared" si="1"/>
        <v>763152</v>
      </c>
      <c r="B1988" s="107"/>
      <c r="C1988" s="106">
        <v>763.0</v>
      </c>
      <c r="D1988" s="153" t="s">
        <v>909</v>
      </c>
      <c r="E1988" s="154" t="s">
        <v>969</v>
      </c>
      <c r="F1988" s="155">
        <f>vlookup(G1988,terminals!$C$4:$O$196,13,FALSE)</f>
        <v>152</v>
      </c>
      <c r="G1988" s="153" t="s">
        <v>332</v>
      </c>
      <c r="H1988" s="156"/>
      <c r="I1988" s="163" t="s">
        <v>1063</v>
      </c>
      <c r="J1988" s="157"/>
      <c r="K1988" s="162">
        <f t="shared" si="10"/>
        <v>5</v>
      </c>
      <c r="L1988" s="163"/>
      <c r="M1988" s="154"/>
      <c r="N1988" s="131"/>
    </row>
    <row r="1989">
      <c r="A1989" s="152" t="str">
        <f t="shared" si="1"/>
        <v>763121</v>
      </c>
      <c r="B1989" s="107"/>
      <c r="C1989" s="106">
        <v>763.0</v>
      </c>
      <c r="D1989" s="153" t="s">
        <v>909</v>
      </c>
      <c r="E1989" s="154" t="s">
        <v>969</v>
      </c>
      <c r="F1989" s="155">
        <f>vlookup(G1989,terminals!$C$4:$O$196,13,FALSE)</f>
        <v>121</v>
      </c>
      <c r="G1989" s="153" t="s">
        <v>299</v>
      </c>
      <c r="H1989" s="156"/>
      <c r="I1989" s="163" t="s">
        <v>1063</v>
      </c>
      <c r="J1989" s="157"/>
      <c r="K1989" s="162">
        <f t="shared" si="10"/>
        <v>6</v>
      </c>
      <c r="L1989" s="163"/>
      <c r="M1989" s="154"/>
      <c r="N1989" s="131"/>
    </row>
    <row r="1990">
      <c r="A1990" s="152" t="str">
        <f t="shared" si="1"/>
        <v>763123</v>
      </c>
      <c r="B1990" s="107"/>
      <c r="C1990" s="106">
        <v>763.0</v>
      </c>
      <c r="D1990" s="153" t="s">
        <v>909</v>
      </c>
      <c r="E1990" s="154" t="s">
        <v>955</v>
      </c>
      <c r="F1990" s="155">
        <f>vlookup(G1990,terminals!$C$4:$O$196,13,FALSE)</f>
        <v>123</v>
      </c>
      <c r="G1990" s="153" t="s">
        <v>346</v>
      </c>
      <c r="H1990" s="156"/>
      <c r="I1990" s="163" t="s">
        <v>1063</v>
      </c>
      <c r="J1990" s="157"/>
      <c r="K1990" s="162">
        <f t="shared" si="10"/>
        <v>7</v>
      </c>
      <c r="L1990" s="163"/>
      <c r="M1990" s="154"/>
      <c r="N1990" s="131"/>
    </row>
    <row r="1991">
      <c r="A1991" s="152" t="str">
        <f t="shared" si="1"/>
        <v>763183</v>
      </c>
      <c r="B1991" s="107"/>
      <c r="C1991" s="106">
        <v>763.0</v>
      </c>
      <c r="D1991" s="153" t="s">
        <v>909</v>
      </c>
      <c r="E1991" s="154" t="s">
        <v>947</v>
      </c>
      <c r="F1991" s="155">
        <f>vlookup(G1991,terminals!$C$4:$O$196,13,FALSE)</f>
        <v>183</v>
      </c>
      <c r="G1991" s="153" t="s">
        <v>1115</v>
      </c>
      <c r="H1991" s="156"/>
      <c r="I1991" s="163"/>
      <c r="J1991" s="157"/>
      <c r="K1991" s="162">
        <f t="shared" si="10"/>
        <v>-1</v>
      </c>
      <c r="L1991" s="163"/>
      <c r="M1991" s="154"/>
      <c r="N1991" s="131"/>
    </row>
    <row r="1992">
      <c r="A1992" s="152" t="str">
        <f t="shared" si="1"/>
        <v>764126</v>
      </c>
      <c r="B1992" s="107"/>
      <c r="C1992" s="106">
        <v>764.0</v>
      </c>
      <c r="D1992" s="167" t="s">
        <v>910</v>
      </c>
      <c r="E1992" s="154" t="s">
        <v>945</v>
      </c>
      <c r="F1992" s="155">
        <f>vlookup(G1992,terminals!$C$4:$O$196,13,FALSE)</f>
        <v>126</v>
      </c>
      <c r="G1992" s="153" t="s">
        <v>334</v>
      </c>
      <c r="H1992" s="161" t="s">
        <v>946</v>
      </c>
      <c r="I1992" s="163" t="s">
        <v>1063</v>
      </c>
      <c r="J1992" s="157"/>
      <c r="K1992" s="162">
        <f t="shared" si="10"/>
        <v>0</v>
      </c>
      <c r="L1992" s="163"/>
      <c r="M1992" s="154"/>
      <c r="N1992" s="131"/>
    </row>
    <row r="1993">
      <c r="A1993" s="152" t="str">
        <f t="shared" si="1"/>
        <v>764188</v>
      </c>
      <c r="B1993" s="107"/>
      <c r="C1993" s="106">
        <v>764.0</v>
      </c>
      <c r="D1993" s="167" t="s">
        <v>910</v>
      </c>
      <c r="E1993" s="154" t="s">
        <v>969</v>
      </c>
      <c r="F1993" s="155">
        <f>vlookup(G1993,terminals!$C$4:$O$196,13,FALSE)</f>
        <v>188</v>
      </c>
      <c r="G1993" s="153" t="s">
        <v>306</v>
      </c>
      <c r="H1993" s="161"/>
      <c r="I1993" s="163" t="s">
        <v>1063</v>
      </c>
      <c r="J1993" s="157"/>
      <c r="K1993" s="162">
        <f t="shared" si="10"/>
        <v>1</v>
      </c>
      <c r="L1993" s="163"/>
      <c r="M1993" s="154"/>
      <c r="N1993" s="131"/>
    </row>
    <row r="1994">
      <c r="A1994" s="152" t="str">
        <f t="shared" si="1"/>
        <v>764187</v>
      </c>
      <c r="B1994" s="107"/>
      <c r="C1994" s="106">
        <v>764.0</v>
      </c>
      <c r="D1994" s="167" t="s">
        <v>910</v>
      </c>
      <c r="E1994" s="154" t="s">
        <v>969</v>
      </c>
      <c r="F1994" s="155">
        <f>vlookup(G1994,terminals!$C$4:$O$196,13,FALSE)</f>
        <v>187</v>
      </c>
      <c r="G1994" s="153" t="s">
        <v>307</v>
      </c>
      <c r="H1994" s="161"/>
      <c r="I1994" s="163" t="s">
        <v>1063</v>
      </c>
      <c r="J1994" s="157"/>
      <c r="K1994" s="162">
        <f t="shared" si="10"/>
        <v>2</v>
      </c>
      <c r="L1994" s="163"/>
      <c r="M1994" s="154"/>
      <c r="N1994" s="131"/>
    </row>
    <row r="1995">
      <c r="A1995" s="152" t="str">
        <f t="shared" si="1"/>
        <v>764186</v>
      </c>
      <c r="B1995" s="107"/>
      <c r="C1995" s="106">
        <v>764.0</v>
      </c>
      <c r="D1995" s="167" t="s">
        <v>910</v>
      </c>
      <c r="E1995" s="154" t="s">
        <v>955</v>
      </c>
      <c r="F1995" s="155">
        <f>vlookup(G1995,terminals!$C$4:$O$196,13,FALSE)</f>
        <v>186</v>
      </c>
      <c r="G1995" s="153" t="s">
        <v>327</v>
      </c>
      <c r="H1995" s="161"/>
      <c r="I1995" s="163" t="s">
        <v>1063</v>
      </c>
      <c r="J1995" s="157"/>
      <c r="K1995" s="162">
        <f t="shared" si="10"/>
        <v>3</v>
      </c>
      <c r="L1995" s="163"/>
      <c r="M1995" s="154"/>
      <c r="N1995" s="131"/>
    </row>
    <row r="1996">
      <c r="A1996" s="152" t="str">
        <f t="shared" si="1"/>
        <v>764189</v>
      </c>
      <c r="B1996" s="107"/>
      <c r="C1996" s="106">
        <v>764.0</v>
      </c>
      <c r="D1996" s="167" t="s">
        <v>910</v>
      </c>
      <c r="E1996" s="168" t="s">
        <v>947</v>
      </c>
      <c r="F1996" s="155">
        <f>vlookup(G1996,terminals!$C$4:$O$196,13,FALSE)</f>
        <v>189</v>
      </c>
      <c r="G1996" s="153" t="s">
        <v>305</v>
      </c>
      <c r="H1996" s="161"/>
      <c r="I1996" s="163"/>
      <c r="J1996" s="157"/>
      <c r="K1996" s="162">
        <f t="shared" si="10"/>
        <v>-1</v>
      </c>
      <c r="L1996" s="163"/>
      <c r="M1996" s="154"/>
      <c r="N1996" s="131"/>
    </row>
    <row r="1997">
      <c r="A1997" s="152" t="str">
        <f t="shared" si="1"/>
        <v>765126</v>
      </c>
      <c r="B1997" s="107"/>
      <c r="C1997" s="106">
        <v>765.0</v>
      </c>
      <c r="D1997" s="167" t="s">
        <v>911</v>
      </c>
      <c r="E1997" s="154" t="s">
        <v>945</v>
      </c>
      <c r="F1997" s="155">
        <f>vlookup(G1997,terminals!$C$4:$O$196,13,FALSE)</f>
        <v>126</v>
      </c>
      <c r="G1997" s="153" t="s">
        <v>334</v>
      </c>
      <c r="H1997" s="161" t="s">
        <v>959</v>
      </c>
      <c r="I1997" s="163" t="s">
        <v>1063</v>
      </c>
      <c r="J1997" s="157"/>
      <c r="K1997" s="162">
        <f t="shared" si="10"/>
        <v>0</v>
      </c>
      <c r="L1997" s="163"/>
      <c r="M1997" s="154"/>
      <c r="N1997" s="131"/>
    </row>
    <row r="1998">
      <c r="A1998" s="152" t="str">
        <f t="shared" si="1"/>
        <v>765179</v>
      </c>
      <c r="B1998" s="107"/>
      <c r="C1998" s="106">
        <v>765.0</v>
      </c>
      <c r="D1998" s="167" t="s">
        <v>911</v>
      </c>
      <c r="E1998" s="154" t="s">
        <v>969</v>
      </c>
      <c r="F1998" s="155">
        <f>vlookup(G1998,terminals!$C$4:$O$196,13,FALSE)</f>
        <v>179</v>
      </c>
      <c r="G1998" s="153" t="s">
        <v>365</v>
      </c>
      <c r="H1998" s="161"/>
      <c r="I1998" s="163" t="s">
        <v>1063</v>
      </c>
      <c r="J1998" s="157"/>
      <c r="K1998" s="162">
        <f t="shared" si="10"/>
        <v>1</v>
      </c>
      <c r="L1998" s="163"/>
      <c r="M1998" s="154"/>
      <c r="N1998" s="131"/>
    </row>
    <row r="1999">
      <c r="A1999" s="152" t="str">
        <f t="shared" si="1"/>
        <v>765180</v>
      </c>
      <c r="B1999" s="107"/>
      <c r="C1999" s="106">
        <v>765.0</v>
      </c>
      <c r="D1999" s="167" t="s">
        <v>911</v>
      </c>
      <c r="E1999" s="154" t="s">
        <v>969</v>
      </c>
      <c r="F1999" s="155">
        <f>vlookup(G1999,terminals!$C$4:$O$196,13,FALSE)</f>
        <v>180</v>
      </c>
      <c r="G1999" s="153" t="s">
        <v>311</v>
      </c>
      <c r="H1999" s="161"/>
      <c r="I1999" s="163" t="s">
        <v>1063</v>
      </c>
      <c r="J1999" s="157"/>
      <c r="K1999" s="162">
        <f t="shared" si="10"/>
        <v>2</v>
      </c>
      <c r="L1999" s="163"/>
      <c r="M1999" s="154"/>
      <c r="N1999" s="131"/>
    </row>
    <row r="2000">
      <c r="A2000" s="152" t="str">
        <f t="shared" si="1"/>
        <v>765166</v>
      </c>
      <c r="B2000" s="107"/>
      <c r="C2000" s="106">
        <v>765.0</v>
      </c>
      <c r="D2000" s="167" t="s">
        <v>911</v>
      </c>
      <c r="E2000" s="154" t="s">
        <v>969</v>
      </c>
      <c r="F2000" s="155">
        <f>vlookup(G2000,terminals!$C$4:$O$196,13,FALSE)</f>
        <v>166</v>
      </c>
      <c r="G2000" s="153" t="s">
        <v>314</v>
      </c>
      <c r="H2000" s="161"/>
      <c r="I2000" s="163" t="s">
        <v>1063</v>
      </c>
      <c r="J2000" s="157"/>
      <c r="K2000" s="162">
        <f t="shared" si="10"/>
        <v>3</v>
      </c>
      <c r="L2000" s="163"/>
      <c r="M2000" s="154"/>
      <c r="N2000" s="131"/>
    </row>
    <row r="2001">
      <c r="A2001" s="152" t="str">
        <f t="shared" si="1"/>
        <v>765165</v>
      </c>
      <c r="B2001" s="107"/>
      <c r="C2001" s="106">
        <v>765.0</v>
      </c>
      <c r="D2001" s="167" t="s">
        <v>911</v>
      </c>
      <c r="E2001" s="154" t="s">
        <v>969</v>
      </c>
      <c r="F2001" s="155">
        <f>vlookup(G2001,terminals!$C$4:$O$196,13,FALSE)</f>
        <v>165</v>
      </c>
      <c r="G2001" s="153" t="s">
        <v>320</v>
      </c>
      <c r="H2001" s="161"/>
      <c r="I2001" s="163" t="s">
        <v>1063</v>
      </c>
      <c r="J2001" s="157"/>
      <c r="K2001" s="162">
        <f t="shared" si="10"/>
        <v>4</v>
      </c>
      <c r="L2001" s="163"/>
      <c r="M2001" s="154"/>
      <c r="N2001" s="131"/>
    </row>
    <row r="2002">
      <c r="A2002" s="152" t="str">
        <f t="shared" si="1"/>
        <v>765177</v>
      </c>
      <c r="B2002" s="107"/>
      <c r="C2002" s="106">
        <v>765.0</v>
      </c>
      <c r="D2002" s="167" t="s">
        <v>911</v>
      </c>
      <c r="E2002" s="154" t="s">
        <v>969</v>
      </c>
      <c r="F2002" s="155">
        <f>vlookup(G2002,terminals!$C$4:$O$196,13,FALSE)</f>
        <v>177</v>
      </c>
      <c r="G2002" s="153" t="s">
        <v>1108</v>
      </c>
      <c r="H2002" s="161"/>
      <c r="I2002" s="163" t="s">
        <v>1063</v>
      </c>
      <c r="J2002" s="157"/>
      <c r="K2002" s="162">
        <f t="shared" si="10"/>
        <v>5</v>
      </c>
      <c r="L2002" s="163"/>
      <c r="M2002" s="154"/>
      <c r="N2002" s="131"/>
    </row>
    <row r="2003">
      <c r="A2003" s="152" t="str">
        <f t="shared" si="1"/>
        <v>765163</v>
      </c>
      <c r="B2003" s="107"/>
      <c r="C2003" s="106">
        <v>765.0</v>
      </c>
      <c r="D2003" s="167" t="s">
        <v>911</v>
      </c>
      <c r="E2003" s="154" t="s">
        <v>969</v>
      </c>
      <c r="F2003" s="155">
        <f>vlookup(G2003,terminals!$C$4:$O$196,13,FALSE)</f>
        <v>163</v>
      </c>
      <c r="G2003" s="153" t="s">
        <v>323</v>
      </c>
      <c r="H2003" s="161"/>
      <c r="I2003" s="163" t="s">
        <v>1063</v>
      </c>
      <c r="J2003" s="157"/>
      <c r="K2003" s="162">
        <f t="shared" si="10"/>
        <v>6</v>
      </c>
      <c r="L2003" s="163"/>
      <c r="M2003" s="154"/>
      <c r="N2003" s="131"/>
    </row>
    <row r="2004">
      <c r="A2004" s="152" t="str">
        <f t="shared" si="1"/>
        <v>765175</v>
      </c>
      <c r="B2004" s="107"/>
      <c r="C2004" s="106">
        <v>765.0</v>
      </c>
      <c r="D2004" s="167" t="s">
        <v>911</v>
      </c>
      <c r="E2004" s="154" t="s">
        <v>969</v>
      </c>
      <c r="F2004" s="155">
        <f>vlookup(G2004,terminals!$C$4:$O$196,13,FALSE)</f>
        <v>175</v>
      </c>
      <c r="G2004" s="153" t="s">
        <v>322</v>
      </c>
      <c r="H2004" s="161"/>
      <c r="I2004" s="163" t="s">
        <v>1063</v>
      </c>
      <c r="J2004" s="157"/>
      <c r="K2004" s="162">
        <f t="shared" si="10"/>
        <v>7</v>
      </c>
      <c r="L2004" s="163"/>
      <c r="M2004" s="154"/>
      <c r="N2004" s="131"/>
    </row>
    <row r="2005">
      <c r="A2005" s="152" t="str">
        <f t="shared" si="1"/>
        <v>765169</v>
      </c>
      <c r="B2005" s="107"/>
      <c r="C2005" s="106">
        <v>765.0</v>
      </c>
      <c r="D2005" s="167" t="s">
        <v>911</v>
      </c>
      <c r="E2005" s="154" t="s">
        <v>969</v>
      </c>
      <c r="F2005" s="155">
        <f>vlookup(G2005,terminals!$C$4:$O$196,13,FALSE)</f>
        <v>169</v>
      </c>
      <c r="G2005" s="153" t="s">
        <v>319</v>
      </c>
      <c r="H2005" s="161"/>
      <c r="I2005" s="163" t="s">
        <v>1063</v>
      </c>
      <c r="J2005" s="157"/>
      <c r="K2005" s="162">
        <f t="shared" si="10"/>
        <v>8</v>
      </c>
      <c r="L2005" s="163"/>
      <c r="M2005" s="154"/>
      <c r="N2005" s="131"/>
    </row>
    <row r="2006">
      <c r="A2006" s="152" t="str">
        <f t="shared" si="1"/>
        <v>765168</v>
      </c>
      <c r="B2006" s="107"/>
      <c r="C2006" s="106">
        <v>765.0</v>
      </c>
      <c r="D2006" s="167" t="s">
        <v>911</v>
      </c>
      <c r="E2006" s="154" t="s">
        <v>969</v>
      </c>
      <c r="F2006" s="155">
        <f>vlookup(G2006,terminals!$C$4:$O$196,13,FALSE)</f>
        <v>168</v>
      </c>
      <c r="G2006" s="153" t="s">
        <v>348</v>
      </c>
      <c r="H2006" s="161"/>
      <c r="I2006" s="163" t="s">
        <v>1063</v>
      </c>
      <c r="J2006" s="157"/>
      <c r="K2006" s="162">
        <f t="shared" si="10"/>
        <v>9</v>
      </c>
      <c r="L2006" s="163"/>
      <c r="M2006" s="154"/>
      <c r="N2006" s="131"/>
    </row>
    <row r="2007">
      <c r="A2007" s="152" t="str">
        <f t="shared" si="1"/>
        <v>765164</v>
      </c>
      <c r="B2007" s="107"/>
      <c r="C2007" s="106">
        <v>765.0</v>
      </c>
      <c r="D2007" s="167" t="s">
        <v>911</v>
      </c>
      <c r="E2007" s="154" t="s">
        <v>955</v>
      </c>
      <c r="F2007" s="155">
        <f>vlookup(G2007,terminals!$C$4:$O$196,13,FALSE)</f>
        <v>164</v>
      </c>
      <c r="G2007" s="153" t="s">
        <v>316</v>
      </c>
      <c r="H2007" s="161"/>
      <c r="I2007" s="163" t="s">
        <v>1063</v>
      </c>
      <c r="J2007" s="157"/>
      <c r="K2007" s="162">
        <f t="shared" si="10"/>
        <v>10</v>
      </c>
      <c r="L2007" s="163"/>
      <c r="M2007" s="154"/>
      <c r="N2007" s="131"/>
    </row>
    <row r="2008">
      <c r="A2008" s="152" t="str">
        <f t="shared" si="1"/>
        <v>765160</v>
      </c>
      <c r="B2008" s="107"/>
      <c r="C2008" s="106">
        <v>765.0</v>
      </c>
      <c r="D2008" s="167" t="s">
        <v>911</v>
      </c>
      <c r="E2008" s="168" t="s">
        <v>947</v>
      </c>
      <c r="F2008" s="155">
        <f>vlookup(G2008,terminals!$C$4:$O$196,13,FALSE)</f>
        <v>160</v>
      </c>
      <c r="G2008" s="153" t="s">
        <v>1109</v>
      </c>
      <c r="H2008" s="161"/>
      <c r="I2008" s="163"/>
      <c r="J2008" s="157"/>
      <c r="K2008" s="162">
        <f t="shared" si="10"/>
        <v>-1</v>
      </c>
      <c r="L2008" s="163"/>
      <c r="M2008" s="154"/>
      <c r="N2008" s="131"/>
    </row>
    <row r="2009">
      <c r="A2009" s="152" t="str">
        <f t="shared" si="1"/>
        <v>49126</v>
      </c>
      <c r="B2009" s="107"/>
      <c r="C2009" s="106">
        <v>49.0</v>
      </c>
      <c r="D2009" s="167" t="s">
        <v>1122</v>
      </c>
      <c r="E2009" s="154" t="s">
        <v>945</v>
      </c>
      <c r="F2009" s="155">
        <f>vlookup(G2009,terminals!$C$4:$O$196,13,FALSE)</f>
        <v>126</v>
      </c>
      <c r="G2009" s="153" t="s">
        <v>334</v>
      </c>
      <c r="H2009" s="161" t="s">
        <v>946</v>
      </c>
      <c r="I2009" s="163" t="s">
        <v>1063</v>
      </c>
      <c r="J2009" s="157"/>
      <c r="K2009" s="162">
        <f t="shared" si="10"/>
        <v>0</v>
      </c>
      <c r="L2009" s="163"/>
      <c r="M2009" s="154"/>
      <c r="N2009" s="131"/>
    </row>
    <row r="2010">
      <c r="A2010" s="152" t="str">
        <f t="shared" si="1"/>
        <v>49179</v>
      </c>
      <c r="B2010" s="107"/>
      <c r="C2010" s="106">
        <v>49.0</v>
      </c>
      <c r="D2010" s="167" t="s">
        <v>1122</v>
      </c>
      <c r="E2010" s="154" t="s">
        <v>969</v>
      </c>
      <c r="F2010" s="155">
        <f>vlookup(G2010,terminals!$C$4:$O$196,13,FALSE)</f>
        <v>179</v>
      </c>
      <c r="G2010" s="153" t="s">
        <v>365</v>
      </c>
      <c r="H2010" s="161"/>
      <c r="I2010" s="163" t="s">
        <v>1063</v>
      </c>
      <c r="J2010" s="157"/>
      <c r="K2010" s="162">
        <f t="shared" si="10"/>
        <v>1</v>
      </c>
      <c r="L2010" s="163"/>
      <c r="M2010" s="154"/>
      <c r="N2010" s="131"/>
    </row>
    <row r="2011">
      <c r="A2011" s="152" t="str">
        <f t="shared" si="1"/>
        <v>49178</v>
      </c>
      <c r="B2011" s="107"/>
      <c r="C2011" s="106">
        <v>49.0</v>
      </c>
      <c r="D2011" s="167" t="s">
        <v>1122</v>
      </c>
      <c r="E2011" s="154" t="s">
        <v>955</v>
      </c>
      <c r="F2011" s="155">
        <f>vlookup(G2011,terminals!$C$4:$O$196,13,FALSE)</f>
        <v>178</v>
      </c>
      <c r="G2011" s="153" t="s">
        <v>315</v>
      </c>
      <c r="H2011" s="161"/>
      <c r="I2011" s="163" t="s">
        <v>1063</v>
      </c>
      <c r="J2011" s="157"/>
      <c r="K2011" s="162">
        <f t="shared" si="10"/>
        <v>2</v>
      </c>
      <c r="L2011" s="163"/>
      <c r="M2011" s="154"/>
      <c r="N2011" s="131"/>
    </row>
    <row r="2012">
      <c r="A2012" s="152" t="str">
        <f t="shared" si="1"/>
        <v>49158</v>
      </c>
      <c r="B2012" s="107"/>
      <c r="C2012" s="106">
        <v>49.0</v>
      </c>
      <c r="D2012" s="167" t="s">
        <v>1122</v>
      </c>
      <c r="E2012" s="168" t="s">
        <v>947</v>
      </c>
      <c r="F2012" s="155">
        <f>vlookup(G2012,terminals!$C$4:$O$196,13,FALSE)</f>
        <v>158</v>
      </c>
      <c r="G2012" s="153" t="s">
        <v>326</v>
      </c>
      <c r="H2012" s="161"/>
      <c r="I2012" s="163"/>
      <c r="J2012" s="157"/>
      <c r="K2012" s="162">
        <f t="shared" si="10"/>
        <v>-1</v>
      </c>
      <c r="L2012" s="163"/>
      <c r="M2012" s="154"/>
      <c r="N2012" s="131"/>
    </row>
    <row r="2013">
      <c r="A2013" s="152" t="str">
        <f t="shared" si="1"/>
        <v>766126</v>
      </c>
      <c r="B2013" s="107"/>
      <c r="C2013" s="106">
        <v>766.0</v>
      </c>
      <c r="D2013" s="167" t="s">
        <v>1123</v>
      </c>
      <c r="E2013" s="154" t="s">
        <v>945</v>
      </c>
      <c r="F2013" s="155">
        <f>vlookup(G2013,terminals!$C$4:$O$196,13,FALSE)</f>
        <v>126</v>
      </c>
      <c r="G2013" s="153" t="s">
        <v>334</v>
      </c>
      <c r="H2013" s="161" t="s">
        <v>946</v>
      </c>
      <c r="I2013" s="163" t="s">
        <v>1063</v>
      </c>
      <c r="J2013" s="157"/>
      <c r="K2013" s="162">
        <f t="shared" si="10"/>
        <v>0</v>
      </c>
      <c r="L2013" s="163"/>
      <c r="M2013" s="154"/>
      <c r="N2013" s="131"/>
    </row>
    <row r="2014">
      <c r="A2014" s="152" t="str">
        <f t="shared" si="1"/>
        <v>766179</v>
      </c>
      <c r="B2014" s="107"/>
      <c r="C2014" s="106">
        <v>766.0</v>
      </c>
      <c r="D2014" s="167" t="s">
        <v>1123</v>
      </c>
      <c r="E2014" s="154" t="s">
        <v>969</v>
      </c>
      <c r="F2014" s="155">
        <f>vlookup(G2014,terminals!$C$4:$O$196,13,FALSE)</f>
        <v>179</v>
      </c>
      <c r="G2014" s="153" t="s">
        <v>365</v>
      </c>
      <c r="H2014" s="161"/>
      <c r="I2014" s="163" t="s">
        <v>1063</v>
      </c>
      <c r="J2014" s="157"/>
      <c r="K2014" s="162">
        <f t="shared" si="10"/>
        <v>1</v>
      </c>
      <c r="L2014" s="163"/>
      <c r="M2014" s="154"/>
      <c r="N2014" s="131"/>
    </row>
    <row r="2015">
      <c r="A2015" s="152" t="str">
        <f t="shared" si="1"/>
        <v>766166</v>
      </c>
      <c r="B2015" s="107"/>
      <c r="C2015" s="106">
        <v>766.0</v>
      </c>
      <c r="D2015" s="167" t="s">
        <v>1123</v>
      </c>
      <c r="E2015" s="154" t="s">
        <v>969</v>
      </c>
      <c r="F2015" s="155">
        <f>vlookup(G2015,terminals!$C$4:$O$196,13,FALSE)</f>
        <v>166</v>
      </c>
      <c r="G2015" s="153" t="s">
        <v>314</v>
      </c>
      <c r="H2015" s="161"/>
      <c r="I2015" s="163" t="s">
        <v>1063</v>
      </c>
      <c r="J2015" s="157"/>
      <c r="K2015" s="162">
        <f t="shared" si="10"/>
        <v>2</v>
      </c>
      <c r="L2015" s="163"/>
      <c r="M2015" s="154"/>
      <c r="N2015" s="131"/>
    </row>
    <row r="2016">
      <c r="A2016" s="152" t="str">
        <f t="shared" si="1"/>
        <v>766165</v>
      </c>
      <c r="B2016" s="107"/>
      <c r="C2016" s="106">
        <v>766.0</v>
      </c>
      <c r="D2016" s="167" t="s">
        <v>1123</v>
      </c>
      <c r="E2016" s="154" t="s">
        <v>969</v>
      </c>
      <c r="F2016" s="155">
        <f>vlookup(G2016,terminals!$C$4:$O$196,13,FALSE)</f>
        <v>165</v>
      </c>
      <c r="G2016" s="153" t="s">
        <v>320</v>
      </c>
      <c r="H2016" s="161"/>
      <c r="I2016" s="163" t="s">
        <v>1063</v>
      </c>
      <c r="J2016" s="157"/>
      <c r="K2016" s="162">
        <f t="shared" si="10"/>
        <v>3</v>
      </c>
      <c r="L2016" s="163"/>
      <c r="M2016" s="154"/>
      <c r="N2016" s="131"/>
    </row>
    <row r="2017">
      <c r="A2017" s="152" t="str">
        <f t="shared" si="1"/>
        <v>766177</v>
      </c>
      <c r="B2017" s="107"/>
      <c r="C2017" s="106">
        <v>766.0</v>
      </c>
      <c r="D2017" s="167" t="s">
        <v>1123</v>
      </c>
      <c r="E2017" s="154" t="s">
        <v>969</v>
      </c>
      <c r="F2017" s="155">
        <f>vlookup(G2017,terminals!$C$4:$O$196,13,FALSE)</f>
        <v>177</v>
      </c>
      <c r="G2017" s="153" t="s">
        <v>1108</v>
      </c>
      <c r="H2017" s="161"/>
      <c r="I2017" s="163" t="s">
        <v>1063</v>
      </c>
      <c r="J2017" s="157"/>
      <c r="K2017" s="162">
        <f t="shared" si="10"/>
        <v>4</v>
      </c>
      <c r="L2017" s="163"/>
      <c r="M2017" s="154"/>
      <c r="N2017" s="131"/>
    </row>
    <row r="2018">
      <c r="A2018" s="152" t="str">
        <f t="shared" si="1"/>
        <v>766163</v>
      </c>
      <c r="B2018" s="107"/>
      <c r="C2018" s="106">
        <v>766.0</v>
      </c>
      <c r="D2018" s="167" t="s">
        <v>1123</v>
      </c>
      <c r="E2018" s="154" t="s">
        <v>969</v>
      </c>
      <c r="F2018" s="155">
        <f>vlookup(G2018,terminals!$C$4:$O$196,13,FALSE)</f>
        <v>163</v>
      </c>
      <c r="G2018" s="153" t="s">
        <v>323</v>
      </c>
      <c r="H2018" s="161"/>
      <c r="I2018" s="163" t="s">
        <v>1063</v>
      </c>
      <c r="J2018" s="157"/>
      <c r="K2018" s="162">
        <f t="shared" si="10"/>
        <v>5</v>
      </c>
      <c r="L2018" s="163"/>
      <c r="M2018" s="154"/>
      <c r="N2018" s="131"/>
    </row>
    <row r="2019">
      <c r="A2019" s="152" t="str">
        <f t="shared" si="1"/>
        <v>766175</v>
      </c>
      <c r="B2019" s="107"/>
      <c r="C2019" s="106">
        <v>766.0</v>
      </c>
      <c r="D2019" s="167" t="s">
        <v>1123</v>
      </c>
      <c r="E2019" s="154" t="s">
        <v>969</v>
      </c>
      <c r="F2019" s="155">
        <f>vlookup(G2019,terminals!$C$4:$O$196,13,FALSE)</f>
        <v>175</v>
      </c>
      <c r="G2019" s="153" t="s">
        <v>322</v>
      </c>
      <c r="H2019" s="161"/>
      <c r="I2019" s="163" t="s">
        <v>1063</v>
      </c>
      <c r="J2019" s="157"/>
      <c r="K2019" s="162">
        <f t="shared" si="10"/>
        <v>6</v>
      </c>
      <c r="L2019" s="163"/>
      <c r="M2019" s="154"/>
      <c r="N2019" s="131"/>
    </row>
    <row r="2020">
      <c r="A2020" s="152" t="str">
        <f t="shared" si="1"/>
        <v>766169</v>
      </c>
      <c r="B2020" s="107"/>
      <c r="C2020" s="106">
        <v>766.0</v>
      </c>
      <c r="D2020" s="167" t="s">
        <v>1123</v>
      </c>
      <c r="E2020" s="154" t="s">
        <v>969</v>
      </c>
      <c r="F2020" s="155">
        <f>vlookup(G2020,terminals!$C$4:$O$196,13,FALSE)</f>
        <v>169</v>
      </c>
      <c r="G2020" s="153" t="s">
        <v>319</v>
      </c>
      <c r="H2020" s="156"/>
      <c r="I2020" s="163" t="s">
        <v>1063</v>
      </c>
      <c r="J2020" s="157"/>
      <c r="K2020" s="162">
        <f t="shared" si="10"/>
        <v>7</v>
      </c>
      <c r="L2020" s="163"/>
      <c r="M2020" s="154"/>
      <c r="N2020" s="131"/>
    </row>
    <row r="2021">
      <c r="A2021" s="152" t="str">
        <f t="shared" si="1"/>
        <v>766168</v>
      </c>
      <c r="B2021" s="107"/>
      <c r="C2021" s="106">
        <v>766.0</v>
      </c>
      <c r="D2021" s="167" t="s">
        <v>1123</v>
      </c>
      <c r="E2021" s="154" t="s">
        <v>969</v>
      </c>
      <c r="F2021" s="155">
        <f>vlookup(G2021,terminals!$C$4:$O$196,13,FALSE)</f>
        <v>168</v>
      </c>
      <c r="G2021" s="153" t="s">
        <v>348</v>
      </c>
      <c r="H2021" s="156"/>
      <c r="I2021" s="163" t="s">
        <v>1063</v>
      </c>
      <c r="J2021" s="157"/>
      <c r="K2021" s="162">
        <f t="shared" si="10"/>
        <v>8</v>
      </c>
      <c r="L2021" s="163"/>
      <c r="M2021" s="154"/>
      <c r="N2021" s="131"/>
    </row>
    <row r="2022">
      <c r="A2022" s="152" t="str">
        <f t="shared" si="1"/>
        <v>766164</v>
      </c>
      <c r="B2022" s="107"/>
      <c r="C2022" s="106">
        <v>766.0</v>
      </c>
      <c r="D2022" s="167" t="s">
        <v>1123</v>
      </c>
      <c r="E2022" s="154" t="s">
        <v>955</v>
      </c>
      <c r="F2022" s="155">
        <f>vlookup(G2022,terminals!$C$4:$O$196,13,FALSE)</f>
        <v>164</v>
      </c>
      <c r="G2022" s="153" t="s">
        <v>316</v>
      </c>
      <c r="H2022" s="156"/>
      <c r="I2022" s="163" t="s">
        <v>1063</v>
      </c>
      <c r="J2022" s="157"/>
      <c r="K2022" s="162">
        <f t="shared" si="10"/>
        <v>9</v>
      </c>
      <c r="L2022" s="163"/>
      <c r="M2022" s="154"/>
      <c r="N2022" s="131"/>
    </row>
    <row r="2023">
      <c r="A2023" s="152" t="str">
        <f t="shared" si="1"/>
        <v>766174</v>
      </c>
      <c r="B2023" s="107"/>
      <c r="C2023" s="106">
        <v>766.0</v>
      </c>
      <c r="D2023" s="167" t="s">
        <v>1123</v>
      </c>
      <c r="E2023" s="154" t="s">
        <v>947</v>
      </c>
      <c r="F2023" s="155">
        <f>vlookup(G2023,terminals!$C$4:$O$196,13,FALSE)</f>
        <v>174</v>
      </c>
      <c r="G2023" s="153" t="s">
        <v>1110</v>
      </c>
      <c r="H2023" s="156"/>
      <c r="I2023" s="163"/>
      <c r="J2023" s="157"/>
      <c r="K2023" s="162">
        <f t="shared" si="10"/>
        <v>-1</v>
      </c>
      <c r="L2023" s="163"/>
      <c r="M2023" s="154"/>
      <c r="N2023" s="131"/>
    </row>
    <row r="2024">
      <c r="A2024" s="152" t="str">
        <f t="shared" si="1"/>
        <v>767127</v>
      </c>
      <c r="B2024" s="107"/>
      <c r="C2024" s="106">
        <v>767.0</v>
      </c>
      <c r="D2024" s="167" t="s">
        <v>912</v>
      </c>
      <c r="E2024" s="154" t="s">
        <v>945</v>
      </c>
      <c r="F2024" s="155">
        <f>vlookup(G2024,terminals!$C$4:$O$196,13,FALSE)</f>
        <v>127</v>
      </c>
      <c r="G2024" s="153" t="s">
        <v>336</v>
      </c>
      <c r="H2024" s="161" t="s">
        <v>1047</v>
      </c>
      <c r="I2024" s="163" t="s">
        <v>1063</v>
      </c>
      <c r="J2024" s="157"/>
      <c r="K2024" s="162">
        <f t="shared" si="10"/>
        <v>0</v>
      </c>
      <c r="L2024" s="163"/>
      <c r="M2024" s="154"/>
      <c r="N2024" s="131"/>
    </row>
    <row r="2025">
      <c r="A2025" s="152" t="str">
        <f t="shared" si="1"/>
        <v>767188</v>
      </c>
      <c r="B2025" s="107"/>
      <c r="C2025" s="106">
        <v>767.0</v>
      </c>
      <c r="D2025" s="167" t="s">
        <v>912</v>
      </c>
      <c r="E2025" s="154" t="s">
        <v>969</v>
      </c>
      <c r="F2025" s="155">
        <f>vlookup(G2025,terminals!$C$4:$O$196,13,FALSE)</f>
        <v>188</v>
      </c>
      <c r="G2025" s="153" t="s">
        <v>306</v>
      </c>
      <c r="H2025" s="161"/>
      <c r="I2025" s="163" t="s">
        <v>1063</v>
      </c>
      <c r="J2025" s="157"/>
      <c r="K2025" s="162">
        <f t="shared" si="10"/>
        <v>1</v>
      </c>
      <c r="L2025" s="163"/>
      <c r="M2025" s="154"/>
      <c r="N2025" s="131"/>
    </row>
    <row r="2026">
      <c r="A2026" s="152" t="str">
        <f t="shared" si="1"/>
        <v>767187</v>
      </c>
      <c r="B2026" s="107"/>
      <c r="C2026" s="106">
        <v>767.0</v>
      </c>
      <c r="D2026" s="167" t="s">
        <v>912</v>
      </c>
      <c r="E2026" s="154" t="s">
        <v>969</v>
      </c>
      <c r="F2026" s="155">
        <f>vlookup(G2026,terminals!$C$4:$O$196,13,FALSE)</f>
        <v>187</v>
      </c>
      <c r="G2026" s="153" t="s">
        <v>307</v>
      </c>
      <c r="H2026" s="161"/>
      <c r="I2026" s="163" t="s">
        <v>1063</v>
      </c>
      <c r="J2026" s="157"/>
      <c r="K2026" s="162">
        <f t="shared" si="10"/>
        <v>2</v>
      </c>
      <c r="L2026" s="163"/>
      <c r="M2026" s="154"/>
      <c r="N2026" s="131"/>
    </row>
    <row r="2027">
      <c r="A2027" s="152" t="str">
        <f t="shared" si="1"/>
        <v>767186</v>
      </c>
      <c r="B2027" s="107"/>
      <c r="C2027" s="106">
        <v>767.0</v>
      </c>
      <c r="D2027" s="167" t="s">
        <v>912</v>
      </c>
      <c r="E2027" s="154" t="s">
        <v>955</v>
      </c>
      <c r="F2027" s="155">
        <f>vlookup(G2027,terminals!$C$4:$O$196,13,FALSE)</f>
        <v>186</v>
      </c>
      <c r="G2027" s="153" t="s">
        <v>327</v>
      </c>
      <c r="H2027" s="161"/>
      <c r="I2027" s="163" t="s">
        <v>1063</v>
      </c>
      <c r="J2027" s="157"/>
      <c r="K2027" s="162">
        <f t="shared" si="10"/>
        <v>3</v>
      </c>
      <c r="L2027" s="163"/>
      <c r="M2027" s="154"/>
      <c r="N2027" s="131"/>
    </row>
    <row r="2028">
      <c r="A2028" s="152" t="str">
        <f t="shared" si="1"/>
        <v>767189</v>
      </c>
      <c r="B2028" s="107"/>
      <c r="C2028" s="106">
        <v>767.0</v>
      </c>
      <c r="D2028" s="167" t="s">
        <v>912</v>
      </c>
      <c r="E2028" s="168" t="s">
        <v>947</v>
      </c>
      <c r="F2028" s="155">
        <f>vlookup(G2028,terminals!$C$4:$O$196,13,FALSE)</f>
        <v>189</v>
      </c>
      <c r="G2028" s="153" t="s">
        <v>305</v>
      </c>
      <c r="H2028" s="161"/>
      <c r="I2028" s="163"/>
      <c r="J2028" s="157"/>
      <c r="K2028" s="162">
        <f t="shared" si="10"/>
        <v>-1</v>
      </c>
      <c r="L2028" s="163"/>
      <c r="M2028" s="154"/>
      <c r="N2028" s="131"/>
    </row>
    <row r="2029">
      <c r="A2029" s="152" t="str">
        <f t="shared" si="1"/>
        <v>768127</v>
      </c>
      <c r="B2029" s="107"/>
      <c r="C2029" s="106">
        <v>768.0</v>
      </c>
      <c r="D2029" s="167" t="s">
        <v>913</v>
      </c>
      <c r="E2029" s="154" t="s">
        <v>945</v>
      </c>
      <c r="F2029" s="155">
        <f>vlookup(G2029,terminals!$C$4:$O$196,13,FALSE)</f>
        <v>127</v>
      </c>
      <c r="G2029" s="153" t="s">
        <v>336</v>
      </c>
      <c r="H2029" s="156" t="s">
        <v>986</v>
      </c>
      <c r="I2029" s="163" t="s">
        <v>1063</v>
      </c>
      <c r="J2029" s="157"/>
      <c r="K2029" s="162">
        <f t="shared" si="10"/>
        <v>0</v>
      </c>
      <c r="L2029" s="163"/>
      <c r="M2029" s="154"/>
      <c r="N2029" s="131"/>
    </row>
    <row r="2030">
      <c r="A2030" s="152" t="str">
        <f t="shared" si="1"/>
        <v>768184</v>
      </c>
      <c r="B2030" s="107"/>
      <c r="C2030" s="106">
        <v>768.0</v>
      </c>
      <c r="D2030" s="167" t="s">
        <v>913</v>
      </c>
      <c r="E2030" s="154" t="s">
        <v>947</v>
      </c>
      <c r="F2030" s="155">
        <f>vlookup(G2030,terminals!$C$4:$O$196,13,FALSE)</f>
        <v>184</v>
      </c>
      <c r="G2030" s="153" t="s">
        <v>345</v>
      </c>
      <c r="H2030" s="156"/>
      <c r="I2030" s="163"/>
      <c r="J2030" s="157"/>
      <c r="K2030" s="162">
        <f t="shared" si="10"/>
        <v>-1</v>
      </c>
      <c r="L2030" s="163"/>
      <c r="M2030" s="154"/>
      <c r="N2030" s="131"/>
    </row>
    <row r="2031">
      <c r="A2031" s="152" t="str">
        <f t="shared" si="1"/>
        <v>769127</v>
      </c>
      <c r="B2031" s="107"/>
      <c r="C2031" s="106">
        <v>769.0</v>
      </c>
      <c r="D2031" s="167" t="s">
        <v>914</v>
      </c>
      <c r="E2031" s="154" t="s">
        <v>945</v>
      </c>
      <c r="F2031" s="155">
        <f>vlookup(G2031,terminals!$C$4:$O$196,13,FALSE)</f>
        <v>127</v>
      </c>
      <c r="G2031" s="153" t="s">
        <v>336</v>
      </c>
      <c r="H2031" s="161" t="s">
        <v>1009</v>
      </c>
      <c r="I2031" s="163" t="s">
        <v>1063</v>
      </c>
      <c r="J2031" s="157"/>
      <c r="K2031" s="162">
        <f t="shared" si="10"/>
        <v>0</v>
      </c>
      <c r="L2031" s="163"/>
      <c r="M2031" s="154"/>
      <c r="N2031" s="131"/>
    </row>
    <row r="2032">
      <c r="A2032" s="152" t="str">
        <f t="shared" si="1"/>
        <v>769181</v>
      </c>
      <c r="B2032" s="107"/>
      <c r="C2032" s="106">
        <v>769.0</v>
      </c>
      <c r="D2032" s="167" t="s">
        <v>914</v>
      </c>
      <c r="E2032" s="154" t="s">
        <v>969</v>
      </c>
      <c r="F2032" s="155">
        <f>vlookup(G2032,terminals!$C$4:$O$196,13,FALSE)</f>
        <v>181</v>
      </c>
      <c r="G2032" s="153" t="s">
        <v>312</v>
      </c>
      <c r="H2032" s="161"/>
      <c r="I2032" s="163" t="s">
        <v>1063</v>
      </c>
      <c r="J2032" s="157"/>
      <c r="K2032" s="162">
        <f t="shared" si="10"/>
        <v>1</v>
      </c>
      <c r="L2032" s="163"/>
      <c r="M2032" s="154"/>
      <c r="N2032" s="131"/>
    </row>
    <row r="2033">
      <c r="A2033" s="152" t="str">
        <f t="shared" si="1"/>
        <v>769179</v>
      </c>
      <c r="B2033" s="107"/>
      <c r="C2033" s="106">
        <v>769.0</v>
      </c>
      <c r="D2033" s="167" t="s">
        <v>914</v>
      </c>
      <c r="E2033" s="154" t="s">
        <v>969</v>
      </c>
      <c r="F2033" s="155">
        <f>vlookup(G2033,terminals!$C$4:$O$196,13,FALSE)</f>
        <v>179</v>
      </c>
      <c r="G2033" s="153" t="s">
        <v>365</v>
      </c>
      <c r="H2033" s="161"/>
      <c r="I2033" s="163" t="s">
        <v>1063</v>
      </c>
      <c r="J2033" s="157"/>
      <c r="K2033" s="162">
        <f t="shared" si="10"/>
        <v>2</v>
      </c>
      <c r="L2033" s="163"/>
      <c r="M2033" s="154"/>
      <c r="N2033" s="131"/>
    </row>
    <row r="2034">
      <c r="A2034" s="152" t="str">
        <f t="shared" si="1"/>
        <v>769180</v>
      </c>
      <c r="B2034" s="107"/>
      <c r="C2034" s="106">
        <v>769.0</v>
      </c>
      <c r="D2034" s="167" t="s">
        <v>914</v>
      </c>
      <c r="E2034" s="154" t="s">
        <v>969</v>
      </c>
      <c r="F2034" s="155">
        <f>vlookup(G2034,terminals!$C$4:$O$196,13,FALSE)</f>
        <v>180</v>
      </c>
      <c r="G2034" s="153" t="s">
        <v>311</v>
      </c>
      <c r="H2034" s="161"/>
      <c r="I2034" s="163" t="s">
        <v>1063</v>
      </c>
      <c r="J2034" s="157"/>
      <c r="K2034" s="162">
        <f t="shared" si="10"/>
        <v>3</v>
      </c>
      <c r="L2034" s="163"/>
      <c r="M2034" s="154"/>
      <c r="N2034" s="131"/>
    </row>
    <row r="2035">
      <c r="A2035" s="152" t="str">
        <f t="shared" si="1"/>
        <v>769166</v>
      </c>
      <c r="B2035" s="107"/>
      <c r="C2035" s="106">
        <v>769.0</v>
      </c>
      <c r="D2035" s="167" t="s">
        <v>914</v>
      </c>
      <c r="E2035" s="154" t="s">
        <v>969</v>
      </c>
      <c r="F2035" s="155">
        <f>vlookup(G2035,terminals!$C$4:$O$196,13,FALSE)</f>
        <v>166</v>
      </c>
      <c r="G2035" s="153" t="s">
        <v>314</v>
      </c>
      <c r="H2035" s="161"/>
      <c r="I2035" s="163" t="s">
        <v>1063</v>
      </c>
      <c r="J2035" s="157"/>
      <c r="K2035" s="162">
        <f t="shared" si="10"/>
        <v>4</v>
      </c>
      <c r="L2035" s="163"/>
      <c r="M2035" s="154"/>
      <c r="N2035" s="131"/>
    </row>
    <row r="2036">
      <c r="A2036" s="152" t="str">
        <f t="shared" si="1"/>
        <v>769165</v>
      </c>
      <c r="B2036" s="107"/>
      <c r="C2036" s="106">
        <v>769.0</v>
      </c>
      <c r="D2036" s="167" t="s">
        <v>914</v>
      </c>
      <c r="E2036" s="154" t="s">
        <v>969</v>
      </c>
      <c r="F2036" s="155">
        <f>vlookup(G2036,terminals!$C$4:$O$196,13,FALSE)</f>
        <v>165</v>
      </c>
      <c r="G2036" s="153" t="s">
        <v>320</v>
      </c>
      <c r="H2036" s="161"/>
      <c r="I2036" s="163" t="s">
        <v>1063</v>
      </c>
      <c r="J2036" s="157"/>
      <c r="K2036" s="162">
        <f t="shared" si="10"/>
        <v>5</v>
      </c>
      <c r="L2036" s="163"/>
      <c r="M2036" s="154"/>
      <c r="N2036" s="131"/>
    </row>
    <row r="2037">
      <c r="A2037" s="152" t="str">
        <f t="shared" si="1"/>
        <v>769177</v>
      </c>
      <c r="B2037" s="107"/>
      <c r="C2037" s="106">
        <v>769.0</v>
      </c>
      <c r="D2037" s="167" t="s">
        <v>914</v>
      </c>
      <c r="E2037" s="154" t="s">
        <v>969</v>
      </c>
      <c r="F2037" s="155">
        <f>vlookup(G2037,terminals!$C$4:$O$196,13,FALSE)</f>
        <v>177</v>
      </c>
      <c r="G2037" s="153" t="s">
        <v>1108</v>
      </c>
      <c r="H2037" s="161"/>
      <c r="I2037" s="163" t="s">
        <v>1063</v>
      </c>
      <c r="J2037" s="157"/>
      <c r="K2037" s="162">
        <f t="shared" si="10"/>
        <v>6</v>
      </c>
      <c r="L2037" s="163"/>
      <c r="M2037" s="154"/>
      <c r="N2037" s="131"/>
    </row>
    <row r="2038">
      <c r="A2038" s="152" t="str">
        <f t="shared" si="1"/>
        <v>769163</v>
      </c>
      <c r="B2038" s="107"/>
      <c r="C2038" s="106">
        <v>769.0</v>
      </c>
      <c r="D2038" s="167" t="s">
        <v>914</v>
      </c>
      <c r="E2038" s="154" t="s">
        <v>969</v>
      </c>
      <c r="F2038" s="155">
        <f>vlookup(G2038,terminals!$C$4:$O$196,13,FALSE)</f>
        <v>163</v>
      </c>
      <c r="G2038" s="153" t="s">
        <v>323</v>
      </c>
      <c r="H2038" s="161"/>
      <c r="I2038" s="163" t="s">
        <v>1063</v>
      </c>
      <c r="J2038" s="157"/>
      <c r="K2038" s="162">
        <f t="shared" si="10"/>
        <v>7</v>
      </c>
      <c r="L2038" s="163"/>
      <c r="M2038" s="154"/>
      <c r="N2038" s="131"/>
    </row>
    <row r="2039">
      <c r="A2039" s="152" t="str">
        <f t="shared" si="1"/>
        <v>769175</v>
      </c>
      <c r="B2039" s="107"/>
      <c r="C2039" s="106">
        <v>769.0</v>
      </c>
      <c r="D2039" s="167" t="s">
        <v>914</v>
      </c>
      <c r="E2039" s="154" t="s">
        <v>969</v>
      </c>
      <c r="F2039" s="155">
        <f>vlookup(G2039,terminals!$C$4:$O$196,13,FALSE)</f>
        <v>175</v>
      </c>
      <c r="G2039" s="153" t="s">
        <v>322</v>
      </c>
      <c r="H2039" s="161"/>
      <c r="I2039" s="163" t="s">
        <v>1063</v>
      </c>
      <c r="J2039" s="157"/>
      <c r="K2039" s="162">
        <f t="shared" si="10"/>
        <v>8</v>
      </c>
      <c r="L2039" s="163"/>
      <c r="M2039" s="154"/>
      <c r="N2039" s="131"/>
    </row>
    <row r="2040">
      <c r="A2040" s="152" t="str">
        <f t="shared" si="1"/>
        <v>769169</v>
      </c>
      <c r="B2040" s="107"/>
      <c r="C2040" s="106">
        <v>769.0</v>
      </c>
      <c r="D2040" s="167" t="s">
        <v>914</v>
      </c>
      <c r="E2040" s="154" t="s">
        <v>969</v>
      </c>
      <c r="F2040" s="155">
        <f>vlookup(G2040,terminals!$C$4:$O$196,13,FALSE)</f>
        <v>169</v>
      </c>
      <c r="G2040" s="153" t="s">
        <v>319</v>
      </c>
      <c r="H2040" s="161"/>
      <c r="I2040" s="163" t="s">
        <v>1063</v>
      </c>
      <c r="J2040" s="157"/>
      <c r="K2040" s="162">
        <f t="shared" si="10"/>
        <v>9</v>
      </c>
      <c r="L2040" s="163"/>
      <c r="M2040" s="154"/>
      <c r="N2040" s="131"/>
    </row>
    <row r="2041">
      <c r="A2041" s="152" t="str">
        <f t="shared" si="1"/>
        <v>769168</v>
      </c>
      <c r="B2041" s="107"/>
      <c r="C2041" s="106">
        <v>769.0</v>
      </c>
      <c r="D2041" s="167" t="s">
        <v>914</v>
      </c>
      <c r="E2041" s="154" t="s">
        <v>969</v>
      </c>
      <c r="F2041" s="155">
        <f>vlookup(G2041,terminals!$C$4:$O$196,13,FALSE)</f>
        <v>168</v>
      </c>
      <c r="G2041" s="153" t="s">
        <v>348</v>
      </c>
      <c r="H2041" s="161"/>
      <c r="I2041" s="163" t="s">
        <v>1063</v>
      </c>
      <c r="J2041" s="157"/>
      <c r="K2041" s="162">
        <f t="shared" si="10"/>
        <v>10</v>
      </c>
      <c r="L2041" s="163"/>
      <c r="M2041" s="154"/>
      <c r="N2041" s="131"/>
    </row>
    <row r="2042">
      <c r="A2042" s="152" t="str">
        <f t="shared" si="1"/>
        <v>769164</v>
      </c>
      <c r="B2042" s="107"/>
      <c r="C2042" s="106">
        <v>769.0</v>
      </c>
      <c r="D2042" s="167" t="s">
        <v>914</v>
      </c>
      <c r="E2042" s="154" t="s">
        <v>969</v>
      </c>
      <c r="F2042" s="155">
        <f>vlookup(G2042,terminals!$C$4:$O$196,13,FALSE)</f>
        <v>164</v>
      </c>
      <c r="G2042" s="153" t="s">
        <v>316</v>
      </c>
      <c r="H2042" s="161"/>
      <c r="I2042" s="163" t="s">
        <v>1063</v>
      </c>
      <c r="J2042" s="157"/>
      <c r="K2042" s="162">
        <f t="shared" si="10"/>
        <v>11</v>
      </c>
      <c r="L2042" s="163"/>
      <c r="M2042" s="154"/>
      <c r="N2042" s="131"/>
    </row>
    <row r="2043">
      <c r="A2043" s="152" t="str">
        <f t="shared" si="1"/>
        <v>769172</v>
      </c>
      <c r="B2043" s="107"/>
      <c r="C2043" s="106">
        <v>769.0</v>
      </c>
      <c r="D2043" s="167" t="s">
        <v>914</v>
      </c>
      <c r="E2043" s="154" t="s">
        <v>969</v>
      </c>
      <c r="F2043" s="155">
        <f>vlookup(G2043,terminals!$C$4:$O$196,13,FALSE)</f>
        <v>172</v>
      </c>
      <c r="G2043" s="153" t="s">
        <v>325</v>
      </c>
      <c r="H2043" s="161"/>
      <c r="I2043" s="163" t="s">
        <v>1063</v>
      </c>
      <c r="J2043" s="157"/>
      <c r="K2043" s="162">
        <f t="shared" si="10"/>
        <v>12</v>
      </c>
      <c r="L2043" s="163"/>
      <c r="M2043" s="154"/>
      <c r="N2043" s="131"/>
    </row>
    <row r="2044">
      <c r="A2044" s="152" t="str">
        <f t="shared" si="1"/>
        <v>769160</v>
      </c>
      <c r="B2044" s="107"/>
      <c r="C2044" s="106">
        <v>769.0</v>
      </c>
      <c r="D2044" s="167" t="s">
        <v>914</v>
      </c>
      <c r="E2044" s="154" t="s">
        <v>969</v>
      </c>
      <c r="F2044" s="155">
        <f>vlookup(G2044,terminals!$C$4:$O$196,13,FALSE)</f>
        <v>160</v>
      </c>
      <c r="G2044" s="153" t="s">
        <v>1109</v>
      </c>
      <c r="H2044" s="156"/>
      <c r="I2044" s="163" t="s">
        <v>1063</v>
      </c>
      <c r="J2044" s="157"/>
      <c r="K2044" s="162">
        <f t="shared" si="10"/>
        <v>13</v>
      </c>
      <c r="L2044" s="163"/>
      <c r="M2044" s="154"/>
      <c r="N2044" s="131"/>
    </row>
    <row r="2045">
      <c r="A2045" s="152" t="str">
        <f t="shared" si="1"/>
        <v>769170</v>
      </c>
      <c r="B2045" s="107"/>
      <c r="C2045" s="106">
        <v>769.0</v>
      </c>
      <c r="D2045" s="167" t="s">
        <v>914</v>
      </c>
      <c r="E2045" s="154" t="s">
        <v>955</v>
      </c>
      <c r="F2045" s="155">
        <f>vlookup(G2045,terminals!$C$4:$O$196,13,FALSE)</f>
        <v>170</v>
      </c>
      <c r="G2045" s="153" t="s">
        <v>318</v>
      </c>
      <c r="H2045" s="156"/>
      <c r="I2045" s="163" t="s">
        <v>1063</v>
      </c>
      <c r="J2045" s="157"/>
      <c r="K2045" s="162">
        <f t="shared" si="10"/>
        <v>14</v>
      </c>
      <c r="L2045" s="163"/>
      <c r="M2045" s="154"/>
      <c r="N2045" s="131"/>
    </row>
    <row r="2046">
      <c r="A2046" s="152" t="str">
        <f t="shared" si="1"/>
        <v>769174</v>
      </c>
      <c r="B2046" s="107"/>
      <c r="C2046" s="106">
        <v>769.0</v>
      </c>
      <c r="D2046" s="167" t="s">
        <v>914</v>
      </c>
      <c r="E2046" s="154" t="s">
        <v>947</v>
      </c>
      <c r="F2046" s="155">
        <f>vlookup(G2046,terminals!$C$4:$O$196,13,FALSE)</f>
        <v>174</v>
      </c>
      <c r="G2046" s="153" t="s">
        <v>1110</v>
      </c>
      <c r="H2046" s="156"/>
      <c r="I2046" s="163"/>
      <c r="J2046" s="157"/>
      <c r="K2046" s="162">
        <f t="shared" si="10"/>
        <v>-1</v>
      </c>
      <c r="L2046" s="163"/>
      <c r="M2046" s="154"/>
      <c r="N2046" s="131"/>
    </row>
    <row r="2047">
      <c r="A2047" s="152" t="str">
        <f t="shared" si="1"/>
        <v>770127</v>
      </c>
      <c r="B2047" s="107"/>
      <c r="C2047" s="106">
        <v>770.0</v>
      </c>
      <c r="D2047" s="167" t="s">
        <v>914</v>
      </c>
      <c r="E2047" s="154" t="s">
        <v>945</v>
      </c>
      <c r="F2047" s="155">
        <f>vlookup(G2047,terminals!$C$4:$O$196,13,FALSE)</f>
        <v>127</v>
      </c>
      <c r="G2047" s="153" t="s">
        <v>336</v>
      </c>
      <c r="H2047" s="161" t="s">
        <v>973</v>
      </c>
      <c r="I2047" s="163" t="s">
        <v>1063</v>
      </c>
      <c r="J2047" s="157"/>
      <c r="K2047" s="162">
        <f t="shared" si="10"/>
        <v>0</v>
      </c>
      <c r="L2047" s="163"/>
      <c r="M2047" s="154"/>
      <c r="N2047" s="131"/>
    </row>
    <row r="2048">
      <c r="A2048" s="152" t="str">
        <f t="shared" si="1"/>
        <v>770181</v>
      </c>
      <c r="B2048" s="107"/>
      <c r="C2048" s="106">
        <v>770.0</v>
      </c>
      <c r="D2048" s="167" t="s">
        <v>914</v>
      </c>
      <c r="E2048" s="154" t="s">
        <v>969</v>
      </c>
      <c r="F2048" s="155">
        <f>vlookup(G2048,terminals!$C$4:$O$196,13,FALSE)</f>
        <v>181</v>
      </c>
      <c r="G2048" s="153" t="s">
        <v>312</v>
      </c>
      <c r="H2048" s="161"/>
      <c r="I2048" s="163" t="s">
        <v>1063</v>
      </c>
      <c r="J2048" s="157"/>
      <c r="K2048" s="162">
        <f t="shared" si="10"/>
        <v>1</v>
      </c>
      <c r="L2048" s="163"/>
      <c r="M2048" s="154"/>
      <c r="N2048" s="131"/>
    </row>
    <row r="2049">
      <c r="A2049" s="152" t="str">
        <f t="shared" si="1"/>
        <v>770179</v>
      </c>
      <c r="B2049" s="107"/>
      <c r="C2049" s="106">
        <v>770.0</v>
      </c>
      <c r="D2049" s="167" t="s">
        <v>914</v>
      </c>
      <c r="E2049" s="154" t="s">
        <v>969</v>
      </c>
      <c r="F2049" s="155">
        <f>vlookup(G2049,terminals!$C$4:$O$196,13,FALSE)</f>
        <v>179</v>
      </c>
      <c r="G2049" s="153" t="s">
        <v>365</v>
      </c>
      <c r="H2049" s="161"/>
      <c r="I2049" s="163" t="s">
        <v>1063</v>
      </c>
      <c r="J2049" s="157"/>
      <c r="K2049" s="162">
        <f t="shared" si="10"/>
        <v>2</v>
      </c>
      <c r="L2049" s="163"/>
      <c r="M2049" s="154"/>
      <c r="N2049" s="131"/>
    </row>
    <row r="2050">
      <c r="A2050" s="152" t="str">
        <f t="shared" si="1"/>
        <v>770180</v>
      </c>
      <c r="B2050" s="107"/>
      <c r="C2050" s="106">
        <v>770.0</v>
      </c>
      <c r="D2050" s="167" t="s">
        <v>914</v>
      </c>
      <c r="E2050" s="154" t="s">
        <v>969</v>
      </c>
      <c r="F2050" s="155">
        <f>vlookup(G2050,terminals!$C$4:$O$196,13,FALSE)</f>
        <v>180</v>
      </c>
      <c r="G2050" s="153" t="s">
        <v>311</v>
      </c>
      <c r="H2050" s="161"/>
      <c r="I2050" s="163" t="s">
        <v>1063</v>
      </c>
      <c r="J2050" s="157"/>
      <c r="K2050" s="162">
        <f t="shared" si="10"/>
        <v>3</v>
      </c>
      <c r="L2050" s="163"/>
      <c r="M2050" s="154"/>
      <c r="N2050" s="131"/>
    </row>
    <row r="2051">
      <c r="A2051" s="152" t="str">
        <f t="shared" si="1"/>
        <v>770166</v>
      </c>
      <c r="B2051" s="107"/>
      <c r="C2051" s="106">
        <v>770.0</v>
      </c>
      <c r="D2051" s="167" t="s">
        <v>914</v>
      </c>
      <c r="E2051" s="154" t="s">
        <v>969</v>
      </c>
      <c r="F2051" s="155">
        <f>vlookup(G2051,terminals!$C$4:$O$196,13,FALSE)</f>
        <v>166</v>
      </c>
      <c r="G2051" s="153" t="s">
        <v>314</v>
      </c>
      <c r="H2051" s="161"/>
      <c r="I2051" s="163" t="s">
        <v>1063</v>
      </c>
      <c r="J2051" s="157"/>
      <c r="K2051" s="162">
        <f t="shared" si="10"/>
        <v>4</v>
      </c>
      <c r="L2051" s="163"/>
      <c r="M2051" s="154"/>
      <c r="N2051" s="131"/>
    </row>
    <row r="2052">
      <c r="A2052" s="152" t="str">
        <f t="shared" si="1"/>
        <v>770165</v>
      </c>
      <c r="B2052" s="107"/>
      <c r="C2052" s="106">
        <v>770.0</v>
      </c>
      <c r="D2052" s="167" t="s">
        <v>914</v>
      </c>
      <c r="E2052" s="154" t="s">
        <v>969</v>
      </c>
      <c r="F2052" s="155">
        <f>vlookup(G2052,terminals!$C$4:$O$196,13,FALSE)</f>
        <v>165</v>
      </c>
      <c r="G2052" s="153" t="s">
        <v>320</v>
      </c>
      <c r="H2052" s="161"/>
      <c r="I2052" s="163" t="s">
        <v>1063</v>
      </c>
      <c r="J2052" s="157"/>
      <c r="K2052" s="162">
        <f t="shared" si="10"/>
        <v>5</v>
      </c>
      <c r="L2052" s="163"/>
      <c r="M2052" s="154"/>
      <c r="N2052" s="131"/>
    </row>
    <row r="2053">
      <c r="A2053" s="152" t="str">
        <f t="shared" si="1"/>
        <v>770177</v>
      </c>
      <c r="B2053" s="107"/>
      <c r="C2053" s="106">
        <v>770.0</v>
      </c>
      <c r="D2053" s="167" t="s">
        <v>914</v>
      </c>
      <c r="E2053" s="154" t="s">
        <v>969</v>
      </c>
      <c r="F2053" s="155">
        <f>vlookup(G2053,terminals!$C$4:$O$196,13,FALSE)</f>
        <v>177</v>
      </c>
      <c r="G2053" s="153" t="s">
        <v>1108</v>
      </c>
      <c r="H2053" s="161"/>
      <c r="I2053" s="163" t="s">
        <v>1063</v>
      </c>
      <c r="J2053" s="157"/>
      <c r="K2053" s="162">
        <f t="shared" si="10"/>
        <v>6</v>
      </c>
      <c r="L2053" s="163"/>
      <c r="M2053" s="154"/>
      <c r="N2053" s="131"/>
    </row>
    <row r="2054">
      <c r="A2054" s="152" t="str">
        <f t="shared" si="1"/>
        <v>770163</v>
      </c>
      <c r="B2054" s="107"/>
      <c r="C2054" s="106">
        <v>770.0</v>
      </c>
      <c r="D2054" s="167" t="s">
        <v>914</v>
      </c>
      <c r="E2054" s="154" t="s">
        <v>969</v>
      </c>
      <c r="F2054" s="155">
        <f>vlookup(G2054,terminals!$C$4:$O$196,13,FALSE)</f>
        <v>163</v>
      </c>
      <c r="G2054" s="153" t="s">
        <v>323</v>
      </c>
      <c r="H2054" s="161"/>
      <c r="I2054" s="163" t="s">
        <v>1063</v>
      </c>
      <c r="J2054" s="157"/>
      <c r="K2054" s="162">
        <f t="shared" si="10"/>
        <v>7</v>
      </c>
      <c r="L2054" s="163"/>
      <c r="M2054" s="154"/>
      <c r="N2054" s="131"/>
    </row>
    <row r="2055">
      <c r="A2055" s="152" t="str">
        <f t="shared" si="1"/>
        <v>770175</v>
      </c>
      <c r="B2055" s="107"/>
      <c r="C2055" s="106">
        <v>770.0</v>
      </c>
      <c r="D2055" s="167" t="s">
        <v>914</v>
      </c>
      <c r="E2055" s="154" t="s">
        <v>969</v>
      </c>
      <c r="F2055" s="155">
        <f>vlookup(G2055,terminals!$C$4:$O$196,13,FALSE)</f>
        <v>175</v>
      </c>
      <c r="G2055" s="153" t="s">
        <v>322</v>
      </c>
      <c r="H2055" s="161"/>
      <c r="I2055" s="163" t="s">
        <v>1063</v>
      </c>
      <c r="J2055" s="157"/>
      <c r="K2055" s="162">
        <f t="shared" si="10"/>
        <v>8</v>
      </c>
      <c r="L2055" s="163"/>
      <c r="M2055" s="154"/>
      <c r="N2055" s="131"/>
    </row>
    <row r="2056">
      <c r="A2056" s="152" t="str">
        <f t="shared" si="1"/>
        <v>770169</v>
      </c>
      <c r="B2056" s="107"/>
      <c r="C2056" s="106">
        <v>770.0</v>
      </c>
      <c r="D2056" s="167" t="s">
        <v>914</v>
      </c>
      <c r="E2056" s="154" t="s">
        <v>969</v>
      </c>
      <c r="F2056" s="155">
        <f>vlookup(G2056,terminals!$C$4:$O$196,13,FALSE)</f>
        <v>169</v>
      </c>
      <c r="G2056" s="153" t="s">
        <v>319</v>
      </c>
      <c r="H2056" s="161"/>
      <c r="I2056" s="163" t="s">
        <v>1063</v>
      </c>
      <c r="J2056" s="157"/>
      <c r="K2056" s="162">
        <f t="shared" si="10"/>
        <v>9</v>
      </c>
      <c r="L2056" s="163"/>
      <c r="M2056" s="154"/>
      <c r="N2056" s="131"/>
    </row>
    <row r="2057">
      <c r="A2057" s="152" t="str">
        <f t="shared" si="1"/>
        <v>770168</v>
      </c>
      <c r="B2057" s="107"/>
      <c r="C2057" s="106">
        <v>770.0</v>
      </c>
      <c r="D2057" s="167" t="s">
        <v>914</v>
      </c>
      <c r="E2057" s="154" t="s">
        <v>969</v>
      </c>
      <c r="F2057" s="155">
        <f>vlookup(G2057,terminals!$C$4:$O$196,13,FALSE)</f>
        <v>168</v>
      </c>
      <c r="G2057" s="153" t="s">
        <v>348</v>
      </c>
      <c r="H2057" s="161"/>
      <c r="I2057" s="163" t="s">
        <v>1063</v>
      </c>
      <c r="J2057" s="157"/>
      <c r="K2057" s="162">
        <f t="shared" si="10"/>
        <v>10</v>
      </c>
      <c r="L2057" s="163"/>
      <c r="M2057" s="154"/>
      <c r="N2057" s="131"/>
    </row>
    <row r="2058">
      <c r="A2058" s="152" t="str">
        <f t="shared" si="1"/>
        <v>770164</v>
      </c>
      <c r="B2058" s="107"/>
      <c r="C2058" s="106">
        <v>770.0</v>
      </c>
      <c r="D2058" s="167" t="s">
        <v>914</v>
      </c>
      <c r="E2058" s="154" t="s">
        <v>969</v>
      </c>
      <c r="F2058" s="155">
        <f>vlookup(G2058,terminals!$C$4:$O$196,13,FALSE)</f>
        <v>164</v>
      </c>
      <c r="G2058" s="153" t="s">
        <v>316</v>
      </c>
      <c r="H2058" s="161"/>
      <c r="I2058" s="163" t="s">
        <v>1063</v>
      </c>
      <c r="J2058" s="157"/>
      <c r="K2058" s="162">
        <f t="shared" si="10"/>
        <v>11</v>
      </c>
      <c r="L2058" s="163"/>
      <c r="M2058" s="154"/>
      <c r="N2058" s="131"/>
    </row>
    <row r="2059">
      <c r="A2059" s="152" t="str">
        <f t="shared" si="1"/>
        <v>770160</v>
      </c>
      <c r="B2059" s="107"/>
      <c r="C2059" s="106">
        <v>770.0</v>
      </c>
      <c r="D2059" s="167" t="s">
        <v>914</v>
      </c>
      <c r="E2059" s="154" t="s">
        <v>955</v>
      </c>
      <c r="F2059" s="155">
        <f>vlookup(G2059,terminals!$C$4:$O$196,13,FALSE)</f>
        <v>160</v>
      </c>
      <c r="G2059" s="153" t="s">
        <v>1109</v>
      </c>
      <c r="H2059" s="161"/>
      <c r="I2059" s="163" t="s">
        <v>1063</v>
      </c>
      <c r="J2059" s="157"/>
      <c r="K2059" s="162">
        <f t="shared" si="10"/>
        <v>12</v>
      </c>
      <c r="L2059" s="163"/>
      <c r="M2059" s="154"/>
      <c r="N2059" s="131"/>
    </row>
    <row r="2060">
      <c r="A2060" s="152" t="str">
        <f t="shared" si="1"/>
        <v>770174</v>
      </c>
      <c r="B2060" s="107"/>
      <c r="C2060" s="106">
        <v>770.0</v>
      </c>
      <c r="D2060" s="167" t="s">
        <v>914</v>
      </c>
      <c r="E2060" s="168" t="s">
        <v>947</v>
      </c>
      <c r="F2060" s="155">
        <f>vlookup(G2060,terminals!$C$4:$O$196,13,FALSE)</f>
        <v>174</v>
      </c>
      <c r="G2060" s="153" t="s">
        <v>1110</v>
      </c>
      <c r="H2060" s="161"/>
      <c r="I2060" s="163"/>
      <c r="J2060" s="157"/>
      <c r="K2060" s="162">
        <f t="shared" si="10"/>
        <v>-1</v>
      </c>
      <c r="L2060" s="163"/>
      <c r="M2060" s="154"/>
      <c r="N2060" s="131"/>
    </row>
    <row r="2061">
      <c r="A2061" s="152" t="str">
        <f t="shared" si="1"/>
        <v>771127</v>
      </c>
      <c r="B2061" s="107"/>
      <c r="C2061" s="106">
        <v>771.0</v>
      </c>
      <c r="D2061" s="167" t="s">
        <v>914</v>
      </c>
      <c r="E2061" s="154" t="s">
        <v>945</v>
      </c>
      <c r="F2061" s="155">
        <f>vlookup(G2061,terminals!$C$4:$O$196,13,FALSE)</f>
        <v>127</v>
      </c>
      <c r="G2061" s="153" t="s">
        <v>336</v>
      </c>
      <c r="H2061" s="161" t="s">
        <v>1047</v>
      </c>
      <c r="I2061" s="163" t="s">
        <v>1063</v>
      </c>
      <c r="J2061" s="157"/>
      <c r="K2061" s="162">
        <f t="shared" si="10"/>
        <v>0</v>
      </c>
      <c r="L2061" s="163"/>
      <c r="M2061" s="154"/>
      <c r="N2061" s="131"/>
    </row>
    <row r="2062">
      <c r="A2062" s="152" t="str">
        <f t="shared" si="1"/>
        <v>771181</v>
      </c>
      <c r="B2062" s="107"/>
      <c r="C2062" s="106">
        <v>771.0</v>
      </c>
      <c r="D2062" s="167" t="s">
        <v>914</v>
      </c>
      <c r="E2062" s="154" t="s">
        <v>969</v>
      </c>
      <c r="F2062" s="155">
        <f>vlookup(G2062,terminals!$C$4:$O$196,13,FALSE)</f>
        <v>181</v>
      </c>
      <c r="G2062" s="153" t="s">
        <v>312</v>
      </c>
      <c r="H2062" s="161"/>
      <c r="I2062" s="163" t="s">
        <v>1063</v>
      </c>
      <c r="J2062" s="157"/>
      <c r="K2062" s="162">
        <f t="shared" si="10"/>
        <v>1</v>
      </c>
      <c r="L2062" s="163"/>
      <c r="M2062" s="154"/>
      <c r="N2062" s="131"/>
    </row>
    <row r="2063">
      <c r="A2063" s="152" t="str">
        <f t="shared" si="1"/>
        <v>771179</v>
      </c>
      <c r="B2063" s="107"/>
      <c r="C2063" s="106">
        <v>771.0</v>
      </c>
      <c r="D2063" s="167" t="s">
        <v>914</v>
      </c>
      <c r="E2063" s="154" t="s">
        <v>969</v>
      </c>
      <c r="F2063" s="155">
        <f>vlookup(G2063,terminals!$C$4:$O$196,13,FALSE)</f>
        <v>179</v>
      </c>
      <c r="G2063" s="153" t="s">
        <v>365</v>
      </c>
      <c r="H2063" s="161"/>
      <c r="I2063" s="163" t="s">
        <v>1063</v>
      </c>
      <c r="J2063" s="157"/>
      <c r="K2063" s="162">
        <f t="shared" si="10"/>
        <v>2</v>
      </c>
      <c r="L2063" s="163"/>
      <c r="M2063" s="154"/>
      <c r="N2063" s="131"/>
    </row>
    <row r="2064">
      <c r="A2064" s="152" t="str">
        <f t="shared" si="1"/>
        <v>771180</v>
      </c>
      <c r="B2064" s="107"/>
      <c r="C2064" s="106">
        <v>771.0</v>
      </c>
      <c r="D2064" s="167" t="s">
        <v>914</v>
      </c>
      <c r="E2064" s="154" t="s">
        <v>969</v>
      </c>
      <c r="F2064" s="155">
        <f>vlookup(G2064,terminals!$C$4:$O$196,13,FALSE)</f>
        <v>180</v>
      </c>
      <c r="G2064" s="153" t="s">
        <v>311</v>
      </c>
      <c r="H2064" s="161"/>
      <c r="I2064" s="163" t="s">
        <v>1063</v>
      </c>
      <c r="J2064" s="157"/>
      <c r="K2064" s="162">
        <f t="shared" si="10"/>
        <v>3</v>
      </c>
      <c r="L2064" s="163"/>
      <c r="M2064" s="154"/>
      <c r="N2064" s="131"/>
    </row>
    <row r="2065">
      <c r="A2065" s="152" t="str">
        <f t="shared" si="1"/>
        <v>771166</v>
      </c>
      <c r="B2065" s="107"/>
      <c r="C2065" s="106">
        <v>771.0</v>
      </c>
      <c r="D2065" s="167" t="s">
        <v>914</v>
      </c>
      <c r="E2065" s="154" t="s">
        <v>969</v>
      </c>
      <c r="F2065" s="155">
        <f>vlookup(G2065,terminals!$C$4:$O$196,13,FALSE)</f>
        <v>166</v>
      </c>
      <c r="G2065" s="153" t="s">
        <v>314</v>
      </c>
      <c r="H2065" s="161"/>
      <c r="I2065" s="163" t="s">
        <v>1063</v>
      </c>
      <c r="J2065" s="157"/>
      <c r="K2065" s="162">
        <f t="shared" si="10"/>
        <v>4</v>
      </c>
      <c r="L2065" s="163"/>
      <c r="M2065" s="154"/>
      <c r="N2065" s="131"/>
    </row>
    <row r="2066">
      <c r="A2066" s="152" t="str">
        <f t="shared" si="1"/>
        <v>771165</v>
      </c>
      <c r="B2066" s="107"/>
      <c r="C2066" s="106">
        <v>771.0</v>
      </c>
      <c r="D2066" s="167" t="s">
        <v>914</v>
      </c>
      <c r="E2066" s="154" t="s">
        <v>969</v>
      </c>
      <c r="F2066" s="155">
        <f>vlookup(G2066,terminals!$C$4:$O$196,13,FALSE)</f>
        <v>165</v>
      </c>
      <c r="G2066" s="153" t="s">
        <v>320</v>
      </c>
      <c r="H2066" s="161"/>
      <c r="I2066" s="163" t="s">
        <v>1063</v>
      </c>
      <c r="J2066" s="157"/>
      <c r="K2066" s="162">
        <f t="shared" si="10"/>
        <v>5</v>
      </c>
      <c r="L2066" s="163"/>
      <c r="M2066" s="154"/>
      <c r="N2066" s="131"/>
    </row>
    <row r="2067">
      <c r="A2067" s="152" t="str">
        <f t="shared" si="1"/>
        <v>771177</v>
      </c>
      <c r="B2067" s="107"/>
      <c r="C2067" s="106">
        <v>771.0</v>
      </c>
      <c r="D2067" s="167" t="s">
        <v>914</v>
      </c>
      <c r="E2067" s="154" t="s">
        <v>969</v>
      </c>
      <c r="F2067" s="155">
        <f>vlookup(G2067,terminals!$C$4:$O$196,13,FALSE)</f>
        <v>177</v>
      </c>
      <c r="G2067" s="153" t="s">
        <v>1108</v>
      </c>
      <c r="H2067" s="161"/>
      <c r="I2067" s="163" t="s">
        <v>1063</v>
      </c>
      <c r="J2067" s="157"/>
      <c r="K2067" s="162">
        <f t="shared" si="10"/>
        <v>6</v>
      </c>
      <c r="L2067" s="163"/>
      <c r="M2067" s="154"/>
      <c r="N2067" s="131"/>
    </row>
    <row r="2068">
      <c r="A2068" s="152" t="str">
        <f t="shared" si="1"/>
        <v>771163</v>
      </c>
      <c r="B2068" s="107"/>
      <c r="C2068" s="106">
        <v>771.0</v>
      </c>
      <c r="D2068" s="167" t="s">
        <v>914</v>
      </c>
      <c r="E2068" s="154" t="s">
        <v>969</v>
      </c>
      <c r="F2068" s="155">
        <f>vlookup(G2068,terminals!$C$4:$O$196,13,FALSE)</f>
        <v>163</v>
      </c>
      <c r="G2068" s="153" t="s">
        <v>323</v>
      </c>
      <c r="H2068" s="161"/>
      <c r="I2068" s="163" t="s">
        <v>1063</v>
      </c>
      <c r="J2068" s="157"/>
      <c r="K2068" s="162">
        <f t="shared" si="10"/>
        <v>7</v>
      </c>
      <c r="L2068" s="163"/>
      <c r="M2068" s="154"/>
      <c r="N2068" s="131"/>
    </row>
    <row r="2069">
      <c r="A2069" s="152" t="str">
        <f t="shared" si="1"/>
        <v>771175</v>
      </c>
      <c r="B2069" s="107"/>
      <c r="C2069" s="106">
        <v>771.0</v>
      </c>
      <c r="D2069" s="167" t="s">
        <v>914</v>
      </c>
      <c r="E2069" s="154" t="s">
        <v>969</v>
      </c>
      <c r="F2069" s="155">
        <f>vlookup(G2069,terminals!$C$4:$O$196,13,FALSE)</f>
        <v>175</v>
      </c>
      <c r="G2069" s="153" t="s">
        <v>322</v>
      </c>
      <c r="H2069" s="161"/>
      <c r="I2069" s="163" t="s">
        <v>1063</v>
      </c>
      <c r="J2069" s="157"/>
      <c r="K2069" s="162">
        <f t="shared" si="10"/>
        <v>8</v>
      </c>
      <c r="L2069" s="163"/>
      <c r="M2069" s="154"/>
      <c r="N2069" s="131"/>
    </row>
    <row r="2070">
      <c r="A2070" s="152" t="str">
        <f t="shared" si="1"/>
        <v>771169</v>
      </c>
      <c r="B2070" s="107"/>
      <c r="C2070" s="106">
        <v>771.0</v>
      </c>
      <c r="D2070" s="167" t="s">
        <v>914</v>
      </c>
      <c r="E2070" s="154" t="s">
        <v>969</v>
      </c>
      <c r="F2070" s="155">
        <f>vlookup(G2070,terminals!$C$4:$O$196,13,FALSE)</f>
        <v>169</v>
      </c>
      <c r="G2070" s="153" t="s">
        <v>319</v>
      </c>
      <c r="H2070" s="161"/>
      <c r="I2070" s="163" t="s">
        <v>1063</v>
      </c>
      <c r="J2070" s="157"/>
      <c r="K2070" s="162">
        <f t="shared" si="10"/>
        <v>9</v>
      </c>
      <c r="L2070" s="163"/>
      <c r="M2070" s="154"/>
      <c r="N2070" s="131"/>
    </row>
    <row r="2071">
      <c r="A2071" s="152" t="str">
        <f t="shared" si="1"/>
        <v>771168</v>
      </c>
      <c r="B2071" s="107"/>
      <c r="C2071" s="106">
        <v>771.0</v>
      </c>
      <c r="D2071" s="167" t="s">
        <v>914</v>
      </c>
      <c r="E2071" s="154" t="s">
        <v>969</v>
      </c>
      <c r="F2071" s="155">
        <f>vlookup(G2071,terminals!$C$4:$O$196,13,FALSE)</f>
        <v>168</v>
      </c>
      <c r="G2071" s="153" t="s">
        <v>348</v>
      </c>
      <c r="H2071" s="161"/>
      <c r="I2071" s="163" t="s">
        <v>1063</v>
      </c>
      <c r="J2071" s="157"/>
      <c r="K2071" s="162">
        <f t="shared" si="10"/>
        <v>10</v>
      </c>
      <c r="L2071" s="163"/>
      <c r="M2071" s="154"/>
      <c r="N2071" s="131"/>
    </row>
    <row r="2072">
      <c r="A2072" s="152" t="str">
        <f t="shared" si="1"/>
        <v>771164</v>
      </c>
      <c r="B2072" s="107"/>
      <c r="C2072" s="106">
        <v>771.0</v>
      </c>
      <c r="D2072" s="167" t="s">
        <v>914</v>
      </c>
      <c r="E2072" s="154" t="s">
        <v>969</v>
      </c>
      <c r="F2072" s="155">
        <f>vlookup(G2072,terminals!$C$4:$O$196,13,FALSE)</f>
        <v>164</v>
      </c>
      <c r="G2072" s="153" t="s">
        <v>316</v>
      </c>
      <c r="H2072" s="161"/>
      <c r="I2072" s="163" t="s">
        <v>1063</v>
      </c>
      <c r="J2072" s="157"/>
      <c r="K2072" s="162">
        <f t="shared" si="10"/>
        <v>11</v>
      </c>
      <c r="L2072" s="163"/>
      <c r="M2072" s="154"/>
      <c r="N2072" s="131"/>
    </row>
    <row r="2073">
      <c r="A2073" s="152" t="str">
        <f t="shared" si="1"/>
        <v>771172</v>
      </c>
      <c r="B2073" s="107"/>
      <c r="C2073" s="106">
        <v>771.0</v>
      </c>
      <c r="D2073" s="167" t="s">
        <v>914</v>
      </c>
      <c r="E2073" s="154" t="s">
        <v>969</v>
      </c>
      <c r="F2073" s="155">
        <f>vlookup(G2073,terminals!$C$4:$O$196,13,FALSE)</f>
        <v>172</v>
      </c>
      <c r="G2073" s="153" t="s">
        <v>325</v>
      </c>
      <c r="H2073" s="161"/>
      <c r="I2073" s="163" t="s">
        <v>1063</v>
      </c>
      <c r="J2073" s="157"/>
      <c r="K2073" s="162">
        <f t="shared" si="10"/>
        <v>12</v>
      </c>
      <c r="L2073" s="163"/>
      <c r="M2073" s="154"/>
      <c r="N2073" s="131"/>
    </row>
    <row r="2074">
      <c r="A2074" s="152" t="str">
        <f t="shared" si="1"/>
        <v>771160</v>
      </c>
      <c r="B2074" s="107"/>
      <c r="C2074" s="106">
        <v>771.0</v>
      </c>
      <c r="D2074" s="167" t="s">
        <v>914</v>
      </c>
      <c r="E2074" s="154" t="s">
        <v>969</v>
      </c>
      <c r="F2074" s="155">
        <f>vlookup(G2074,terminals!$C$4:$O$196,13,FALSE)</f>
        <v>160</v>
      </c>
      <c r="G2074" s="153" t="s">
        <v>1109</v>
      </c>
      <c r="H2074" s="156"/>
      <c r="I2074" s="163" t="s">
        <v>1063</v>
      </c>
      <c r="J2074" s="157"/>
      <c r="K2074" s="162">
        <f t="shared" si="10"/>
        <v>13</v>
      </c>
      <c r="L2074" s="163"/>
      <c r="M2074" s="154"/>
      <c r="N2074" s="131"/>
    </row>
    <row r="2075">
      <c r="A2075" s="152" t="str">
        <f t="shared" si="1"/>
        <v>771170</v>
      </c>
      <c r="B2075" s="107"/>
      <c r="C2075" s="106">
        <v>771.0</v>
      </c>
      <c r="D2075" s="167" t="s">
        <v>914</v>
      </c>
      <c r="E2075" s="154" t="s">
        <v>955</v>
      </c>
      <c r="F2075" s="155">
        <f>vlookup(G2075,terminals!$C$4:$O$196,13,FALSE)</f>
        <v>170</v>
      </c>
      <c r="G2075" s="153" t="s">
        <v>318</v>
      </c>
      <c r="H2075" s="156"/>
      <c r="I2075" s="163" t="s">
        <v>1063</v>
      </c>
      <c r="J2075" s="157"/>
      <c r="K2075" s="162">
        <f t="shared" si="10"/>
        <v>14</v>
      </c>
      <c r="L2075" s="163"/>
      <c r="M2075" s="154"/>
      <c r="N2075" s="131"/>
    </row>
    <row r="2076">
      <c r="A2076" s="152" t="str">
        <f t="shared" si="1"/>
        <v>771174</v>
      </c>
      <c r="B2076" s="107"/>
      <c r="C2076" s="106">
        <v>771.0</v>
      </c>
      <c r="D2076" s="167" t="s">
        <v>914</v>
      </c>
      <c r="E2076" s="154" t="s">
        <v>947</v>
      </c>
      <c r="F2076" s="155">
        <f>vlookup(G2076,terminals!$C$4:$O$196,13,FALSE)</f>
        <v>174</v>
      </c>
      <c r="G2076" s="153" t="s">
        <v>1110</v>
      </c>
      <c r="H2076" s="156"/>
      <c r="I2076" s="163"/>
      <c r="J2076" s="157"/>
      <c r="K2076" s="162">
        <f t="shared" si="10"/>
        <v>-1</v>
      </c>
      <c r="L2076" s="163"/>
      <c r="M2076" s="154"/>
      <c r="N2076" s="131"/>
    </row>
    <row r="2077">
      <c r="A2077" s="152" t="str">
        <f t="shared" si="1"/>
        <v>772127</v>
      </c>
      <c r="B2077" s="107"/>
      <c r="C2077" s="106">
        <v>772.0</v>
      </c>
      <c r="D2077" s="167" t="s">
        <v>914</v>
      </c>
      <c r="E2077" s="154" t="s">
        <v>945</v>
      </c>
      <c r="F2077" s="155">
        <f>vlookup(G2077,terminals!$C$4:$O$196,13,FALSE)</f>
        <v>127</v>
      </c>
      <c r="G2077" s="153" t="s">
        <v>336</v>
      </c>
      <c r="H2077" s="161" t="s">
        <v>959</v>
      </c>
      <c r="I2077" s="163" t="s">
        <v>1063</v>
      </c>
      <c r="J2077" s="157"/>
      <c r="K2077" s="162">
        <f t="shared" si="10"/>
        <v>0</v>
      </c>
      <c r="L2077" s="163"/>
      <c r="M2077" s="154"/>
      <c r="N2077" s="131"/>
    </row>
    <row r="2078">
      <c r="A2078" s="152" t="str">
        <f t="shared" si="1"/>
        <v>772181</v>
      </c>
      <c r="B2078" s="107"/>
      <c r="C2078" s="106">
        <v>772.0</v>
      </c>
      <c r="D2078" s="167" t="s">
        <v>914</v>
      </c>
      <c r="E2078" s="154" t="s">
        <v>969</v>
      </c>
      <c r="F2078" s="155">
        <f>vlookup(G2078,terminals!$C$4:$O$196,13,FALSE)</f>
        <v>181</v>
      </c>
      <c r="G2078" s="153" t="s">
        <v>312</v>
      </c>
      <c r="H2078" s="161"/>
      <c r="I2078" s="163" t="s">
        <v>1063</v>
      </c>
      <c r="J2078" s="157"/>
      <c r="K2078" s="162">
        <f t="shared" si="10"/>
        <v>1</v>
      </c>
      <c r="L2078" s="163"/>
      <c r="M2078" s="154"/>
      <c r="N2078" s="131"/>
    </row>
    <row r="2079">
      <c r="A2079" s="152" t="str">
        <f t="shared" si="1"/>
        <v>772179</v>
      </c>
      <c r="B2079" s="107"/>
      <c r="C2079" s="106">
        <v>772.0</v>
      </c>
      <c r="D2079" s="167" t="s">
        <v>914</v>
      </c>
      <c r="E2079" s="154" t="s">
        <v>969</v>
      </c>
      <c r="F2079" s="155">
        <f>vlookup(G2079,terminals!$C$4:$O$196,13,FALSE)</f>
        <v>179</v>
      </c>
      <c r="G2079" s="153" t="s">
        <v>365</v>
      </c>
      <c r="H2079" s="161"/>
      <c r="I2079" s="163" t="s">
        <v>1063</v>
      </c>
      <c r="J2079" s="157"/>
      <c r="K2079" s="162">
        <f t="shared" si="10"/>
        <v>2</v>
      </c>
      <c r="L2079" s="163"/>
      <c r="M2079" s="154"/>
      <c r="N2079" s="131"/>
    </row>
    <row r="2080">
      <c r="A2080" s="152" t="str">
        <f t="shared" si="1"/>
        <v>772180</v>
      </c>
      <c r="B2080" s="107"/>
      <c r="C2080" s="106">
        <v>772.0</v>
      </c>
      <c r="D2080" s="167" t="s">
        <v>914</v>
      </c>
      <c r="E2080" s="154" t="s">
        <v>969</v>
      </c>
      <c r="F2080" s="155">
        <f>vlookup(G2080,terminals!$C$4:$O$196,13,FALSE)</f>
        <v>180</v>
      </c>
      <c r="G2080" s="153" t="s">
        <v>311</v>
      </c>
      <c r="H2080" s="161"/>
      <c r="I2080" s="163" t="s">
        <v>1063</v>
      </c>
      <c r="J2080" s="157"/>
      <c r="K2080" s="162">
        <f t="shared" si="10"/>
        <v>3</v>
      </c>
      <c r="L2080" s="163"/>
      <c r="M2080" s="154"/>
      <c r="N2080" s="131"/>
    </row>
    <row r="2081">
      <c r="A2081" s="152" t="str">
        <f t="shared" si="1"/>
        <v>772166</v>
      </c>
      <c r="B2081" s="107"/>
      <c r="C2081" s="106">
        <v>772.0</v>
      </c>
      <c r="D2081" s="167" t="s">
        <v>914</v>
      </c>
      <c r="E2081" s="154" t="s">
        <v>969</v>
      </c>
      <c r="F2081" s="155">
        <f>vlookup(G2081,terminals!$C$4:$O$196,13,FALSE)</f>
        <v>166</v>
      </c>
      <c r="G2081" s="153" t="s">
        <v>314</v>
      </c>
      <c r="H2081" s="161"/>
      <c r="I2081" s="163" t="s">
        <v>1063</v>
      </c>
      <c r="J2081" s="157"/>
      <c r="K2081" s="162">
        <f t="shared" si="10"/>
        <v>4</v>
      </c>
      <c r="L2081" s="163"/>
      <c r="M2081" s="154"/>
      <c r="N2081" s="131"/>
    </row>
    <row r="2082">
      <c r="A2082" s="152" t="str">
        <f t="shared" si="1"/>
        <v>772165</v>
      </c>
      <c r="B2082" s="107"/>
      <c r="C2082" s="106">
        <v>772.0</v>
      </c>
      <c r="D2082" s="167" t="s">
        <v>914</v>
      </c>
      <c r="E2082" s="154" t="s">
        <v>969</v>
      </c>
      <c r="F2082" s="155">
        <f>vlookup(G2082,terminals!$C$4:$O$196,13,FALSE)</f>
        <v>165</v>
      </c>
      <c r="G2082" s="153" t="s">
        <v>320</v>
      </c>
      <c r="H2082" s="161"/>
      <c r="I2082" s="163" t="s">
        <v>1063</v>
      </c>
      <c r="J2082" s="157"/>
      <c r="K2082" s="162">
        <f t="shared" si="10"/>
        <v>5</v>
      </c>
      <c r="L2082" s="163"/>
      <c r="M2082" s="154"/>
      <c r="N2082" s="131"/>
    </row>
    <row r="2083">
      <c r="A2083" s="152" t="str">
        <f t="shared" si="1"/>
        <v>772177</v>
      </c>
      <c r="B2083" s="107"/>
      <c r="C2083" s="106">
        <v>772.0</v>
      </c>
      <c r="D2083" s="167" t="s">
        <v>914</v>
      </c>
      <c r="E2083" s="154" t="s">
        <v>969</v>
      </c>
      <c r="F2083" s="155">
        <f>vlookup(G2083,terminals!$C$4:$O$196,13,FALSE)</f>
        <v>177</v>
      </c>
      <c r="G2083" s="153" t="s">
        <v>1108</v>
      </c>
      <c r="H2083" s="161"/>
      <c r="I2083" s="163" t="s">
        <v>1063</v>
      </c>
      <c r="J2083" s="157"/>
      <c r="K2083" s="162">
        <f t="shared" si="10"/>
        <v>6</v>
      </c>
      <c r="L2083" s="163"/>
      <c r="M2083" s="154"/>
      <c r="N2083" s="131"/>
    </row>
    <row r="2084">
      <c r="A2084" s="152" t="str">
        <f t="shared" si="1"/>
        <v>772163</v>
      </c>
      <c r="B2084" s="107"/>
      <c r="C2084" s="106">
        <v>772.0</v>
      </c>
      <c r="D2084" s="167" t="s">
        <v>914</v>
      </c>
      <c r="E2084" s="154" t="s">
        <v>969</v>
      </c>
      <c r="F2084" s="155">
        <f>vlookup(G2084,terminals!$C$4:$O$196,13,FALSE)</f>
        <v>163</v>
      </c>
      <c r="G2084" s="153" t="s">
        <v>323</v>
      </c>
      <c r="H2084" s="161"/>
      <c r="I2084" s="163" t="s">
        <v>1063</v>
      </c>
      <c r="J2084" s="157"/>
      <c r="K2084" s="162">
        <f t="shared" si="10"/>
        <v>7</v>
      </c>
      <c r="L2084" s="163"/>
      <c r="M2084" s="154"/>
      <c r="N2084" s="131"/>
    </row>
    <row r="2085">
      <c r="A2085" s="152" t="str">
        <f t="shared" si="1"/>
        <v>772175</v>
      </c>
      <c r="B2085" s="107"/>
      <c r="C2085" s="106">
        <v>772.0</v>
      </c>
      <c r="D2085" s="167" t="s">
        <v>914</v>
      </c>
      <c r="E2085" s="154" t="s">
        <v>969</v>
      </c>
      <c r="F2085" s="155">
        <f>vlookup(G2085,terminals!$C$4:$O$196,13,FALSE)</f>
        <v>175</v>
      </c>
      <c r="G2085" s="153" t="s">
        <v>322</v>
      </c>
      <c r="H2085" s="161"/>
      <c r="I2085" s="163" t="s">
        <v>1063</v>
      </c>
      <c r="J2085" s="157"/>
      <c r="K2085" s="162">
        <f t="shared" si="10"/>
        <v>8</v>
      </c>
      <c r="L2085" s="163"/>
      <c r="M2085" s="154"/>
      <c r="N2085" s="131"/>
    </row>
    <row r="2086">
      <c r="A2086" s="152" t="str">
        <f t="shared" si="1"/>
        <v>772169</v>
      </c>
      <c r="B2086" s="107"/>
      <c r="C2086" s="106">
        <v>772.0</v>
      </c>
      <c r="D2086" s="167" t="s">
        <v>914</v>
      </c>
      <c r="E2086" s="154" t="s">
        <v>969</v>
      </c>
      <c r="F2086" s="155">
        <f>vlookup(G2086,terminals!$C$4:$O$196,13,FALSE)</f>
        <v>169</v>
      </c>
      <c r="G2086" s="153" t="s">
        <v>319</v>
      </c>
      <c r="H2086" s="161"/>
      <c r="I2086" s="163" t="s">
        <v>1063</v>
      </c>
      <c r="J2086" s="157"/>
      <c r="K2086" s="162">
        <f t="shared" si="10"/>
        <v>9</v>
      </c>
      <c r="L2086" s="163"/>
      <c r="M2086" s="154"/>
      <c r="N2086" s="131"/>
    </row>
    <row r="2087">
      <c r="A2087" s="152" t="str">
        <f t="shared" si="1"/>
        <v>772168</v>
      </c>
      <c r="B2087" s="107"/>
      <c r="C2087" s="106">
        <v>772.0</v>
      </c>
      <c r="D2087" s="167" t="s">
        <v>914</v>
      </c>
      <c r="E2087" s="154" t="s">
        <v>969</v>
      </c>
      <c r="F2087" s="155">
        <f>vlookup(G2087,terminals!$C$4:$O$196,13,FALSE)</f>
        <v>168</v>
      </c>
      <c r="G2087" s="153" t="s">
        <v>348</v>
      </c>
      <c r="H2087" s="161"/>
      <c r="I2087" s="163" t="s">
        <v>1063</v>
      </c>
      <c r="J2087" s="157"/>
      <c r="K2087" s="162">
        <f t="shared" si="10"/>
        <v>10</v>
      </c>
      <c r="L2087" s="163"/>
      <c r="M2087" s="154"/>
      <c r="N2087" s="131"/>
    </row>
    <row r="2088">
      <c r="A2088" s="152" t="str">
        <f t="shared" si="1"/>
        <v>772164</v>
      </c>
      <c r="B2088" s="107"/>
      <c r="C2088" s="106">
        <v>772.0</v>
      </c>
      <c r="D2088" s="167" t="s">
        <v>914</v>
      </c>
      <c r="E2088" s="154" t="s">
        <v>969</v>
      </c>
      <c r="F2088" s="155">
        <f>vlookup(G2088,terminals!$C$4:$O$196,13,FALSE)</f>
        <v>164</v>
      </c>
      <c r="G2088" s="153" t="s">
        <v>316</v>
      </c>
      <c r="H2088" s="161"/>
      <c r="I2088" s="163" t="s">
        <v>1063</v>
      </c>
      <c r="J2088" s="157"/>
      <c r="K2088" s="162">
        <f t="shared" si="10"/>
        <v>11</v>
      </c>
      <c r="L2088" s="163"/>
      <c r="M2088" s="154"/>
      <c r="N2088" s="131"/>
    </row>
    <row r="2089">
      <c r="A2089" s="152" t="str">
        <f t="shared" si="1"/>
        <v>772172</v>
      </c>
      <c r="B2089" s="107"/>
      <c r="C2089" s="106">
        <v>772.0</v>
      </c>
      <c r="D2089" s="167" t="s">
        <v>914</v>
      </c>
      <c r="E2089" s="154" t="s">
        <v>969</v>
      </c>
      <c r="F2089" s="155">
        <f>vlookup(G2089,terminals!$C$4:$O$196,13,FALSE)</f>
        <v>172</v>
      </c>
      <c r="G2089" s="153" t="s">
        <v>325</v>
      </c>
      <c r="H2089" s="161"/>
      <c r="I2089" s="163" t="s">
        <v>1063</v>
      </c>
      <c r="J2089" s="157"/>
      <c r="K2089" s="162">
        <f t="shared" si="10"/>
        <v>12</v>
      </c>
      <c r="L2089" s="163"/>
      <c r="M2089" s="154"/>
      <c r="N2089" s="131"/>
    </row>
    <row r="2090">
      <c r="A2090" s="152" t="str">
        <f t="shared" si="1"/>
        <v>772160</v>
      </c>
      <c r="B2090" s="107"/>
      <c r="C2090" s="106">
        <v>772.0</v>
      </c>
      <c r="D2090" s="167" t="s">
        <v>914</v>
      </c>
      <c r="E2090" s="154" t="s">
        <v>969</v>
      </c>
      <c r="F2090" s="155">
        <f>vlookup(G2090,terminals!$C$4:$O$196,13,FALSE)</f>
        <v>160</v>
      </c>
      <c r="G2090" s="153" t="s">
        <v>1109</v>
      </c>
      <c r="H2090" s="156"/>
      <c r="I2090" s="163" t="s">
        <v>1063</v>
      </c>
      <c r="J2090" s="157"/>
      <c r="K2090" s="162">
        <f t="shared" si="10"/>
        <v>13</v>
      </c>
      <c r="L2090" s="163"/>
      <c r="M2090" s="154"/>
      <c r="N2090" s="131"/>
    </row>
    <row r="2091">
      <c r="A2091" s="152" t="str">
        <f t="shared" si="1"/>
        <v>772170</v>
      </c>
      <c r="B2091" s="107"/>
      <c r="C2091" s="106">
        <v>772.0</v>
      </c>
      <c r="D2091" s="167" t="s">
        <v>914</v>
      </c>
      <c r="E2091" s="154" t="s">
        <v>955</v>
      </c>
      <c r="F2091" s="155">
        <f>vlookup(G2091,terminals!$C$4:$O$196,13,FALSE)</f>
        <v>170</v>
      </c>
      <c r="G2091" s="153" t="s">
        <v>318</v>
      </c>
      <c r="H2091" s="156"/>
      <c r="I2091" s="163" t="s">
        <v>1063</v>
      </c>
      <c r="J2091" s="157"/>
      <c r="K2091" s="162">
        <f t="shared" si="10"/>
        <v>14</v>
      </c>
      <c r="L2091" s="163"/>
      <c r="M2091" s="154"/>
      <c r="N2091" s="131"/>
    </row>
    <row r="2092">
      <c r="A2092" s="152" t="str">
        <f t="shared" si="1"/>
        <v>772174</v>
      </c>
      <c r="B2092" s="107"/>
      <c r="C2092" s="106">
        <v>772.0</v>
      </c>
      <c r="D2092" s="167" t="s">
        <v>914</v>
      </c>
      <c r="E2092" s="154" t="s">
        <v>947</v>
      </c>
      <c r="F2092" s="155">
        <f>vlookup(G2092,terminals!$C$4:$O$196,13,FALSE)</f>
        <v>174</v>
      </c>
      <c r="G2092" s="153" t="s">
        <v>1110</v>
      </c>
      <c r="H2092" s="156"/>
      <c r="I2092" s="163"/>
      <c r="J2092" s="157"/>
      <c r="K2092" s="162">
        <f t="shared" si="10"/>
        <v>-1</v>
      </c>
      <c r="L2092" s="163"/>
      <c r="M2092" s="154"/>
      <c r="N2092" s="131"/>
    </row>
    <row r="2093">
      <c r="A2093" s="152" t="str">
        <f t="shared" si="1"/>
        <v>773152</v>
      </c>
      <c r="B2093" s="107"/>
      <c r="C2093" s="106">
        <v>773.0</v>
      </c>
      <c r="D2093" s="167" t="s">
        <v>915</v>
      </c>
      <c r="E2093" s="154" t="s">
        <v>945</v>
      </c>
      <c r="F2093" s="155">
        <f>vlookup(G2093,terminals!$C$4:$O$196,13,FALSE)</f>
        <v>152</v>
      </c>
      <c r="G2093" s="153" t="s">
        <v>332</v>
      </c>
      <c r="H2093" s="161" t="s">
        <v>1047</v>
      </c>
      <c r="I2093" s="163" t="s">
        <v>1063</v>
      </c>
      <c r="J2093" s="157"/>
      <c r="K2093" s="162">
        <f t="shared" si="10"/>
        <v>0</v>
      </c>
      <c r="L2093" s="163"/>
      <c r="M2093" s="154"/>
      <c r="N2093" s="131"/>
    </row>
    <row r="2094">
      <c r="A2094" s="152" t="str">
        <f t="shared" si="1"/>
        <v>773188</v>
      </c>
      <c r="B2094" s="107"/>
      <c r="C2094" s="106">
        <v>773.0</v>
      </c>
      <c r="D2094" s="167" t="s">
        <v>915</v>
      </c>
      <c r="E2094" s="154" t="s">
        <v>969</v>
      </c>
      <c r="F2094" s="155">
        <f>vlookup(G2094,terminals!$C$4:$O$196,13,FALSE)</f>
        <v>188</v>
      </c>
      <c r="G2094" s="153" t="s">
        <v>306</v>
      </c>
      <c r="H2094" s="161"/>
      <c r="I2094" s="163" t="s">
        <v>1063</v>
      </c>
      <c r="J2094" s="157"/>
      <c r="K2094" s="162">
        <f t="shared" si="10"/>
        <v>1</v>
      </c>
      <c r="L2094" s="163"/>
      <c r="M2094" s="154"/>
      <c r="N2094" s="131"/>
    </row>
    <row r="2095">
      <c r="A2095" s="152" t="str">
        <f t="shared" si="1"/>
        <v>773187</v>
      </c>
      <c r="B2095" s="107"/>
      <c r="C2095" s="106">
        <v>773.0</v>
      </c>
      <c r="D2095" s="167" t="s">
        <v>915</v>
      </c>
      <c r="E2095" s="154" t="s">
        <v>969</v>
      </c>
      <c r="F2095" s="155">
        <f>vlookup(G2095,terminals!$C$4:$O$196,13,FALSE)</f>
        <v>187</v>
      </c>
      <c r="G2095" s="153" t="s">
        <v>307</v>
      </c>
      <c r="H2095" s="161"/>
      <c r="I2095" s="163" t="s">
        <v>1063</v>
      </c>
      <c r="J2095" s="157"/>
      <c r="K2095" s="162">
        <f t="shared" si="10"/>
        <v>2</v>
      </c>
      <c r="L2095" s="163"/>
      <c r="M2095" s="154"/>
      <c r="N2095" s="131"/>
    </row>
    <row r="2096">
      <c r="A2096" s="152" t="str">
        <f t="shared" si="1"/>
        <v>773186</v>
      </c>
      <c r="B2096" s="107"/>
      <c r="C2096" s="106">
        <v>773.0</v>
      </c>
      <c r="D2096" s="167" t="s">
        <v>915</v>
      </c>
      <c r="E2096" s="154" t="s">
        <v>955</v>
      </c>
      <c r="F2096" s="155">
        <f>vlookup(G2096,terminals!$C$4:$O$196,13,FALSE)</f>
        <v>186</v>
      </c>
      <c r="G2096" s="153" t="s">
        <v>327</v>
      </c>
      <c r="H2096" s="161"/>
      <c r="I2096" s="163" t="s">
        <v>1063</v>
      </c>
      <c r="J2096" s="157"/>
      <c r="K2096" s="162">
        <f t="shared" si="10"/>
        <v>3</v>
      </c>
      <c r="L2096" s="163"/>
      <c r="M2096" s="154"/>
      <c r="N2096" s="131"/>
    </row>
    <row r="2097">
      <c r="A2097" s="152" t="str">
        <f t="shared" si="1"/>
        <v>773189</v>
      </c>
      <c r="B2097" s="107"/>
      <c r="C2097" s="106">
        <v>773.0</v>
      </c>
      <c r="D2097" s="167" t="s">
        <v>915</v>
      </c>
      <c r="E2097" s="168" t="s">
        <v>947</v>
      </c>
      <c r="F2097" s="155">
        <f>vlookup(G2097,terminals!$C$4:$O$196,13,FALSE)</f>
        <v>189</v>
      </c>
      <c r="G2097" s="153" t="s">
        <v>305</v>
      </c>
      <c r="H2097" s="161"/>
      <c r="I2097" s="163"/>
      <c r="J2097" s="157"/>
      <c r="K2097" s="162">
        <f t="shared" si="10"/>
        <v>-1</v>
      </c>
      <c r="L2097" s="163"/>
      <c r="M2097" s="154"/>
      <c r="N2097" s="131"/>
    </row>
    <row r="2098">
      <c r="A2098" s="152" t="str">
        <f t="shared" si="1"/>
        <v>50152</v>
      </c>
      <c r="B2098" s="107"/>
      <c r="C2098" s="106">
        <v>50.0</v>
      </c>
      <c r="D2098" s="153" t="s">
        <v>1124</v>
      </c>
      <c r="E2098" s="154" t="s">
        <v>945</v>
      </c>
      <c r="F2098" s="155">
        <f>vlookup(G2098,terminals!$C$4:$O$196,13,FALSE)</f>
        <v>152</v>
      </c>
      <c r="G2098" s="153" t="s">
        <v>332</v>
      </c>
      <c r="H2098" s="161" t="s">
        <v>1047</v>
      </c>
      <c r="I2098" s="163" t="s">
        <v>1063</v>
      </c>
      <c r="J2098" s="157"/>
      <c r="K2098" s="162">
        <f t="shared" si="10"/>
        <v>0</v>
      </c>
      <c r="L2098" s="163"/>
      <c r="M2098" s="154"/>
      <c r="N2098" s="131"/>
    </row>
    <row r="2099">
      <c r="A2099" s="152" t="str">
        <f t="shared" si="1"/>
        <v>50179</v>
      </c>
      <c r="B2099" s="107"/>
      <c r="C2099" s="106">
        <v>50.0</v>
      </c>
      <c r="D2099" s="153" t="s">
        <v>1124</v>
      </c>
      <c r="E2099" s="154" t="s">
        <v>969</v>
      </c>
      <c r="F2099" s="155">
        <f>vlookup(G2099,terminals!$C$4:$O$196,13,FALSE)</f>
        <v>179</v>
      </c>
      <c r="G2099" s="153" t="s">
        <v>365</v>
      </c>
      <c r="H2099" s="161"/>
      <c r="I2099" s="163" t="s">
        <v>1063</v>
      </c>
      <c r="J2099" s="157"/>
      <c r="K2099" s="162">
        <f t="shared" si="10"/>
        <v>1</v>
      </c>
      <c r="L2099" s="163"/>
      <c r="M2099" s="154"/>
      <c r="N2099" s="131"/>
    </row>
    <row r="2100">
      <c r="A2100" s="152" t="str">
        <f t="shared" si="1"/>
        <v>50180</v>
      </c>
      <c r="B2100" s="107"/>
      <c r="C2100" s="106">
        <v>50.0</v>
      </c>
      <c r="D2100" s="153" t="s">
        <v>1124</v>
      </c>
      <c r="E2100" s="154" t="s">
        <v>969</v>
      </c>
      <c r="F2100" s="155">
        <f>vlookup(G2100,terminals!$C$4:$O$196,13,FALSE)</f>
        <v>180</v>
      </c>
      <c r="G2100" s="153" t="s">
        <v>311</v>
      </c>
      <c r="H2100" s="161"/>
      <c r="I2100" s="163" t="s">
        <v>1063</v>
      </c>
      <c r="J2100" s="157"/>
      <c r="K2100" s="162">
        <f t="shared" si="10"/>
        <v>2</v>
      </c>
      <c r="L2100" s="163"/>
      <c r="M2100" s="154"/>
      <c r="N2100" s="131"/>
    </row>
    <row r="2101">
      <c r="A2101" s="152" t="str">
        <f t="shared" si="1"/>
        <v>50166</v>
      </c>
      <c r="B2101" s="107"/>
      <c r="C2101" s="106">
        <v>50.0</v>
      </c>
      <c r="D2101" s="153" t="s">
        <v>1124</v>
      </c>
      <c r="E2101" s="154" t="s">
        <v>969</v>
      </c>
      <c r="F2101" s="155">
        <f>vlookup(G2101,terminals!$C$4:$O$196,13,FALSE)</f>
        <v>166</v>
      </c>
      <c r="G2101" s="153" t="s">
        <v>314</v>
      </c>
      <c r="H2101" s="161"/>
      <c r="I2101" s="163" t="s">
        <v>1063</v>
      </c>
      <c r="J2101" s="157"/>
      <c r="K2101" s="162">
        <f t="shared" si="10"/>
        <v>3</v>
      </c>
      <c r="L2101" s="163"/>
      <c r="M2101" s="154"/>
      <c r="N2101" s="131"/>
    </row>
    <row r="2102">
      <c r="A2102" s="152" t="str">
        <f t="shared" si="1"/>
        <v>50165</v>
      </c>
      <c r="B2102" s="107"/>
      <c r="C2102" s="106">
        <v>50.0</v>
      </c>
      <c r="D2102" s="153" t="s">
        <v>1124</v>
      </c>
      <c r="E2102" s="154" t="s">
        <v>969</v>
      </c>
      <c r="F2102" s="155">
        <f>vlookup(G2102,terminals!$C$4:$O$196,13,FALSE)</f>
        <v>165</v>
      </c>
      <c r="G2102" s="153" t="s">
        <v>320</v>
      </c>
      <c r="H2102" s="161"/>
      <c r="I2102" s="163" t="s">
        <v>1063</v>
      </c>
      <c r="J2102" s="157"/>
      <c r="K2102" s="162">
        <f t="shared" si="10"/>
        <v>4</v>
      </c>
      <c r="L2102" s="163"/>
      <c r="M2102" s="154"/>
      <c r="N2102" s="131"/>
    </row>
    <row r="2103">
      <c r="A2103" s="152" t="str">
        <f t="shared" si="1"/>
        <v>50177</v>
      </c>
      <c r="B2103" s="107"/>
      <c r="C2103" s="106">
        <v>50.0</v>
      </c>
      <c r="D2103" s="153" t="s">
        <v>1124</v>
      </c>
      <c r="E2103" s="154" t="s">
        <v>969</v>
      </c>
      <c r="F2103" s="155">
        <f>vlookup(G2103,terminals!$C$4:$O$196,13,FALSE)</f>
        <v>177</v>
      </c>
      <c r="G2103" s="153" t="s">
        <v>1108</v>
      </c>
      <c r="H2103" s="161"/>
      <c r="I2103" s="163" t="s">
        <v>1063</v>
      </c>
      <c r="J2103" s="157"/>
      <c r="K2103" s="162">
        <f t="shared" si="10"/>
        <v>5</v>
      </c>
      <c r="L2103" s="163"/>
      <c r="M2103" s="154"/>
      <c r="N2103" s="131"/>
    </row>
    <row r="2104">
      <c r="A2104" s="152" t="str">
        <f t="shared" si="1"/>
        <v>50163</v>
      </c>
      <c r="B2104" s="107"/>
      <c r="C2104" s="106">
        <v>50.0</v>
      </c>
      <c r="D2104" s="153" t="s">
        <v>1124</v>
      </c>
      <c r="E2104" s="154" t="s">
        <v>969</v>
      </c>
      <c r="F2104" s="155">
        <f>vlookup(G2104,terminals!$C$4:$O$196,13,FALSE)</f>
        <v>163</v>
      </c>
      <c r="G2104" s="153" t="s">
        <v>323</v>
      </c>
      <c r="H2104" s="161"/>
      <c r="I2104" s="163" t="s">
        <v>1063</v>
      </c>
      <c r="J2104" s="157"/>
      <c r="K2104" s="162">
        <f t="shared" si="10"/>
        <v>6</v>
      </c>
      <c r="L2104" s="163"/>
      <c r="M2104" s="154"/>
      <c r="N2104" s="131"/>
    </row>
    <row r="2105">
      <c r="A2105" s="152" t="str">
        <f t="shared" si="1"/>
        <v>50175</v>
      </c>
      <c r="B2105" s="107"/>
      <c r="C2105" s="106">
        <v>50.0</v>
      </c>
      <c r="D2105" s="153" t="s">
        <v>1124</v>
      </c>
      <c r="E2105" s="154" t="s">
        <v>969</v>
      </c>
      <c r="F2105" s="155">
        <f>vlookup(G2105,terminals!$C$4:$O$196,13,FALSE)</f>
        <v>175</v>
      </c>
      <c r="G2105" s="153" t="s">
        <v>322</v>
      </c>
      <c r="H2105" s="161"/>
      <c r="I2105" s="163" t="s">
        <v>1063</v>
      </c>
      <c r="J2105" s="157"/>
      <c r="K2105" s="162">
        <f t="shared" si="10"/>
        <v>7</v>
      </c>
      <c r="L2105" s="163"/>
      <c r="M2105" s="154"/>
      <c r="N2105" s="131"/>
    </row>
    <row r="2106">
      <c r="A2106" s="152" t="str">
        <f t="shared" si="1"/>
        <v>50169</v>
      </c>
      <c r="B2106" s="107"/>
      <c r="C2106" s="106">
        <v>50.0</v>
      </c>
      <c r="D2106" s="153" t="s">
        <v>1124</v>
      </c>
      <c r="E2106" s="154" t="s">
        <v>969</v>
      </c>
      <c r="F2106" s="155">
        <f>vlookup(G2106,terminals!$C$4:$O$196,13,FALSE)</f>
        <v>169</v>
      </c>
      <c r="G2106" s="153" t="s">
        <v>319</v>
      </c>
      <c r="H2106" s="161"/>
      <c r="I2106" s="163" t="s">
        <v>1063</v>
      </c>
      <c r="J2106" s="157"/>
      <c r="K2106" s="162">
        <f t="shared" si="10"/>
        <v>8</v>
      </c>
      <c r="L2106" s="163"/>
      <c r="M2106" s="154"/>
      <c r="N2106" s="131"/>
    </row>
    <row r="2107">
      <c r="A2107" s="152" t="str">
        <f t="shared" si="1"/>
        <v>50168</v>
      </c>
      <c r="B2107" s="107"/>
      <c r="C2107" s="106">
        <v>50.0</v>
      </c>
      <c r="D2107" s="153" t="s">
        <v>1124</v>
      </c>
      <c r="E2107" s="154" t="s">
        <v>969</v>
      </c>
      <c r="F2107" s="155">
        <f>vlookup(G2107,terminals!$C$4:$O$196,13,FALSE)</f>
        <v>168</v>
      </c>
      <c r="G2107" s="153" t="s">
        <v>348</v>
      </c>
      <c r="H2107" s="161"/>
      <c r="I2107" s="163" t="s">
        <v>1063</v>
      </c>
      <c r="J2107" s="157"/>
      <c r="K2107" s="162">
        <f t="shared" si="10"/>
        <v>9</v>
      </c>
      <c r="L2107" s="163"/>
      <c r="M2107" s="154"/>
      <c r="N2107" s="131"/>
    </row>
    <row r="2108">
      <c r="A2108" s="152" t="str">
        <f t="shared" si="1"/>
        <v>50164</v>
      </c>
      <c r="B2108" s="107"/>
      <c r="C2108" s="106">
        <v>50.0</v>
      </c>
      <c r="D2108" s="153" t="s">
        <v>1124</v>
      </c>
      <c r="E2108" s="154" t="s">
        <v>969</v>
      </c>
      <c r="F2108" s="155">
        <f>vlookup(G2108,terminals!$C$4:$O$196,13,FALSE)</f>
        <v>164</v>
      </c>
      <c r="G2108" s="153" t="s">
        <v>316</v>
      </c>
      <c r="H2108" s="161"/>
      <c r="I2108" s="163" t="s">
        <v>1063</v>
      </c>
      <c r="J2108" s="157"/>
      <c r="K2108" s="162">
        <f t="shared" si="10"/>
        <v>10</v>
      </c>
      <c r="L2108" s="163"/>
      <c r="M2108" s="154"/>
      <c r="N2108" s="131"/>
    </row>
    <row r="2109">
      <c r="A2109" s="152" t="str">
        <f t="shared" si="1"/>
        <v>50160</v>
      </c>
      <c r="B2109" s="107"/>
      <c r="C2109" s="106">
        <v>50.0</v>
      </c>
      <c r="D2109" s="153" t="s">
        <v>1124</v>
      </c>
      <c r="E2109" s="154" t="s">
        <v>955</v>
      </c>
      <c r="F2109" s="155">
        <f>vlookup(G2109,terminals!$C$4:$O$196,13,FALSE)</f>
        <v>160</v>
      </c>
      <c r="G2109" s="153" t="s">
        <v>1109</v>
      </c>
      <c r="H2109" s="161"/>
      <c r="I2109" s="163" t="s">
        <v>1063</v>
      </c>
      <c r="J2109" s="157"/>
      <c r="K2109" s="162">
        <f t="shared" si="10"/>
        <v>11</v>
      </c>
      <c r="L2109" s="163"/>
      <c r="M2109" s="154"/>
      <c r="N2109" s="131"/>
    </row>
    <row r="2110">
      <c r="A2110" s="152" t="str">
        <f t="shared" si="1"/>
        <v>50174</v>
      </c>
      <c r="B2110" s="107"/>
      <c r="C2110" s="106">
        <v>50.0</v>
      </c>
      <c r="D2110" s="153" t="s">
        <v>1124</v>
      </c>
      <c r="E2110" s="168" t="s">
        <v>947</v>
      </c>
      <c r="F2110" s="155">
        <f>vlookup(G2110,terminals!$C$4:$O$196,13,FALSE)</f>
        <v>174</v>
      </c>
      <c r="G2110" s="153" t="s">
        <v>1110</v>
      </c>
      <c r="H2110" s="161"/>
      <c r="I2110" s="163"/>
      <c r="J2110" s="157"/>
      <c r="K2110" s="162">
        <f t="shared" si="10"/>
        <v>-1</v>
      </c>
      <c r="L2110" s="163"/>
      <c r="M2110" s="154"/>
      <c r="N2110" s="131"/>
    </row>
    <row r="2111">
      <c r="A2111" s="152" t="str">
        <f t="shared" si="1"/>
        <v>774152</v>
      </c>
      <c r="B2111" s="107"/>
      <c r="C2111" s="106">
        <v>774.0</v>
      </c>
      <c r="D2111" s="153" t="s">
        <v>1125</v>
      </c>
      <c r="E2111" s="154" t="s">
        <v>945</v>
      </c>
      <c r="F2111" s="155">
        <f>vlookup(G2111,terminals!$C$4:$O$196,13,FALSE)</f>
        <v>152</v>
      </c>
      <c r="G2111" s="153" t="s">
        <v>332</v>
      </c>
      <c r="H2111" s="161" t="s">
        <v>1047</v>
      </c>
      <c r="I2111" s="163" t="s">
        <v>1063</v>
      </c>
      <c r="J2111" s="157"/>
      <c r="K2111" s="162">
        <f t="shared" si="10"/>
        <v>0</v>
      </c>
      <c r="L2111" s="163"/>
      <c r="M2111" s="154"/>
      <c r="N2111" s="131"/>
    </row>
    <row r="2112">
      <c r="A2112" s="152" t="str">
        <f t="shared" si="1"/>
        <v>774158</v>
      </c>
      <c r="B2112" s="107"/>
      <c r="C2112" s="106">
        <v>774.0</v>
      </c>
      <c r="D2112" s="153" t="s">
        <v>1125</v>
      </c>
      <c r="E2112" s="168" t="s">
        <v>947</v>
      </c>
      <c r="F2112" s="155">
        <f>vlookup(G2112,terminals!$C$4:$O$196,13,FALSE)</f>
        <v>158</v>
      </c>
      <c r="G2112" s="153" t="s">
        <v>326</v>
      </c>
      <c r="H2112" s="161"/>
      <c r="I2112" s="163"/>
      <c r="J2112" s="157"/>
      <c r="K2112" s="162">
        <f t="shared" si="10"/>
        <v>-1</v>
      </c>
      <c r="L2112" s="163"/>
      <c r="M2112" s="154"/>
      <c r="N2112" s="131"/>
    </row>
    <row r="2113">
      <c r="A2113" s="152" t="str">
        <f t="shared" si="1"/>
        <v>775149</v>
      </c>
      <c r="B2113" s="107"/>
      <c r="C2113" s="106">
        <v>775.0</v>
      </c>
      <c r="D2113" s="167" t="s">
        <v>917</v>
      </c>
      <c r="E2113" s="154" t="s">
        <v>945</v>
      </c>
      <c r="F2113" s="155">
        <f>vlookup(G2113,terminals!$C$4:$O$196,13,FALSE)</f>
        <v>149</v>
      </c>
      <c r="G2113" s="153" t="s">
        <v>1114</v>
      </c>
      <c r="H2113" s="161" t="s">
        <v>959</v>
      </c>
      <c r="I2113" s="163" t="s">
        <v>1063</v>
      </c>
      <c r="J2113" s="157"/>
      <c r="K2113" s="162">
        <f t="shared" si="10"/>
        <v>0</v>
      </c>
      <c r="L2113" s="163"/>
      <c r="M2113" s="154"/>
      <c r="N2113" s="131"/>
    </row>
    <row r="2114">
      <c r="A2114" s="152" t="str">
        <f t="shared" si="1"/>
        <v>775188</v>
      </c>
      <c r="B2114" s="107"/>
      <c r="C2114" s="106">
        <v>775.0</v>
      </c>
      <c r="D2114" s="167" t="s">
        <v>917</v>
      </c>
      <c r="E2114" s="154" t="s">
        <v>969</v>
      </c>
      <c r="F2114" s="155">
        <f>vlookup(G2114,terminals!$C$4:$O$196,13,FALSE)</f>
        <v>188</v>
      </c>
      <c r="G2114" s="153" t="s">
        <v>306</v>
      </c>
      <c r="H2114" s="161"/>
      <c r="I2114" s="163" t="s">
        <v>1063</v>
      </c>
      <c r="J2114" s="157"/>
      <c r="K2114" s="162">
        <f t="shared" si="10"/>
        <v>1</v>
      </c>
      <c r="L2114" s="163"/>
      <c r="M2114" s="154"/>
      <c r="N2114" s="131"/>
    </row>
    <row r="2115">
      <c r="A2115" s="152" t="str">
        <f t="shared" si="1"/>
        <v>775187</v>
      </c>
      <c r="B2115" s="107"/>
      <c r="C2115" s="106">
        <v>775.0</v>
      </c>
      <c r="D2115" s="167" t="s">
        <v>917</v>
      </c>
      <c r="E2115" s="154" t="s">
        <v>969</v>
      </c>
      <c r="F2115" s="155">
        <f>vlookup(G2115,terminals!$C$4:$O$196,13,FALSE)</f>
        <v>187</v>
      </c>
      <c r="G2115" s="153" t="s">
        <v>307</v>
      </c>
      <c r="H2115" s="161"/>
      <c r="I2115" s="163" t="s">
        <v>1063</v>
      </c>
      <c r="J2115" s="157"/>
      <c r="K2115" s="162">
        <f t="shared" si="10"/>
        <v>2</v>
      </c>
      <c r="L2115" s="163"/>
      <c r="M2115" s="154"/>
      <c r="N2115" s="131"/>
    </row>
    <row r="2116">
      <c r="A2116" s="152" t="str">
        <f t="shared" si="1"/>
        <v>775186</v>
      </c>
      <c r="B2116" s="107"/>
      <c r="C2116" s="106">
        <v>775.0</v>
      </c>
      <c r="D2116" s="167" t="s">
        <v>917</v>
      </c>
      <c r="E2116" s="154" t="s">
        <v>955</v>
      </c>
      <c r="F2116" s="155">
        <f>vlookup(G2116,terminals!$C$4:$O$196,13,FALSE)</f>
        <v>186</v>
      </c>
      <c r="G2116" s="153" t="s">
        <v>327</v>
      </c>
      <c r="H2116" s="161"/>
      <c r="I2116" s="163" t="s">
        <v>1063</v>
      </c>
      <c r="J2116" s="157"/>
      <c r="K2116" s="162">
        <f t="shared" si="10"/>
        <v>3</v>
      </c>
      <c r="L2116" s="163"/>
      <c r="M2116" s="154"/>
      <c r="N2116" s="131"/>
    </row>
    <row r="2117">
      <c r="A2117" s="152" t="str">
        <f t="shared" si="1"/>
        <v>775189</v>
      </c>
      <c r="B2117" s="107"/>
      <c r="C2117" s="106">
        <v>775.0</v>
      </c>
      <c r="D2117" s="167" t="s">
        <v>917</v>
      </c>
      <c r="E2117" s="168" t="s">
        <v>947</v>
      </c>
      <c r="F2117" s="155">
        <f>vlookup(G2117,terminals!$C$4:$O$196,13,FALSE)</f>
        <v>189</v>
      </c>
      <c r="G2117" s="153" t="s">
        <v>305</v>
      </c>
      <c r="H2117" s="161"/>
      <c r="I2117" s="163"/>
      <c r="J2117" s="157"/>
      <c r="K2117" s="162">
        <f t="shared" si="10"/>
        <v>-1</v>
      </c>
      <c r="L2117" s="163"/>
      <c r="M2117" s="154"/>
      <c r="N2117" s="131"/>
    </row>
    <row r="2118">
      <c r="A2118" s="152" t="str">
        <f t="shared" si="1"/>
        <v>776149</v>
      </c>
      <c r="B2118" s="107"/>
      <c r="C2118" s="106">
        <v>776.0</v>
      </c>
      <c r="D2118" s="153" t="s">
        <v>918</v>
      </c>
      <c r="E2118" s="154" t="s">
        <v>945</v>
      </c>
      <c r="F2118" s="155">
        <f>vlookup(G2118,terminals!$C$4:$O$196,13,FALSE)</f>
        <v>149</v>
      </c>
      <c r="G2118" s="153" t="s">
        <v>1114</v>
      </c>
      <c r="H2118" s="156" t="s">
        <v>980</v>
      </c>
      <c r="I2118" s="163" t="s">
        <v>1063</v>
      </c>
      <c r="J2118" s="157"/>
      <c r="K2118" s="162">
        <f t="shared" si="10"/>
        <v>0</v>
      </c>
      <c r="L2118" s="163"/>
      <c r="M2118" s="154"/>
      <c r="N2118" s="131"/>
    </row>
    <row r="2119">
      <c r="A2119" s="152" t="str">
        <f t="shared" si="1"/>
        <v>776165</v>
      </c>
      <c r="B2119" s="107"/>
      <c r="C2119" s="106">
        <v>776.0</v>
      </c>
      <c r="D2119" s="153" t="s">
        <v>918</v>
      </c>
      <c r="E2119" s="154" t="s">
        <v>969</v>
      </c>
      <c r="F2119" s="155">
        <f>vlookup(G2119,terminals!$C$4:$O$196,13,FALSE)</f>
        <v>165</v>
      </c>
      <c r="G2119" s="153" t="s">
        <v>320</v>
      </c>
      <c r="H2119" s="156"/>
      <c r="I2119" s="163" t="s">
        <v>1063</v>
      </c>
      <c r="J2119" s="157"/>
      <c r="K2119" s="162">
        <f t="shared" si="10"/>
        <v>1</v>
      </c>
      <c r="L2119" s="163"/>
      <c r="M2119" s="154"/>
      <c r="N2119" s="131"/>
    </row>
    <row r="2120">
      <c r="A2120" s="152" t="str">
        <f t="shared" si="1"/>
        <v>776168</v>
      </c>
      <c r="B2120" s="107"/>
      <c r="C2120" s="106">
        <v>776.0</v>
      </c>
      <c r="D2120" s="153" t="s">
        <v>918</v>
      </c>
      <c r="E2120" s="154" t="s">
        <v>969</v>
      </c>
      <c r="F2120" s="155">
        <f>vlookup(G2120,terminals!$C$4:$O$196,13,FALSE)</f>
        <v>168</v>
      </c>
      <c r="G2120" s="153" t="s">
        <v>348</v>
      </c>
      <c r="H2120" s="156"/>
      <c r="I2120" s="163" t="s">
        <v>1063</v>
      </c>
      <c r="J2120" s="157"/>
      <c r="K2120" s="162">
        <f t="shared" si="10"/>
        <v>2</v>
      </c>
      <c r="L2120" s="163"/>
      <c r="M2120" s="154"/>
      <c r="N2120" s="131"/>
    </row>
    <row r="2121">
      <c r="A2121" s="152" t="str">
        <f t="shared" si="1"/>
        <v>776164</v>
      </c>
      <c r="B2121" s="107"/>
      <c r="C2121" s="106">
        <v>776.0</v>
      </c>
      <c r="D2121" s="153" t="s">
        <v>918</v>
      </c>
      <c r="E2121" s="154" t="s">
        <v>969</v>
      </c>
      <c r="F2121" s="155">
        <f>vlookup(G2121,terminals!$C$4:$O$196,13,FALSE)</f>
        <v>164</v>
      </c>
      <c r="G2121" s="153" t="s">
        <v>316</v>
      </c>
      <c r="H2121" s="156"/>
      <c r="I2121" s="163" t="s">
        <v>1063</v>
      </c>
      <c r="J2121" s="157"/>
      <c r="K2121" s="162">
        <f t="shared" si="10"/>
        <v>3</v>
      </c>
      <c r="L2121" s="163"/>
      <c r="M2121" s="154"/>
      <c r="N2121" s="131"/>
    </row>
    <row r="2122">
      <c r="A2122" s="152" t="str">
        <f t="shared" si="1"/>
        <v>776167</v>
      </c>
      <c r="B2122" s="107"/>
      <c r="C2122" s="106">
        <v>776.0</v>
      </c>
      <c r="D2122" s="153" t="s">
        <v>918</v>
      </c>
      <c r="E2122" s="154" t="s">
        <v>955</v>
      </c>
      <c r="F2122" s="155">
        <f>vlookup(G2122,terminals!$C$4:$O$196,13,FALSE)</f>
        <v>167</v>
      </c>
      <c r="G2122" s="153" t="s">
        <v>313</v>
      </c>
      <c r="H2122" s="156"/>
      <c r="I2122" s="163" t="s">
        <v>1063</v>
      </c>
      <c r="J2122" s="157"/>
      <c r="K2122" s="162">
        <f t="shared" si="10"/>
        <v>4</v>
      </c>
      <c r="L2122" s="163"/>
      <c r="M2122" s="154"/>
      <c r="N2122" s="131"/>
    </row>
    <row r="2123">
      <c r="A2123" s="152" t="str">
        <f t="shared" si="1"/>
        <v>776174</v>
      </c>
      <c r="B2123" s="107"/>
      <c r="C2123" s="106">
        <v>776.0</v>
      </c>
      <c r="D2123" s="153" t="s">
        <v>918</v>
      </c>
      <c r="E2123" s="154" t="s">
        <v>947</v>
      </c>
      <c r="F2123" s="155">
        <f>vlookup(G2123,terminals!$C$4:$O$196,13,FALSE)</f>
        <v>174</v>
      </c>
      <c r="G2123" s="153" t="s">
        <v>1110</v>
      </c>
      <c r="H2123" s="156"/>
      <c r="I2123" s="163"/>
      <c r="J2123" s="157"/>
      <c r="K2123" s="162">
        <f t="shared" si="10"/>
        <v>-1</v>
      </c>
      <c r="L2123" s="163"/>
      <c r="M2123" s="154"/>
      <c r="N2123" s="131"/>
    </row>
    <row r="2124">
      <c r="A2124" s="152" t="str">
        <f t="shared" si="1"/>
        <v>777149</v>
      </c>
      <c r="B2124" s="107"/>
      <c r="C2124" s="106">
        <v>777.0</v>
      </c>
      <c r="D2124" s="153" t="s">
        <v>918</v>
      </c>
      <c r="E2124" s="154" t="s">
        <v>945</v>
      </c>
      <c r="F2124" s="155">
        <f>vlookup(G2124,terminals!$C$4:$O$196,13,FALSE)</f>
        <v>149</v>
      </c>
      <c r="G2124" s="153" t="s">
        <v>1114</v>
      </c>
      <c r="H2124" s="164" t="s">
        <v>1126</v>
      </c>
      <c r="I2124" s="163" t="s">
        <v>1063</v>
      </c>
      <c r="J2124" s="157"/>
      <c r="K2124" s="162">
        <f t="shared" si="10"/>
        <v>0</v>
      </c>
      <c r="L2124" s="163"/>
      <c r="M2124" s="154"/>
      <c r="N2124" s="131"/>
    </row>
    <row r="2125">
      <c r="A2125" s="152" t="str">
        <f t="shared" si="1"/>
        <v>777158</v>
      </c>
      <c r="B2125" s="107"/>
      <c r="C2125" s="106">
        <v>777.0</v>
      </c>
      <c r="D2125" s="153" t="s">
        <v>918</v>
      </c>
      <c r="E2125" s="154" t="s">
        <v>947</v>
      </c>
      <c r="F2125" s="155">
        <f>vlookup(G2125,terminals!$C$4:$O$196,13,FALSE)</f>
        <v>158</v>
      </c>
      <c r="G2125" s="153" t="s">
        <v>326</v>
      </c>
      <c r="H2125" s="156"/>
      <c r="I2125" s="163"/>
      <c r="J2125" s="157"/>
      <c r="K2125" s="162">
        <f t="shared" si="10"/>
        <v>-1</v>
      </c>
      <c r="L2125" s="163"/>
      <c r="M2125" s="154"/>
      <c r="N2125" s="131"/>
    </row>
    <row r="2126">
      <c r="A2126" s="152" t="str">
        <f t="shared" si="1"/>
        <v>778149</v>
      </c>
      <c r="B2126" s="107"/>
      <c r="C2126" s="106">
        <v>778.0</v>
      </c>
      <c r="D2126" s="153" t="s">
        <v>918</v>
      </c>
      <c r="E2126" s="154" t="s">
        <v>945</v>
      </c>
      <c r="F2126" s="155">
        <f>vlookup(G2126,terminals!$C$4:$O$196,13,FALSE)</f>
        <v>149</v>
      </c>
      <c r="G2126" s="153" t="s">
        <v>1114</v>
      </c>
      <c r="H2126" s="156" t="s">
        <v>946</v>
      </c>
      <c r="I2126" s="163" t="s">
        <v>1063</v>
      </c>
      <c r="J2126" s="157"/>
      <c r="K2126" s="162">
        <f t="shared" si="10"/>
        <v>0</v>
      </c>
      <c r="L2126" s="163"/>
      <c r="M2126" s="154"/>
      <c r="N2126" s="131"/>
    </row>
    <row r="2127">
      <c r="A2127" s="152" t="str">
        <f t="shared" si="1"/>
        <v>778166</v>
      </c>
      <c r="B2127" s="107"/>
      <c r="C2127" s="106">
        <v>778.0</v>
      </c>
      <c r="D2127" s="153" t="s">
        <v>918</v>
      </c>
      <c r="E2127" s="154" t="s">
        <v>955</v>
      </c>
      <c r="F2127" s="155">
        <f>vlookup(G2127,terminals!$C$4:$O$196,13,FALSE)</f>
        <v>166</v>
      </c>
      <c r="G2127" s="153" t="s">
        <v>314</v>
      </c>
      <c r="H2127" s="156"/>
      <c r="I2127" s="163" t="s">
        <v>1063</v>
      </c>
      <c r="J2127" s="157"/>
      <c r="K2127" s="162">
        <f t="shared" si="10"/>
        <v>1</v>
      </c>
      <c r="L2127" s="163"/>
      <c r="M2127" s="154"/>
      <c r="N2127" s="131"/>
    </row>
    <row r="2128">
      <c r="A2128" s="152" t="str">
        <f t="shared" si="1"/>
        <v>778162</v>
      </c>
      <c r="B2128" s="107"/>
      <c r="C2128" s="106">
        <v>778.0</v>
      </c>
      <c r="D2128" s="153" t="s">
        <v>918</v>
      </c>
      <c r="E2128" s="154" t="s">
        <v>947</v>
      </c>
      <c r="F2128" s="155">
        <f>vlookup(G2128,terminals!$C$4:$O$196,13,FALSE)</f>
        <v>162</v>
      </c>
      <c r="G2128" s="153" t="s">
        <v>359</v>
      </c>
      <c r="H2128" s="156"/>
      <c r="I2128" s="163"/>
      <c r="J2128" s="157"/>
      <c r="K2128" s="162">
        <f t="shared" si="10"/>
        <v>-1</v>
      </c>
      <c r="L2128" s="163"/>
      <c r="M2128" s="154"/>
      <c r="N2128" s="131"/>
    </row>
    <row r="2129">
      <c r="A2129" s="152" t="str">
        <f t="shared" si="1"/>
        <v>779149</v>
      </c>
      <c r="B2129" s="107"/>
      <c r="C2129" s="106">
        <v>779.0</v>
      </c>
      <c r="D2129" s="153" t="s">
        <v>918</v>
      </c>
      <c r="E2129" s="154" t="s">
        <v>945</v>
      </c>
      <c r="F2129" s="155">
        <f>vlookup(G2129,terminals!$C$4:$O$196,13,FALSE)</f>
        <v>149</v>
      </c>
      <c r="G2129" s="153" t="s">
        <v>1114</v>
      </c>
      <c r="H2129" s="156" t="s">
        <v>980</v>
      </c>
      <c r="I2129" s="163" t="s">
        <v>1063</v>
      </c>
      <c r="J2129" s="157"/>
      <c r="K2129" s="162">
        <f t="shared" si="10"/>
        <v>0</v>
      </c>
      <c r="L2129" s="163"/>
      <c r="M2129" s="154"/>
      <c r="N2129" s="131"/>
    </row>
    <row r="2130">
      <c r="A2130" s="152" t="str">
        <f t="shared" si="1"/>
        <v>779165</v>
      </c>
      <c r="B2130" s="107"/>
      <c r="C2130" s="106">
        <v>779.0</v>
      </c>
      <c r="D2130" s="153" t="s">
        <v>918</v>
      </c>
      <c r="E2130" s="154" t="s">
        <v>969</v>
      </c>
      <c r="F2130" s="155">
        <f>vlookup(G2130,terminals!$C$4:$O$196,13,FALSE)</f>
        <v>165</v>
      </c>
      <c r="G2130" s="153" t="s">
        <v>320</v>
      </c>
      <c r="H2130" s="156"/>
      <c r="I2130" s="163" t="s">
        <v>1063</v>
      </c>
      <c r="J2130" s="157"/>
      <c r="K2130" s="162">
        <f t="shared" si="10"/>
        <v>1</v>
      </c>
      <c r="L2130" s="163"/>
      <c r="M2130" s="154"/>
      <c r="N2130" s="131"/>
    </row>
    <row r="2131">
      <c r="A2131" s="152" t="str">
        <f t="shared" si="1"/>
        <v>779168</v>
      </c>
      <c r="B2131" s="107"/>
      <c r="C2131" s="106">
        <v>779.0</v>
      </c>
      <c r="D2131" s="153" t="s">
        <v>918</v>
      </c>
      <c r="E2131" s="154" t="s">
        <v>969</v>
      </c>
      <c r="F2131" s="155">
        <f>vlookup(G2131,terminals!$C$4:$O$196,13,FALSE)</f>
        <v>168</v>
      </c>
      <c r="G2131" s="153" t="s">
        <v>348</v>
      </c>
      <c r="H2131" s="156"/>
      <c r="I2131" s="163" t="s">
        <v>1063</v>
      </c>
      <c r="J2131" s="157"/>
      <c r="K2131" s="162">
        <f t="shared" si="10"/>
        <v>2</v>
      </c>
      <c r="L2131" s="163"/>
      <c r="M2131" s="154"/>
      <c r="N2131" s="131"/>
    </row>
    <row r="2132">
      <c r="A2132" s="152" t="str">
        <f t="shared" si="1"/>
        <v>779164</v>
      </c>
      <c r="B2132" s="107"/>
      <c r="C2132" s="106">
        <v>779.0</v>
      </c>
      <c r="D2132" s="153" t="s">
        <v>918</v>
      </c>
      <c r="E2132" s="154" t="s">
        <v>969</v>
      </c>
      <c r="F2132" s="155">
        <f>vlookup(G2132,terminals!$C$4:$O$196,13,FALSE)</f>
        <v>164</v>
      </c>
      <c r="G2132" s="153" t="s">
        <v>316</v>
      </c>
      <c r="H2132" s="156"/>
      <c r="I2132" s="163" t="s">
        <v>1063</v>
      </c>
      <c r="J2132" s="157"/>
      <c r="K2132" s="162">
        <f t="shared" si="10"/>
        <v>3</v>
      </c>
      <c r="L2132" s="163"/>
      <c r="M2132" s="154"/>
      <c r="N2132" s="131"/>
    </row>
    <row r="2133">
      <c r="A2133" s="152" t="str">
        <f t="shared" si="1"/>
        <v>779167</v>
      </c>
      <c r="B2133" s="107"/>
      <c r="C2133" s="106">
        <v>779.0</v>
      </c>
      <c r="D2133" s="153" t="s">
        <v>918</v>
      </c>
      <c r="E2133" s="154" t="s">
        <v>955</v>
      </c>
      <c r="F2133" s="155">
        <f>vlookup(G2133,terminals!$C$4:$O$196,13,FALSE)</f>
        <v>167</v>
      </c>
      <c r="G2133" s="153" t="s">
        <v>313</v>
      </c>
      <c r="H2133" s="156"/>
      <c r="I2133" s="163" t="s">
        <v>1063</v>
      </c>
      <c r="J2133" s="157"/>
      <c r="K2133" s="162">
        <f t="shared" si="10"/>
        <v>4</v>
      </c>
      <c r="L2133" s="163"/>
      <c r="M2133" s="154"/>
      <c r="N2133" s="131"/>
    </row>
    <row r="2134">
      <c r="A2134" s="152" t="str">
        <f t="shared" si="1"/>
        <v>779174</v>
      </c>
      <c r="B2134" s="107"/>
      <c r="C2134" s="106">
        <v>779.0</v>
      </c>
      <c r="D2134" s="153" t="s">
        <v>918</v>
      </c>
      <c r="E2134" s="154" t="s">
        <v>947</v>
      </c>
      <c r="F2134" s="155">
        <f>vlookup(G2134,terminals!$C$4:$O$196,13,FALSE)</f>
        <v>174</v>
      </c>
      <c r="G2134" s="153" t="s">
        <v>1110</v>
      </c>
      <c r="H2134" s="156"/>
      <c r="I2134" s="163"/>
      <c r="J2134" s="157"/>
      <c r="K2134" s="162">
        <f t="shared" si="10"/>
        <v>-1</v>
      </c>
      <c r="L2134" s="163"/>
      <c r="M2134" s="154"/>
      <c r="N2134" s="131"/>
    </row>
    <row r="2135">
      <c r="A2135" s="152" t="str">
        <f t="shared" si="1"/>
        <v>780149</v>
      </c>
      <c r="B2135" s="107"/>
      <c r="C2135" s="106">
        <v>780.0</v>
      </c>
      <c r="D2135" s="153" t="s">
        <v>1127</v>
      </c>
      <c r="E2135" s="154" t="s">
        <v>945</v>
      </c>
      <c r="F2135" s="155">
        <f>vlookup(G2135,terminals!$C$4:$O$196,13,FALSE)</f>
        <v>149</v>
      </c>
      <c r="G2135" s="153" t="s">
        <v>1114</v>
      </c>
      <c r="H2135" s="156" t="s">
        <v>986</v>
      </c>
      <c r="I2135" s="163" t="s">
        <v>1063</v>
      </c>
      <c r="J2135" s="157"/>
      <c r="K2135" s="162">
        <f t="shared" si="10"/>
        <v>0</v>
      </c>
      <c r="L2135" s="163"/>
      <c r="M2135" s="154"/>
      <c r="N2135" s="131"/>
    </row>
    <row r="2136">
      <c r="A2136" s="152" t="str">
        <f t="shared" si="1"/>
        <v>780175</v>
      </c>
      <c r="B2136" s="107"/>
      <c r="C2136" s="106">
        <v>780.0</v>
      </c>
      <c r="D2136" s="153" t="s">
        <v>1127</v>
      </c>
      <c r="E2136" s="154" t="s">
        <v>969</v>
      </c>
      <c r="F2136" s="155">
        <f>vlookup(G2136,terminals!$C$4:$O$196,13,FALSE)</f>
        <v>175</v>
      </c>
      <c r="G2136" s="153" t="s">
        <v>322</v>
      </c>
      <c r="H2136" s="156"/>
      <c r="I2136" s="163" t="s">
        <v>1063</v>
      </c>
      <c r="J2136" s="157"/>
      <c r="K2136" s="162">
        <f t="shared" si="10"/>
        <v>1</v>
      </c>
      <c r="L2136" s="163"/>
      <c r="M2136" s="154"/>
      <c r="N2136" s="131"/>
    </row>
    <row r="2137">
      <c r="A2137" s="152" t="str">
        <f t="shared" si="1"/>
        <v>780161</v>
      </c>
      <c r="B2137" s="107"/>
      <c r="C2137" s="106">
        <v>780.0</v>
      </c>
      <c r="D2137" s="153" t="s">
        <v>1127</v>
      </c>
      <c r="E2137" s="154" t="s">
        <v>969</v>
      </c>
      <c r="F2137" s="155">
        <f>vlookup(G2137,terminals!$C$4:$O$196,13,FALSE)</f>
        <v>161</v>
      </c>
      <c r="G2137" s="153" t="s">
        <v>321</v>
      </c>
      <c r="H2137" s="156"/>
      <c r="I2137" s="163" t="s">
        <v>1063</v>
      </c>
      <c r="J2137" s="157"/>
      <c r="K2137" s="162">
        <f t="shared" si="10"/>
        <v>2</v>
      </c>
      <c r="L2137" s="163"/>
      <c r="M2137" s="154"/>
      <c r="N2137" s="131"/>
    </row>
    <row r="2138">
      <c r="A2138" s="152" t="str">
        <f t="shared" si="1"/>
        <v>780167</v>
      </c>
      <c r="B2138" s="107"/>
      <c r="C2138" s="106">
        <v>780.0</v>
      </c>
      <c r="D2138" s="153" t="s">
        <v>1127</v>
      </c>
      <c r="E2138" s="154" t="s">
        <v>955</v>
      </c>
      <c r="F2138" s="155">
        <f>vlookup(G2138,terminals!$C$4:$O$196,13,FALSE)</f>
        <v>167</v>
      </c>
      <c r="G2138" s="153" t="s">
        <v>313</v>
      </c>
      <c r="H2138" s="156"/>
      <c r="I2138" s="163" t="s">
        <v>1063</v>
      </c>
      <c r="J2138" s="157"/>
      <c r="K2138" s="162">
        <f t="shared" si="10"/>
        <v>3</v>
      </c>
      <c r="L2138" s="163"/>
      <c r="M2138" s="154"/>
      <c r="N2138" s="131"/>
    </row>
    <row r="2139">
      <c r="A2139" s="152" t="str">
        <f t="shared" si="1"/>
        <v>780160</v>
      </c>
      <c r="B2139" s="107"/>
      <c r="C2139" s="106">
        <v>780.0</v>
      </c>
      <c r="D2139" s="153" t="s">
        <v>1127</v>
      </c>
      <c r="E2139" s="154" t="s">
        <v>947</v>
      </c>
      <c r="F2139" s="155">
        <f>vlookup(G2139,terminals!$C$4:$O$196,13,FALSE)</f>
        <v>160</v>
      </c>
      <c r="G2139" s="153" t="s">
        <v>1109</v>
      </c>
      <c r="H2139" s="156"/>
      <c r="I2139" s="163"/>
      <c r="J2139" s="157"/>
      <c r="K2139" s="162">
        <f t="shared" si="10"/>
        <v>-1</v>
      </c>
      <c r="L2139" s="163"/>
      <c r="M2139" s="154"/>
      <c r="N2139" s="131"/>
    </row>
    <row r="2140">
      <c r="A2140" s="152" t="str">
        <f t="shared" si="1"/>
        <v>152149</v>
      </c>
      <c r="B2140" s="107"/>
      <c r="C2140" s="106">
        <v>152.0</v>
      </c>
      <c r="D2140" s="153" t="s">
        <v>1128</v>
      </c>
      <c r="E2140" s="154" t="s">
        <v>945</v>
      </c>
      <c r="F2140" s="155">
        <f>vlookup(G2140,terminals!$C$4:$O$196,13,FALSE)</f>
        <v>149</v>
      </c>
      <c r="G2140" s="153" t="s">
        <v>1114</v>
      </c>
      <c r="H2140" s="156" t="s">
        <v>986</v>
      </c>
      <c r="I2140" s="163" t="s">
        <v>1063</v>
      </c>
      <c r="J2140" s="157"/>
      <c r="K2140" s="162">
        <f t="shared" si="10"/>
        <v>0</v>
      </c>
      <c r="L2140" s="163"/>
      <c r="M2140" s="154"/>
      <c r="N2140" s="131"/>
    </row>
    <row r="2141">
      <c r="A2141" s="152" t="str">
        <f t="shared" si="1"/>
        <v>152165</v>
      </c>
      <c r="B2141" s="107"/>
      <c r="C2141" s="106">
        <v>152.0</v>
      </c>
      <c r="D2141" s="153" t="s">
        <v>1128</v>
      </c>
      <c r="E2141" s="154" t="s">
        <v>969</v>
      </c>
      <c r="F2141" s="155">
        <f>vlookup(G2141,terminals!$C$4:$O$196,13,FALSE)</f>
        <v>165</v>
      </c>
      <c r="G2141" s="153" t="s">
        <v>320</v>
      </c>
      <c r="H2141" s="156"/>
      <c r="I2141" s="163" t="s">
        <v>1063</v>
      </c>
      <c r="J2141" s="157"/>
      <c r="K2141" s="162">
        <f t="shared" si="10"/>
        <v>1</v>
      </c>
      <c r="L2141" s="163"/>
      <c r="M2141" s="154"/>
      <c r="N2141" s="131"/>
    </row>
    <row r="2142">
      <c r="A2142" s="152" t="str">
        <f t="shared" si="1"/>
        <v>152177</v>
      </c>
      <c r="B2142" s="107"/>
      <c r="C2142" s="106">
        <v>152.0</v>
      </c>
      <c r="D2142" s="153" t="s">
        <v>1128</v>
      </c>
      <c r="E2142" s="154" t="s">
        <v>955</v>
      </c>
      <c r="F2142" s="155">
        <f>vlookup(G2142,terminals!$C$4:$O$196,13,FALSE)</f>
        <v>177</v>
      </c>
      <c r="G2142" s="153" t="s">
        <v>1108</v>
      </c>
      <c r="H2142" s="156"/>
      <c r="I2142" s="163" t="s">
        <v>1063</v>
      </c>
      <c r="J2142" s="157"/>
      <c r="K2142" s="162">
        <f t="shared" si="10"/>
        <v>2</v>
      </c>
      <c r="L2142" s="163"/>
      <c r="M2142" s="154"/>
      <c r="N2142" s="131"/>
    </row>
    <row r="2143">
      <c r="A2143" s="152" t="str">
        <f t="shared" si="1"/>
        <v>152163</v>
      </c>
      <c r="B2143" s="107"/>
      <c r="C2143" s="106">
        <v>152.0</v>
      </c>
      <c r="D2143" s="153" t="s">
        <v>1128</v>
      </c>
      <c r="E2143" s="154" t="s">
        <v>947</v>
      </c>
      <c r="F2143" s="155">
        <f>vlookup(G2143,terminals!$C$4:$O$196,13,FALSE)</f>
        <v>163</v>
      </c>
      <c r="G2143" s="153" t="s">
        <v>323</v>
      </c>
      <c r="H2143" s="156"/>
      <c r="I2143" s="163"/>
      <c r="J2143" s="157"/>
      <c r="K2143" s="162">
        <f t="shared" si="10"/>
        <v>-1</v>
      </c>
      <c r="L2143" s="163"/>
      <c r="M2143" s="154"/>
      <c r="N2143" s="131"/>
    </row>
    <row r="2144">
      <c r="A2144" s="152" t="str">
        <f t="shared" si="1"/>
        <v>781183</v>
      </c>
      <c r="B2144" s="107"/>
      <c r="C2144" s="106">
        <v>781.0</v>
      </c>
      <c r="D2144" s="167" t="s">
        <v>919</v>
      </c>
      <c r="E2144" s="154" t="s">
        <v>945</v>
      </c>
      <c r="F2144" s="155">
        <f>vlookup(G2144,terminals!$C$4:$O$196,13,FALSE)</f>
        <v>183</v>
      </c>
      <c r="G2144" s="153" t="s">
        <v>1115</v>
      </c>
      <c r="H2144" s="161" t="s">
        <v>946</v>
      </c>
      <c r="I2144" s="163" t="s">
        <v>1063</v>
      </c>
      <c r="J2144" s="157"/>
      <c r="K2144" s="162">
        <f t="shared" si="10"/>
        <v>0</v>
      </c>
      <c r="L2144" s="163"/>
      <c r="M2144" s="154"/>
      <c r="N2144" s="131"/>
    </row>
    <row r="2145">
      <c r="A2145" s="152" t="str">
        <f t="shared" si="1"/>
        <v>781188</v>
      </c>
      <c r="B2145" s="107"/>
      <c r="C2145" s="106">
        <v>781.0</v>
      </c>
      <c r="D2145" s="167" t="s">
        <v>919</v>
      </c>
      <c r="E2145" s="154" t="s">
        <v>969</v>
      </c>
      <c r="F2145" s="155">
        <f>vlookup(G2145,terminals!$C$4:$O$196,13,FALSE)</f>
        <v>188</v>
      </c>
      <c r="G2145" s="153" t="s">
        <v>306</v>
      </c>
      <c r="H2145" s="161"/>
      <c r="I2145" s="163" t="s">
        <v>1063</v>
      </c>
      <c r="J2145" s="157"/>
      <c r="K2145" s="162">
        <f t="shared" si="10"/>
        <v>1</v>
      </c>
      <c r="L2145" s="163"/>
      <c r="M2145" s="154"/>
      <c r="N2145" s="131"/>
    </row>
    <row r="2146">
      <c r="A2146" s="152" t="str">
        <f t="shared" si="1"/>
        <v>781187</v>
      </c>
      <c r="B2146" s="107"/>
      <c r="C2146" s="106">
        <v>781.0</v>
      </c>
      <c r="D2146" s="167" t="s">
        <v>919</v>
      </c>
      <c r="E2146" s="154" t="s">
        <v>969</v>
      </c>
      <c r="F2146" s="155">
        <f>vlookup(G2146,terminals!$C$4:$O$196,13,FALSE)</f>
        <v>187</v>
      </c>
      <c r="G2146" s="153" t="s">
        <v>307</v>
      </c>
      <c r="H2146" s="161"/>
      <c r="I2146" s="163" t="s">
        <v>1063</v>
      </c>
      <c r="J2146" s="157"/>
      <c r="K2146" s="162">
        <f t="shared" si="10"/>
        <v>2</v>
      </c>
      <c r="L2146" s="163"/>
      <c r="M2146" s="154"/>
      <c r="N2146" s="131"/>
    </row>
    <row r="2147">
      <c r="A2147" s="152" t="str">
        <f t="shared" si="1"/>
        <v>781186</v>
      </c>
      <c r="B2147" s="107"/>
      <c r="C2147" s="106">
        <v>781.0</v>
      </c>
      <c r="D2147" s="167" t="s">
        <v>919</v>
      </c>
      <c r="E2147" s="154" t="s">
        <v>955</v>
      </c>
      <c r="F2147" s="155">
        <f>vlookup(G2147,terminals!$C$4:$O$196,13,FALSE)</f>
        <v>186</v>
      </c>
      <c r="G2147" s="153" t="s">
        <v>327</v>
      </c>
      <c r="H2147" s="161"/>
      <c r="I2147" s="163" t="s">
        <v>1063</v>
      </c>
      <c r="J2147" s="157"/>
      <c r="K2147" s="162">
        <f t="shared" si="10"/>
        <v>3</v>
      </c>
      <c r="L2147" s="163"/>
      <c r="M2147" s="154"/>
      <c r="N2147" s="131"/>
    </row>
    <row r="2148">
      <c r="A2148" s="152" t="str">
        <f t="shared" si="1"/>
        <v>781189</v>
      </c>
      <c r="B2148" s="107"/>
      <c r="C2148" s="106">
        <v>781.0</v>
      </c>
      <c r="D2148" s="167" t="s">
        <v>919</v>
      </c>
      <c r="E2148" s="168" t="s">
        <v>947</v>
      </c>
      <c r="F2148" s="155">
        <f>vlookup(G2148,terminals!$C$4:$O$196,13,FALSE)</f>
        <v>189</v>
      </c>
      <c r="G2148" s="153" t="s">
        <v>305</v>
      </c>
      <c r="H2148" s="161"/>
      <c r="I2148" s="163"/>
      <c r="J2148" s="157"/>
      <c r="K2148" s="162">
        <f t="shared" si="10"/>
        <v>-1</v>
      </c>
      <c r="L2148" s="163"/>
      <c r="M2148" s="154"/>
      <c r="N2148" s="131"/>
    </row>
    <row r="2149">
      <c r="A2149" s="152" t="str">
        <f t="shared" si="1"/>
        <v>782183</v>
      </c>
      <c r="B2149" s="107"/>
      <c r="C2149" s="106">
        <v>782.0</v>
      </c>
      <c r="D2149" s="167" t="s">
        <v>920</v>
      </c>
      <c r="E2149" s="154" t="s">
        <v>945</v>
      </c>
      <c r="F2149" s="155">
        <f>vlookup(G2149,terminals!$C$4:$O$196,13,FALSE)</f>
        <v>183</v>
      </c>
      <c r="G2149" s="153" t="s">
        <v>1115</v>
      </c>
      <c r="H2149" s="156" t="s">
        <v>958</v>
      </c>
      <c r="I2149" s="163" t="s">
        <v>1063</v>
      </c>
      <c r="J2149" s="157"/>
      <c r="K2149" s="162">
        <f t="shared" si="10"/>
        <v>0</v>
      </c>
      <c r="L2149" s="163"/>
      <c r="M2149" s="154"/>
      <c r="N2149" s="131"/>
    </row>
    <row r="2150">
      <c r="A2150" s="152" t="str">
        <f t="shared" si="1"/>
        <v>782158</v>
      </c>
      <c r="B2150" s="107"/>
      <c r="C2150" s="106">
        <v>782.0</v>
      </c>
      <c r="D2150" s="167" t="s">
        <v>920</v>
      </c>
      <c r="E2150" s="154" t="s">
        <v>947</v>
      </c>
      <c r="F2150" s="155">
        <f>vlookup(G2150,terminals!$C$4:$O$196,13,FALSE)</f>
        <v>158</v>
      </c>
      <c r="G2150" s="153" t="s">
        <v>326</v>
      </c>
      <c r="H2150" s="156"/>
      <c r="I2150" s="163"/>
      <c r="J2150" s="157"/>
      <c r="K2150" s="162">
        <f t="shared" si="10"/>
        <v>-1</v>
      </c>
      <c r="L2150" s="163"/>
      <c r="M2150" s="154"/>
      <c r="N2150" s="131"/>
    </row>
    <row r="2151">
      <c r="A2151" s="152" t="str">
        <f t="shared" si="1"/>
        <v>783183</v>
      </c>
      <c r="B2151" s="107"/>
      <c r="C2151" s="106">
        <v>783.0</v>
      </c>
      <c r="D2151" s="167" t="s">
        <v>921</v>
      </c>
      <c r="E2151" s="154" t="s">
        <v>945</v>
      </c>
      <c r="F2151" s="155">
        <f>vlookup(G2151,terminals!$C$4:$O$196,13,FALSE)</f>
        <v>183</v>
      </c>
      <c r="G2151" s="153" t="s">
        <v>1115</v>
      </c>
      <c r="H2151" s="161" t="s">
        <v>1067</v>
      </c>
      <c r="I2151" s="163" t="s">
        <v>1063</v>
      </c>
      <c r="J2151" s="157"/>
      <c r="K2151" s="162">
        <f t="shared" si="10"/>
        <v>0</v>
      </c>
      <c r="L2151" s="163"/>
      <c r="M2151" s="154"/>
      <c r="N2151" s="131"/>
    </row>
    <row r="2152">
      <c r="A2152" s="152" t="str">
        <f t="shared" si="1"/>
        <v>783166</v>
      </c>
      <c r="B2152" s="107"/>
      <c r="C2152" s="106">
        <v>783.0</v>
      </c>
      <c r="D2152" s="167" t="s">
        <v>921</v>
      </c>
      <c r="E2152" s="154" t="s">
        <v>969</v>
      </c>
      <c r="F2152" s="155">
        <f>vlookup(G2152,terminals!$C$4:$O$196,13,FALSE)</f>
        <v>166</v>
      </c>
      <c r="G2152" s="153" t="s">
        <v>314</v>
      </c>
      <c r="H2152" s="161"/>
      <c r="I2152" s="163" t="s">
        <v>1063</v>
      </c>
      <c r="J2152" s="157"/>
      <c r="K2152" s="162">
        <f t="shared" si="10"/>
        <v>1</v>
      </c>
      <c r="L2152" s="163"/>
      <c r="M2152" s="154"/>
      <c r="N2152" s="131"/>
    </row>
    <row r="2153">
      <c r="A2153" s="152" t="str">
        <f t="shared" si="1"/>
        <v>783165</v>
      </c>
      <c r="B2153" s="107"/>
      <c r="C2153" s="106">
        <v>783.0</v>
      </c>
      <c r="D2153" s="167" t="s">
        <v>921</v>
      </c>
      <c r="E2153" s="154" t="s">
        <v>969</v>
      </c>
      <c r="F2153" s="155">
        <f>vlookup(G2153,terminals!$C$4:$O$196,13,FALSE)</f>
        <v>165</v>
      </c>
      <c r="G2153" s="153" t="s">
        <v>320</v>
      </c>
      <c r="H2153" s="161"/>
      <c r="I2153" s="163" t="s">
        <v>1063</v>
      </c>
      <c r="J2153" s="157"/>
      <c r="K2153" s="162">
        <f t="shared" si="10"/>
        <v>2</v>
      </c>
      <c r="L2153" s="163"/>
      <c r="M2153" s="154"/>
      <c r="N2153" s="131"/>
    </row>
    <row r="2154">
      <c r="A2154" s="152" t="str">
        <f t="shared" si="1"/>
        <v>783175</v>
      </c>
      <c r="B2154" s="107"/>
      <c r="C2154" s="106">
        <v>783.0</v>
      </c>
      <c r="D2154" s="167" t="s">
        <v>921</v>
      </c>
      <c r="E2154" s="154" t="s">
        <v>969</v>
      </c>
      <c r="F2154" s="155">
        <f>vlookup(G2154,terminals!$C$4:$O$196,13,FALSE)</f>
        <v>175</v>
      </c>
      <c r="G2154" s="153" t="s">
        <v>322</v>
      </c>
      <c r="H2154" s="161"/>
      <c r="I2154" s="163" t="s">
        <v>1063</v>
      </c>
      <c r="J2154" s="157"/>
      <c r="K2154" s="162">
        <f t="shared" si="10"/>
        <v>3</v>
      </c>
      <c r="L2154" s="163"/>
      <c r="M2154" s="154"/>
      <c r="N2154" s="131"/>
    </row>
    <row r="2155">
      <c r="A2155" s="152" t="str">
        <f t="shared" si="1"/>
        <v>783161</v>
      </c>
      <c r="B2155" s="107"/>
      <c r="C2155" s="106">
        <v>783.0</v>
      </c>
      <c r="D2155" s="167" t="s">
        <v>921</v>
      </c>
      <c r="E2155" s="154" t="s">
        <v>969</v>
      </c>
      <c r="F2155" s="155">
        <f>vlookup(G2155,terminals!$C$4:$O$196,13,FALSE)</f>
        <v>161</v>
      </c>
      <c r="G2155" s="153" t="s">
        <v>321</v>
      </c>
      <c r="H2155" s="161"/>
      <c r="I2155" s="163" t="s">
        <v>1063</v>
      </c>
      <c r="J2155" s="157"/>
      <c r="K2155" s="162">
        <f t="shared" si="10"/>
        <v>4</v>
      </c>
      <c r="L2155" s="163"/>
      <c r="M2155" s="154"/>
      <c r="N2155" s="131"/>
    </row>
    <row r="2156">
      <c r="A2156" s="152" t="str">
        <f t="shared" si="1"/>
        <v>783174</v>
      </c>
      <c r="B2156" s="107"/>
      <c r="C2156" s="106">
        <v>783.0</v>
      </c>
      <c r="D2156" s="167" t="s">
        <v>921</v>
      </c>
      <c r="E2156" s="154" t="s">
        <v>969</v>
      </c>
      <c r="F2156" s="155">
        <f>vlookup(G2156,terminals!$C$4:$O$196,13,FALSE)</f>
        <v>174</v>
      </c>
      <c r="G2156" s="153" t="s">
        <v>1110</v>
      </c>
      <c r="H2156" s="161"/>
      <c r="I2156" s="163" t="s">
        <v>1063</v>
      </c>
      <c r="J2156" s="157"/>
      <c r="K2156" s="162">
        <f t="shared" si="10"/>
        <v>5</v>
      </c>
      <c r="L2156" s="163"/>
      <c r="M2156" s="154"/>
      <c r="N2156" s="131"/>
    </row>
    <row r="2157">
      <c r="A2157" s="152" t="str">
        <f t="shared" si="1"/>
        <v>783168</v>
      </c>
      <c r="B2157" s="107"/>
      <c r="C2157" s="106">
        <v>783.0</v>
      </c>
      <c r="D2157" s="167" t="s">
        <v>921</v>
      </c>
      <c r="E2157" s="154" t="s">
        <v>969</v>
      </c>
      <c r="F2157" s="155">
        <f>vlookup(G2157,terminals!$C$4:$O$196,13,FALSE)</f>
        <v>168</v>
      </c>
      <c r="G2157" s="153" t="s">
        <v>348</v>
      </c>
      <c r="H2157" s="161"/>
      <c r="I2157" s="163" t="s">
        <v>1063</v>
      </c>
      <c r="J2157" s="157"/>
      <c r="K2157" s="162">
        <f t="shared" si="10"/>
        <v>6</v>
      </c>
      <c r="L2157" s="163"/>
      <c r="M2157" s="154"/>
      <c r="N2157" s="131"/>
    </row>
    <row r="2158">
      <c r="A2158" s="152" t="str">
        <f t="shared" si="1"/>
        <v>783160</v>
      </c>
      <c r="B2158" s="107"/>
      <c r="C2158" s="106">
        <v>783.0</v>
      </c>
      <c r="D2158" s="167" t="s">
        <v>921</v>
      </c>
      <c r="E2158" s="154" t="s">
        <v>955</v>
      </c>
      <c r="F2158" s="155">
        <f>vlookup(G2158,terminals!$C$4:$O$196,13,FALSE)</f>
        <v>160</v>
      </c>
      <c r="G2158" s="153" t="s">
        <v>1109</v>
      </c>
      <c r="H2158" s="161"/>
      <c r="I2158" s="163" t="s">
        <v>1063</v>
      </c>
      <c r="J2158" s="157"/>
      <c r="K2158" s="162">
        <f t="shared" si="10"/>
        <v>7</v>
      </c>
      <c r="L2158" s="163"/>
      <c r="M2158" s="154"/>
      <c r="N2158" s="131"/>
    </row>
    <row r="2159">
      <c r="A2159" s="152" t="str">
        <f t="shared" si="1"/>
        <v>783164</v>
      </c>
      <c r="B2159" s="107"/>
      <c r="C2159" s="106">
        <v>783.0</v>
      </c>
      <c r="D2159" s="167" t="s">
        <v>921</v>
      </c>
      <c r="E2159" s="168" t="s">
        <v>947</v>
      </c>
      <c r="F2159" s="155">
        <f>vlookup(G2159,terminals!$C$4:$O$196,13,FALSE)</f>
        <v>164</v>
      </c>
      <c r="G2159" s="153" t="s">
        <v>316</v>
      </c>
      <c r="H2159" s="161"/>
      <c r="I2159" s="163"/>
      <c r="J2159" s="157"/>
      <c r="K2159" s="162">
        <f t="shared" si="10"/>
        <v>-1</v>
      </c>
      <c r="L2159" s="163"/>
      <c r="M2159" s="154"/>
      <c r="N2159" s="131"/>
    </row>
    <row r="2160">
      <c r="A2160" s="152" t="str">
        <f t="shared" si="1"/>
        <v>784123</v>
      </c>
      <c r="B2160" s="107"/>
      <c r="C2160" s="106">
        <v>784.0</v>
      </c>
      <c r="D2160" s="167" t="s">
        <v>922</v>
      </c>
      <c r="E2160" s="154" t="s">
        <v>945</v>
      </c>
      <c r="F2160" s="155">
        <f>vlookup(G2160,terminals!$C$4:$O$196,13,FALSE)</f>
        <v>123</v>
      </c>
      <c r="G2160" s="153" t="s">
        <v>346</v>
      </c>
      <c r="H2160" s="161" t="s">
        <v>1047</v>
      </c>
      <c r="I2160" s="163" t="s">
        <v>1063</v>
      </c>
      <c r="J2160" s="157"/>
      <c r="K2160" s="162">
        <f t="shared" si="10"/>
        <v>0</v>
      </c>
      <c r="L2160" s="163"/>
      <c r="M2160" s="154"/>
      <c r="N2160" s="131"/>
    </row>
    <row r="2161">
      <c r="A2161" s="152" t="str">
        <f t="shared" si="1"/>
        <v>784158</v>
      </c>
      <c r="B2161" s="107"/>
      <c r="C2161" s="106">
        <v>784.0</v>
      </c>
      <c r="D2161" s="167" t="s">
        <v>922</v>
      </c>
      <c r="E2161" s="168" t="s">
        <v>947</v>
      </c>
      <c r="F2161" s="155">
        <f>vlookup(G2161,terminals!$C$4:$O$196,13,FALSE)</f>
        <v>158</v>
      </c>
      <c r="G2161" s="153" t="s">
        <v>326</v>
      </c>
      <c r="H2161" s="161"/>
      <c r="I2161" s="163"/>
      <c r="J2161" s="157"/>
      <c r="K2161" s="162">
        <f t="shared" si="10"/>
        <v>-1</v>
      </c>
      <c r="L2161" s="163"/>
      <c r="M2161" s="154"/>
      <c r="N2161" s="131"/>
    </row>
    <row r="2162">
      <c r="A2162" s="152" t="str">
        <f t="shared" si="1"/>
        <v>785123</v>
      </c>
      <c r="B2162" s="107"/>
      <c r="C2162" s="106">
        <v>785.0</v>
      </c>
      <c r="D2162" s="167" t="s">
        <v>923</v>
      </c>
      <c r="E2162" s="154" t="s">
        <v>945</v>
      </c>
      <c r="F2162" s="155">
        <f>vlookup(G2162,terminals!$C$4:$O$196,13,FALSE)</f>
        <v>123</v>
      </c>
      <c r="G2162" s="153" t="s">
        <v>346</v>
      </c>
      <c r="H2162" s="161" t="s">
        <v>1047</v>
      </c>
      <c r="I2162" s="163" t="s">
        <v>1063</v>
      </c>
      <c r="J2162" s="157"/>
      <c r="K2162" s="162">
        <f t="shared" si="10"/>
        <v>0</v>
      </c>
      <c r="L2162" s="163"/>
      <c r="M2162" s="154"/>
      <c r="N2162" s="131"/>
    </row>
    <row r="2163">
      <c r="A2163" s="152" t="str">
        <f t="shared" si="1"/>
        <v>785166</v>
      </c>
      <c r="B2163" s="107"/>
      <c r="C2163" s="106">
        <v>785.0</v>
      </c>
      <c r="D2163" s="167" t="s">
        <v>923</v>
      </c>
      <c r="E2163" s="154" t="s">
        <v>969</v>
      </c>
      <c r="F2163" s="155">
        <f>vlookup(G2163,terminals!$C$4:$O$196,13,FALSE)</f>
        <v>166</v>
      </c>
      <c r="G2163" s="153" t="s">
        <v>314</v>
      </c>
      <c r="H2163" s="161"/>
      <c r="I2163" s="163" t="s">
        <v>1063</v>
      </c>
      <c r="J2163" s="157"/>
      <c r="K2163" s="162">
        <f t="shared" si="10"/>
        <v>1</v>
      </c>
      <c r="L2163" s="163"/>
      <c r="M2163" s="154"/>
      <c r="N2163" s="131"/>
    </row>
    <row r="2164">
      <c r="A2164" s="152" t="str">
        <f t="shared" si="1"/>
        <v>785165</v>
      </c>
      <c r="B2164" s="107"/>
      <c r="C2164" s="106">
        <v>785.0</v>
      </c>
      <c r="D2164" s="167" t="s">
        <v>923</v>
      </c>
      <c r="E2164" s="154" t="s">
        <v>969</v>
      </c>
      <c r="F2164" s="155">
        <f>vlookup(G2164,terminals!$C$4:$O$196,13,FALSE)</f>
        <v>165</v>
      </c>
      <c r="G2164" s="153" t="s">
        <v>320</v>
      </c>
      <c r="H2164" s="161"/>
      <c r="I2164" s="163" t="s">
        <v>1063</v>
      </c>
      <c r="J2164" s="157"/>
      <c r="K2164" s="162">
        <f t="shared" si="10"/>
        <v>2</v>
      </c>
      <c r="L2164" s="163"/>
      <c r="M2164" s="154"/>
      <c r="N2164" s="131"/>
    </row>
    <row r="2165">
      <c r="A2165" s="152" t="str">
        <f t="shared" si="1"/>
        <v>785175</v>
      </c>
      <c r="B2165" s="107"/>
      <c r="C2165" s="106">
        <v>785.0</v>
      </c>
      <c r="D2165" s="167" t="s">
        <v>923</v>
      </c>
      <c r="E2165" s="154" t="s">
        <v>969</v>
      </c>
      <c r="F2165" s="155">
        <f>vlookup(G2165,terminals!$C$4:$O$196,13,FALSE)</f>
        <v>175</v>
      </c>
      <c r="G2165" s="153" t="s">
        <v>322</v>
      </c>
      <c r="H2165" s="161"/>
      <c r="I2165" s="163" t="s">
        <v>1063</v>
      </c>
      <c r="J2165" s="157"/>
      <c r="K2165" s="162">
        <f t="shared" si="10"/>
        <v>3</v>
      </c>
      <c r="L2165" s="163"/>
      <c r="M2165" s="154"/>
      <c r="N2165" s="131"/>
    </row>
    <row r="2166">
      <c r="A2166" s="152" t="str">
        <f t="shared" si="1"/>
        <v>785161</v>
      </c>
      <c r="B2166" s="107"/>
      <c r="C2166" s="106">
        <v>785.0</v>
      </c>
      <c r="D2166" s="167" t="s">
        <v>923</v>
      </c>
      <c r="E2166" s="154" t="s">
        <v>969</v>
      </c>
      <c r="F2166" s="155">
        <f>vlookup(G2166,terminals!$C$4:$O$196,13,FALSE)</f>
        <v>161</v>
      </c>
      <c r="G2166" s="153" t="s">
        <v>321</v>
      </c>
      <c r="H2166" s="161"/>
      <c r="I2166" s="163" t="s">
        <v>1063</v>
      </c>
      <c r="J2166" s="157"/>
      <c r="K2166" s="162">
        <f t="shared" si="10"/>
        <v>4</v>
      </c>
      <c r="L2166" s="163"/>
      <c r="M2166" s="154"/>
      <c r="N2166" s="131"/>
    </row>
    <row r="2167">
      <c r="A2167" s="152" t="str">
        <f t="shared" si="1"/>
        <v>785174</v>
      </c>
      <c r="B2167" s="107"/>
      <c r="C2167" s="106">
        <v>785.0</v>
      </c>
      <c r="D2167" s="167" t="s">
        <v>923</v>
      </c>
      <c r="E2167" s="154" t="s">
        <v>969</v>
      </c>
      <c r="F2167" s="155">
        <f>vlookup(G2167,terminals!$C$4:$O$196,13,FALSE)</f>
        <v>174</v>
      </c>
      <c r="G2167" s="153" t="s">
        <v>1110</v>
      </c>
      <c r="H2167" s="161"/>
      <c r="I2167" s="163" t="s">
        <v>1063</v>
      </c>
      <c r="J2167" s="157"/>
      <c r="K2167" s="162">
        <f t="shared" si="10"/>
        <v>5</v>
      </c>
      <c r="L2167" s="163"/>
      <c r="M2167" s="154"/>
      <c r="N2167" s="131"/>
    </row>
    <row r="2168">
      <c r="A2168" s="152" t="str">
        <f t="shared" si="1"/>
        <v>785168</v>
      </c>
      <c r="B2168" s="107"/>
      <c r="C2168" s="106">
        <v>785.0</v>
      </c>
      <c r="D2168" s="167" t="s">
        <v>923</v>
      </c>
      <c r="E2168" s="154" t="s">
        <v>969</v>
      </c>
      <c r="F2168" s="155">
        <f>vlookup(G2168,terminals!$C$4:$O$196,13,FALSE)</f>
        <v>168</v>
      </c>
      <c r="G2168" s="153" t="s">
        <v>348</v>
      </c>
      <c r="H2168" s="161"/>
      <c r="I2168" s="163" t="s">
        <v>1063</v>
      </c>
      <c r="J2168" s="157"/>
      <c r="K2168" s="162">
        <f t="shared" si="10"/>
        <v>6</v>
      </c>
      <c r="L2168" s="163"/>
      <c r="M2168" s="154"/>
      <c r="N2168" s="131"/>
    </row>
    <row r="2169">
      <c r="A2169" s="152" t="str">
        <f t="shared" si="1"/>
        <v>785160</v>
      </c>
      <c r="B2169" s="107"/>
      <c r="C2169" s="106">
        <v>785.0</v>
      </c>
      <c r="D2169" s="167" t="s">
        <v>923</v>
      </c>
      <c r="E2169" s="154" t="s">
        <v>969</v>
      </c>
      <c r="F2169" s="155">
        <f>vlookup(G2169,terminals!$C$4:$O$196,13,FALSE)</f>
        <v>160</v>
      </c>
      <c r="G2169" s="153" t="s">
        <v>1109</v>
      </c>
      <c r="H2169" s="161"/>
      <c r="I2169" s="163" t="s">
        <v>1063</v>
      </c>
      <c r="J2169" s="157"/>
      <c r="K2169" s="162">
        <f t="shared" si="10"/>
        <v>7</v>
      </c>
      <c r="L2169" s="163"/>
      <c r="M2169" s="154"/>
      <c r="N2169" s="131"/>
    </row>
    <row r="2170">
      <c r="A2170" s="152" t="str">
        <f t="shared" si="1"/>
        <v>785164</v>
      </c>
      <c r="B2170" s="107"/>
      <c r="C2170" s="106">
        <v>785.0</v>
      </c>
      <c r="D2170" s="167" t="s">
        <v>923</v>
      </c>
      <c r="E2170" s="154" t="s">
        <v>955</v>
      </c>
      <c r="F2170" s="155">
        <f>vlookup(G2170,terminals!$C$4:$O$196,13,FALSE)</f>
        <v>164</v>
      </c>
      <c r="G2170" s="153" t="s">
        <v>316</v>
      </c>
      <c r="H2170" s="161"/>
      <c r="I2170" s="163" t="s">
        <v>1063</v>
      </c>
      <c r="J2170" s="157"/>
      <c r="K2170" s="162">
        <f t="shared" si="10"/>
        <v>8</v>
      </c>
      <c r="L2170" s="163"/>
      <c r="M2170" s="154"/>
      <c r="N2170" s="131"/>
    </row>
    <row r="2171">
      <c r="A2171" s="152" t="str">
        <f t="shared" si="1"/>
        <v>785172</v>
      </c>
      <c r="B2171" s="107"/>
      <c r="C2171" s="106">
        <v>785.0</v>
      </c>
      <c r="D2171" s="167" t="s">
        <v>923</v>
      </c>
      <c r="E2171" s="168" t="s">
        <v>947</v>
      </c>
      <c r="F2171" s="155">
        <f>vlookup(G2171,terminals!$C$4:$O$196,13,FALSE)</f>
        <v>172</v>
      </c>
      <c r="G2171" s="153" t="s">
        <v>325</v>
      </c>
      <c r="H2171" s="161"/>
      <c r="I2171" s="163"/>
      <c r="J2171" s="157"/>
      <c r="K2171" s="162">
        <f t="shared" si="10"/>
        <v>-1</v>
      </c>
      <c r="L2171" s="163"/>
      <c r="M2171" s="154"/>
      <c r="N2171" s="131"/>
    </row>
    <row r="2172">
      <c r="A2172" s="152" t="str">
        <f t="shared" si="1"/>
        <v>786187</v>
      </c>
      <c r="B2172" s="107"/>
      <c r="C2172" s="106">
        <v>786.0</v>
      </c>
      <c r="D2172" s="153" t="s">
        <v>924</v>
      </c>
      <c r="E2172" s="154" t="s">
        <v>945</v>
      </c>
      <c r="F2172" s="155">
        <f>vlookup(G2172,terminals!$C$4:$O$196,13,FALSE)</f>
        <v>187</v>
      </c>
      <c r="G2172" s="153" t="s">
        <v>307</v>
      </c>
      <c r="H2172" s="156" t="s">
        <v>1075</v>
      </c>
      <c r="I2172" s="163" t="s">
        <v>1063</v>
      </c>
      <c r="J2172" s="157"/>
      <c r="K2172" s="162">
        <f t="shared" si="10"/>
        <v>0</v>
      </c>
      <c r="L2172" s="163"/>
      <c r="M2172" s="154"/>
      <c r="N2172" s="131"/>
    </row>
    <row r="2173">
      <c r="A2173" s="152" t="str">
        <f t="shared" si="1"/>
        <v>786142</v>
      </c>
      <c r="B2173" s="107"/>
      <c r="C2173" s="106">
        <v>786.0</v>
      </c>
      <c r="D2173" s="153" t="s">
        <v>924</v>
      </c>
      <c r="E2173" s="154" t="s">
        <v>969</v>
      </c>
      <c r="F2173" s="155">
        <f>vlookup(G2173,terminals!$C$4:$O$196,13,FALSE)</f>
        <v>142</v>
      </c>
      <c r="G2173" s="153" t="s">
        <v>342</v>
      </c>
      <c r="H2173" s="156"/>
      <c r="I2173" s="163" t="s">
        <v>1063</v>
      </c>
      <c r="J2173" s="157"/>
      <c r="K2173" s="162">
        <f t="shared" si="10"/>
        <v>1</v>
      </c>
      <c r="L2173" s="163"/>
      <c r="M2173" s="154"/>
      <c r="N2173" s="131"/>
    </row>
    <row r="2174">
      <c r="A2174" s="152" t="str">
        <f t="shared" si="1"/>
        <v>786127</v>
      </c>
      <c r="B2174" s="107"/>
      <c r="C2174" s="106">
        <v>786.0</v>
      </c>
      <c r="D2174" s="153" t="s">
        <v>924</v>
      </c>
      <c r="E2174" s="154" t="s">
        <v>969</v>
      </c>
      <c r="F2174" s="155">
        <f>vlookup(G2174,terminals!$C$4:$O$196,13,FALSE)</f>
        <v>127</v>
      </c>
      <c r="G2174" s="153" t="s">
        <v>336</v>
      </c>
      <c r="H2174" s="156"/>
      <c r="I2174" s="163" t="s">
        <v>1063</v>
      </c>
      <c r="J2174" s="157"/>
      <c r="K2174" s="162">
        <f t="shared" si="10"/>
        <v>2</v>
      </c>
      <c r="L2174" s="163"/>
      <c r="M2174" s="154"/>
      <c r="N2174" s="131"/>
    </row>
    <row r="2175">
      <c r="A2175" s="152" t="str">
        <f t="shared" si="1"/>
        <v>786131</v>
      </c>
      <c r="B2175" s="107"/>
      <c r="C2175" s="106">
        <v>786.0</v>
      </c>
      <c r="D2175" s="153" t="s">
        <v>924</v>
      </c>
      <c r="E2175" s="154" t="s">
        <v>969</v>
      </c>
      <c r="F2175" s="155">
        <f>vlookup(G2175,terminals!$C$4:$O$196,13,FALSE)</f>
        <v>131</v>
      </c>
      <c r="G2175" s="153" t="s">
        <v>1111</v>
      </c>
      <c r="H2175" s="156"/>
      <c r="I2175" s="163" t="s">
        <v>1063</v>
      </c>
      <c r="J2175" s="157"/>
      <c r="K2175" s="162">
        <f t="shared" si="10"/>
        <v>3</v>
      </c>
      <c r="L2175" s="163"/>
      <c r="M2175" s="154"/>
      <c r="N2175" s="131"/>
    </row>
    <row r="2176">
      <c r="A2176" s="152" t="str">
        <f t="shared" si="1"/>
        <v>786121</v>
      </c>
      <c r="B2176" s="107"/>
      <c r="C2176" s="106">
        <v>786.0</v>
      </c>
      <c r="D2176" s="153" t="s">
        <v>924</v>
      </c>
      <c r="E2176" s="154" t="s">
        <v>969</v>
      </c>
      <c r="F2176" s="155">
        <f>vlookup(G2176,terminals!$C$4:$O$196,13,FALSE)</f>
        <v>121</v>
      </c>
      <c r="G2176" s="153" t="s">
        <v>299</v>
      </c>
      <c r="H2176" s="156"/>
      <c r="I2176" s="163" t="s">
        <v>1063</v>
      </c>
      <c r="J2176" s="157"/>
      <c r="K2176" s="162">
        <f t="shared" si="10"/>
        <v>4</v>
      </c>
      <c r="L2176" s="163"/>
      <c r="M2176" s="154"/>
      <c r="N2176" s="131"/>
    </row>
    <row r="2177">
      <c r="A2177" s="152" t="str">
        <f t="shared" si="1"/>
        <v>786149</v>
      </c>
      <c r="B2177" s="107"/>
      <c r="C2177" s="106">
        <v>786.0</v>
      </c>
      <c r="D2177" s="153" t="s">
        <v>924</v>
      </c>
      <c r="E2177" s="154" t="s">
        <v>969</v>
      </c>
      <c r="F2177" s="155">
        <f>vlookup(G2177,terminals!$C$4:$O$196,13,FALSE)</f>
        <v>149</v>
      </c>
      <c r="G2177" s="153" t="s">
        <v>1114</v>
      </c>
      <c r="H2177" s="156"/>
      <c r="I2177" s="163" t="s">
        <v>1063</v>
      </c>
      <c r="J2177" s="157"/>
      <c r="K2177" s="162">
        <f t="shared" si="10"/>
        <v>5</v>
      </c>
      <c r="L2177" s="163"/>
      <c r="M2177" s="154"/>
      <c r="N2177" s="131"/>
    </row>
    <row r="2178">
      <c r="A2178" s="152" t="str">
        <f t="shared" si="1"/>
        <v>786123</v>
      </c>
      <c r="B2178" s="107"/>
      <c r="C2178" s="106">
        <v>786.0</v>
      </c>
      <c r="D2178" s="153" t="s">
        <v>924</v>
      </c>
      <c r="E2178" s="154" t="s">
        <v>955</v>
      </c>
      <c r="F2178" s="155">
        <f>vlookup(G2178,terminals!$C$4:$O$196,13,FALSE)</f>
        <v>123</v>
      </c>
      <c r="G2178" s="153" t="s">
        <v>346</v>
      </c>
      <c r="H2178" s="156"/>
      <c r="I2178" s="163" t="s">
        <v>1063</v>
      </c>
      <c r="J2178" s="157"/>
      <c r="K2178" s="162">
        <f t="shared" si="10"/>
        <v>6</v>
      </c>
      <c r="L2178" s="163"/>
      <c r="M2178" s="154"/>
      <c r="N2178" s="131"/>
    </row>
    <row r="2179">
      <c r="A2179" s="152" t="str">
        <f t="shared" si="1"/>
        <v>786121</v>
      </c>
      <c r="B2179" s="107"/>
      <c r="C2179" s="106">
        <v>786.0</v>
      </c>
      <c r="D2179" s="153" t="s">
        <v>924</v>
      </c>
      <c r="E2179" s="154" t="s">
        <v>947</v>
      </c>
      <c r="F2179" s="155">
        <f>vlookup(G2179,terminals!$C$4:$O$196,13,FALSE)</f>
        <v>121</v>
      </c>
      <c r="G2179" s="153" t="s">
        <v>299</v>
      </c>
      <c r="H2179" s="156"/>
      <c r="I2179" s="163"/>
      <c r="J2179" s="157"/>
      <c r="K2179" s="162">
        <f t="shared" si="10"/>
        <v>-1</v>
      </c>
      <c r="L2179" s="163"/>
      <c r="M2179" s="154"/>
      <c r="N2179" s="131"/>
    </row>
    <row r="2180">
      <c r="A2180" s="152" t="str">
        <f t="shared" si="1"/>
        <v>787187</v>
      </c>
      <c r="B2180" s="107"/>
      <c r="C2180" s="106">
        <v>787.0</v>
      </c>
      <c r="D2180" s="153" t="s">
        <v>925</v>
      </c>
      <c r="E2180" s="154" t="s">
        <v>945</v>
      </c>
      <c r="F2180" s="155">
        <f>vlookup(G2180,terminals!$C$4:$O$196,13,FALSE)</f>
        <v>187</v>
      </c>
      <c r="G2180" s="153" t="s">
        <v>307</v>
      </c>
      <c r="H2180" s="156" t="s">
        <v>946</v>
      </c>
      <c r="I2180" s="163" t="s">
        <v>1063</v>
      </c>
      <c r="J2180" s="157"/>
      <c r="K2180" s="162">
        <f t="shared" si="10"/>
        <v>0</v>
      </c>
      <c r="L2180" s="163"/>
      <c r="M2180" s="154"/>
      <c r="N2180" s="131"/>
    </row>
    <row r="2181">
      <c r="A2181" s="152" t="str">
        <f t="shared" si="1"/>
        <v>787181</v>
      </c>
      <c r="B2181" s="107"/>
      <c r="C2181" s="106">
        <v>787.0</v>
      </c>
      <c r="D2181" s="153" t="s">
        <v>925</v>
      </c>
      <c r="E2181" s="154" t="s">
        <v>969</v>
      </c>
      <c r="F2181" s="155">
        <f>vlookup(G2181,terminals!$C$4:$O$196,13,FALSE)</f>
        <v>181</v>
      </c>
      <c r="G2181" s="153" t="s">
        <v>312</v>
      </c>
      <c r="H2181" s="156"/>
      <c r="I2181" s="163" t="s">
        <v>1063</v>
      </c>
      <c r="J2181" s="157"/>
      <c r="K2181" s="162">
        <f t="shared" si="10"/>
        <v>1</v>
      </c>
      <c r="L2181" s="163"/>
      <c r="M2181" s="154"/>
      <c r="N2181" s="131"/>
    </row>
    <row r="2182">
      <c r="A2182" s="152" t="str">
        <f t="shared" si="1"/>
        <v>787179</v>
      </c>
      <c r="B2182" s="107"/>
      <c r="C2182" s="106">
        <v>787.0</v>
      </c>
      <c r="D2182" s="153" t="s">
        <v>925</v>
      </c>
      <c r="E2182" s="154" t="s">
        <v>969</v>
      </c>
      <c r="F2182" s="155">
        <f>vlookup(G2182,terminals!$C$4:$O$196,13,FALSE)</f>
        <v>179</v>
      </c>
      <c r="G2182" s="153" t="s">
        <v>365</v>
      </c>
      <c r="H2182" s="156"/>
      <c r="I2182" s="163" t="s">
        <v>1063</v>
      </c>
      <c r="J2182" s="157"/>
      <c r="K2182" s="162">
        <f t="shared" si="10"/>
        <v>2</v>
      </c>
      <c r="L2182" s="163"/>
      <c r="M2182" s="154"/>
      <c r="N2182" s="131"/>
    </row>
    <row r="2183">
      <c r="A2183" s="152" t="str">
        <f t="shared" si="1"/>
        <v>787178</v>
      </c>
      <c r="B2183" s="107"/>
      <c r="C2183" s="106">
        <v>787.0</v>
      </c>
      <c r="D2183" s="153" t="s">
        <v>925</v>
      </c>
      <c r="E2183" s="154" t="s">
        <v>955</v>
      </c>
      <c r="F2183" s="155">
        <f>vlookup(G2183,terminals!$C$4:$O$196,13,FALSE)</f>
        <v>178</v>
      </c>
      <c r="G2183" s="153" t="s">
        <v>315</v>
      </c>
      <c r="H2183" s="156"/>
      <c r="I2183" s="163" t="s">
        <v>1063</v>
      </c>
      <c r="J2183" s="157"/>
      <c r="K2183" s="162">
        <f t="shared" si="10"/>
        <v>3</v>
      </c>
      <c r="L2183" s="163"/>
      <c r="M2183" s="154"/>
      <c r="N2183" s="131"/>
    </row>
    <row r="2184">
      <c r="A2184" s="152" t="str">
        <f t="shared" si="1"/>
        <v>787158</v>
      </c>
      <c r="B2184" s="107"/>
      <c r="C2184" s="106">
        <v>787.0</v>
      </c>
      <c r="D2184" s="153" t="s">
        <v>925</v>
      </c>
      <c r="E2184" s="154" t="s">
        <v>947</v>
      </c>
      <c r="F2184" s="155">
        <f>vlookup(G2184,terminals!$C$4:$O$196,13,FALSE)</f>
        <v>158</v>
      </c>
      <c r="G2184" s="153" t="s">
        <v>326</v>
      </c>
      <c r="H2184" s="156"/>
      <c r="I2184" s="163"/>
      <c r="J2184" s="157"/>
      <c r="K2184" s="162">
        <f t="shared" si="10"/>
        <v>-1</v>
      </c>
      <c r="L2184" s="163"/>
      <c r="M2184" s="154"/>
      <c r="N2184" s="131"/>
    </row>
    <row r="2185">
      <c r="A2185" s="152" t="str">
        <f t="shared" si="1"/>
        <v>788187</v>
      </c>
      <c r="B2185" s="107"/>
      <c r="C2185" s="106">
        <v>788.0</v>
      </c>
      <c r="D2185" s="153" t="s">
        <v>926</v>
      </c>
      <c r="E2185" s="154" t="s">
        <v>945</v>
      </c>
      <c r="F2185" s="155">
        <f>vlookup(G2185,terminals!$C$4:$O$196,13,FALSE)</f>
        <v>187</v>
      </c>
      <c r="G2185" s="153" t="s">
        <v>307</v>
      </c>
      <c r="H2185" s="156" t="s">
        <v>1075</v>
      </c>
      <c r="I2185" s="163" t="s">
        <v>1063</v>
      </c>
      <c r="J2185" s="157"/>
      <c r="K2185" s="162">
        <f t="shared" si="10"/>
        <v>0</v>
      </c>
      <c r="L2185" s="163"/>
      <c r="M2185" s="154"/>
      <c r="N2185" s="131"/>
    </row>
    <row r="2186">
      <c r="A2186" s="152" t="str">
        <f t="shared" si="1"/>
        <v>788174</v>
      </c>
      <c r="B2186" s="107"/>
      <c r="C2186" s="106">
        <v>788.0</v>
      </c>
      <c r="D2186" s="153" t="s">
        <v>926</v>
      </c>
      <c r="E2186" s="154" t="s">
        <v>969</v>
      </c>
      <c r="F2186" s="155">
        <f>vlookup(G2186,terminals!$C$4:$O$196,13,FALSE)</f>
        <v>174</v>
      </c>
      <c r="G2186" s="153" t="s">
        <v>1110</v>
      </c>
      <c r="H2186" s="156"/>
      <c r="I2186" s="163" t="s">
        <v>1063</v>
      </c>
      <c r="J2186" s="157"/>
      <c r="K2186" s="162">
        <f t="shared" si="10"/>
        <v>1</v>
      </c>
      <c r="L2186" s="163"/>
      <c r="M2186" s="154"/>
      <c r="N2186" s="131"/>
    </row>
    <row r="2187">
      <c r="A2187" s="152" t="str">
        <f t="shared" si="1"/>
        <v>788175</v>
      </c>
      <c r="B2187" s="107"/>
      <c r="C2187" s="106">
        <v>788.0</v>
      </c>
      <c r="D2187" s="153" t="s">
        <v>926</v>
      </c>
      <c r="E2187" s="154" t="s">
        <v>969</v>
      </c>
      <c r="F2187" s="155">
        <f>vlookup(G2187,terminals!$C$4:$O$196,13,FALSE)</f>
        <v>175</v>
      </c>
      <c r="G2187" s="153" t="s">
        <v>322</v>
      </c>
      <c r="H2187" s="156"/>
      <c r="I2187" s="163" t="s">
        <v>1063</v>
      </c>
      <c r="J2187" s="157"/>
      <c r="K2187" s="162">
        <f t="shared" si="10"/>
        <v>2</v>
      </c>
      <c r="L2187" s="163"/>
      <c r="M2187" s="154"/>
      <c r="N2187" s="131"/>
    </row>
    <row r="2188">
      <c r="A2188" s="152" t="str">
        <f t="shared" si="1"/>
        <v>788164</v>
      </c>
      <c r="B2188" s="107"/>
      <c r="C2188" s="106">
        <v>788.0</v>
      </c>
      <c r="D2188" s="153" t="s">
        <v>926</v>
      </c>
      <c r="E2188" s="154" t="s">
        <v>969</v>
      </c>
      <c r="F2188" s="155">
        <f>vlookup(G2188,terminals!$C$4:$O$196,13,FALSE)</f>
        <v>164</v>
      </c>
      <c r="G2188" s="153" t="s">
        <v>316</v>
      </c>
      <c r="H2188" s="156"/>
      <c r="I2188" s="163" t="s">
        <v>1063</v>
      </c>
      <c r="J2188" s="157"/>
      <c r="K2188" s="162">
        <f t="shared" si="10"/>
        <v>3</v>
      </c>
      <c r="L2188" s="163"/>
      <c r="M2188" s="154"/>
      <c r="N2188" s="131"/>
    </row>
    <row r="2189">
      <c r="A2189" s="152" t="str">
        <f t="shared" si="1"/>
        <v>788168</v>
      </c>
      <c r="B2189" s="107"/>
      <c r="C2189" s="106">
        <v>788.0</v>
      </c>
      <c r="D2189" s="153" t="s">
        <v>926</v>
      </c>
      <c r="E2189" s="154" t="s">
        <v>955</v>
      </c>
      <c r="F2189" s="155">
        <f>vlookup(G2189,terminals!$C$4:$O$196,13,FALSE)</f>
        <v>168</v>
      </c>
      <c r="G2189" s="153" t="s">
        <v>348</v>
      </c>
      <c r="H2189" s="156"/>
      <c r="I2189" s="163" t="s">
        <v>1063</v>
      </c>
      <c r="J2189" s="157"/>
      <c r="K2189" s="162">
        <f t="shared" si="10"/>
        <v>4</v>
      </c>
      <c r="L2189" s="163"/>
      <c r="M2189" s="154"/>
      <c r="N2189" s="131"/>
    </row>
    <row r="2190">
      <c r="A2190" s="152" t="str">
        <f t="shared" si="1"/>
        <v>788167</v>
      </c>
      <c r="B2190" s="107"/>
      <c r="C2190" s="106">
        <v>788.0</v>
      </c>
      <c r="D2190" s="153" t="s">
        <v>926</v>
      </c>
      <c r="E2190" s="154" t="s">
        <v>947</v>
      </c>
      <c r="F2190" s="155">
        <f>vlookup(G2190,terminals!$C$4:$O$196,13,FALSE)</f>
        <v>167</v>
      </c>
      <c r="G2190" s="153" t="s">
        <v>313</v>
      </c>
      <c r="H2190" s="156"/>
      <c r="I2190" s="163"/>
      <c r="J2190" s="157"/>
      <c r="K2190" s="162">
        <f t="shared" si="10"/>
        <v>-1</v>
      </c>
      <c r="L2190" s="163"/>
      <c r="M2190" s="154"/>
      <c r="N2190" s="131"/>
    </row>
    <row r="2191">
      <c r="A2191" s="152" t="str">
        <f t="shared" si="1"/>
        <v>789187</v>
      </c>
      <c r="B2191" s="107"/>
      <c r="C2191" s="106">
        <v>789.0</v>
      </c>
      <c r="D2191" s="153" t="s">
        <v>927</v>
      </c>
      <c r="E2191" s="154" t="s">
        <v>945</v>
      </c>
      <c r="F2191" s="155">
        <f>vlookup(G2191,terminals!$C$4:$O$196,13,FALSE)</f>
        <v>187</v>
      </c>
      <c r="G2191" s="153" t="s">
        <v>307</v>
      </c>
      <c r="H2191" s="156" t="s">
        <v>1009</v>
      </c>
      <c r="I2191" s="163" t="s">
        <v>1063</v>
      </c>
      <c r="J2191" s="157"/>
      <c r="K2191" s="162">
        <f t="shared" si="10"/>
        <v>0</v>
      </c>
      <c r="L2191" s="163"/>
      <c r="M2191" s="154"/>
      <c r="N2191" s="131"/>
    </row>
    <row r="2192">
      <c r="A2192" s="152" t="str">
        <f t="shared" si="1"/>
        <v>789180</v>
      </c>
      <c r="B2192" s="107"/>
      <c r="C2192" s="106">
        <v>789.0</v>
      </c>
      <c r="D2192" s="153" t="s">
        <v>927</v>
      </c>
      <c r="E2192" s="154" t="s">
        <v>969</v>
      </c>
      <c r="F2192" s="155">
        <f>vlookup(G2192,terminals!$C$4:$O$196,13,FALSE)</f>
        <v>180</v>
      </c>
      <c r="G2192" s="153" t="s">
        <v>311</v>
      </c>
      <c r="H2192" s="156"/>
      <c r="I2192" s="163" t="s">
        <v>1063</v>
      </c>
      <c r="J2192" s="157"/>
      <c r="K2192" s="162">
        <f t="shared" si="10"/>
        <v>1</v>
      </c>
      <c r="L2192" s="163"/>
      <c r="M2192" s="154"/>
      <c r="N2192" s="131"/>
    </row>
    <row r="2193">
      <c r="A2193" s="152" t="str">
        <f t="shared" si="1"/>
        <v>789166</v>
      </c>
      <c r="B2193" s="107"/>
      <c r="C2193" s="106">
        <v>789.0</v>
      </c>
      <c r="D2193" s="153" t="s">
        <v>927</v>
      </c>
      <c r="E2193" s="154" t="s">
        <v>969</v>
      </c>
      <c r="F2193" s="155">
        <f>vlookup(G2193,terminals!$C$4:$O$196,13,FALSE)</f>
        <v>166</v>
      </c>
      <c r="G2193" s="153" t="s">
        <v>314</v>
      </c>
      <c r="H2193" s="156"/>
      <c r="I2193" s="163" t="s">
        <v>1063</v>
      </c>
      <c r="J2193" s="157"/>
      <c r="K2193" s="162">
        <f t="shared" si="10"/>
        <v>2</v>
      </c>
      <c r="L2193" s="163"/>
      <c r="M2193" s="154"/>
      <c r="N2193" s="131"/>
    </row>
    <row r="2194">
      <c r="A2194" s="152" t="str">
        <f t="shared" si="1"/>
        <v>789165</v>
      </c>
      <c r="B2194" s="107"/>
      <c r="C2194" s="106">
        <v>789.0</v>
      </c>
      <c r="D2194" s="153" t="s">
        <v>927</v>
      </c>
      <c r="E2194" s="154" t="s">
        <v>969</v>
      </c>
      <c r="F2194" s="155">
        <f>vlookup(G2194,terminals!$C$4:$O$196,13,FALSE)</f>
        <v>165</v>
      </c>
      <c r="G2194" s="153" t="s">
        <v>320</v>
      </c>
      <c r="H2194" s="156"/>
      <c r="I2194" s="163" t="s">
        <v>1063</v>
      </c>
      <c r="J2194" s="157"/>
      <c r="K2194" s="162">
        <f t="shared" si="10"/>
        <v>3</v>
      </c>
      <c r="L2194" s="163"/>
      <c r="M2194" s="154"/>
      <c r="N2194" s="131"/>
    </row>
    <row r="2195">
      <c r="A2195" s="152" t="str">
        <f t="shared" si="1"/>
        <v>789170</v>
      </c>
      <c r="B2195" s="107"/>
      <c r="C2195" s="106">
        <v>789.0</v>
      </c>
      <c r="D2195" s="153" t="s">
        <v>927</v>
      </c>
      <c r="E2195" s="154" t="s">
        <v>969</v>
      </c>
      <c r="F2195" s="155">
        <f>vlookup(G2195,terminals!$C$4:$O$196,13,FALSE)</f>
        <v>170</v>
      </c>
      <c r="G2195" s="153" t="s">
        <v>318</v>
      </c>
      <c r="H2195" s="156"/>
      <c r="I2195" s="163" t="s">
        <v>1063</v>
      </c>
      <c r="J2195" s="157"/>
      <c r="K2195" s="162">
        <f t="shared" si="10"/>
        <v>4</v>
      </c>
      <c r="L2195" s="163"/>
      <c r="M2195" s="154"/>
      <c r="N2195" s="131"/>
    </row>
    <row r="2196">
      <c r="A2196" s="152" t="str">
        <f t="shared" si="1"/>
        <v>789163</v>
      </c>
      <c r="B2196" s="107"/>
      <c r="C2196" s="106">
        <v>789.0</v>
      </c>
      <c r="D2196" s="153" t="s">
        <v>927</v>
      </c>
      <c r="E2196" s="154" t="s">
        <v>955</v>
      </c>
      <c r="F2196" s="155">
        <f>vlookup(G2196,terminals!$C$4:$O$196,13,FALSE)</f>
        <v>163</v>
      </c>
      <c r="G2196" s="153" t="s">
        <v>323</v>
      </c>
      <c r="H2196" s="156"/>
      <c r="I2196" s="163" t="s">
        <v>1063</v>
      </c>
      <c r="J2196" s="157"/>
      <c r="K2196" s="162">
        <f t="shared" si="10"/>
        <v>5</v>
      </c>
      <c r="L2196" s="163"/>
      <c r="M2196" s="154"/>
      <c r="N2196" s="131"/>
    </row>
    <row r="2197">
      <c r="A2197" s="152" t="str">
        <f t="shared" si="1"/>
        <v>789174</v>
      </c>
      <c r="B2197" s="107"/>
      <c r="C2197" s="106">
        <v>789.0</v>
      </c>
      <c r="D2197" s="153" t="s">
        <v>927</v>
      </c>
      <c r="E2197" s="154" t="s">
        <v>947</v>
      </c>
      <c r="F2197" s="155">
        <f>vlookup(G2197,terminals!$C$4:$O$196,13,FALSE)</f>
        <v>174</v>
      </c>
      <c r="G2197" s="153" t="s">
        <v>1110</v>
      </c>
      <c r="H2197" s="156"/>
      <c r="I2197" s="163"/>
      <c r="J2197" s="157"/>
      <c r="K2197" s="162">
        <f t="shared" si="10"/>
        <v>-1</v>
      </c>
      <c r="L2197" s="163"/>
      <c r="M2197" s="154"/>
      <c r="N2197" s="131"/>
    </row>
    <row r="2198">
      <c r="A2198" s="152" t="str">
        <f t="shared" si="1"/>
        <v>790187</v>
      </c>
      <c r="B2198" s="107"/>
      <c r="C2198" s="106">
        <v>790.0</v>
      </c>
      <c r="D2198" s="153" t="s">
        <v>928</v>
      </c>
      <c r="E2198" s="154" t="s">
        <v>945</v>
      </c>
      <c r="F2198" s="155">
        <f>vlookup(G2198,terminals!$C$4:$O$196,13,FALSE)</f>
        <v>187</v>
      </c>
      <c r="G2198" s="153" t="s">
        <v>307</v>
      </c>
      <c r="H2198" s="156" t="s">
        <v>946</v>
      </c>
      <c r="I2198" s="163" t="s">
        <v>1063</v>
      </c>
      <c r="J2198" s="157"/>
      <c r="K2198" s="162">
        <f t="shared" si="10"/>
        <v>0</v>
      </c>
      <c r="L2198" s="163"/>
      <c r="M2198" s="154"/>
      <c r="N2198" s="131"/>
    </row>
    <row r="2199">
      <c r="A2199" s="152" t="str">
        <f t="shared" si="1"/>
        <v>790127</v>
      </c>
      <c r="B2199" s="107"/>
      <c r="C2199" s="106">
        <v>790.0</v>
      </c>
      <c r="D2199" s="153" t="s">
        <v>928</v>
      </c>
      <c r="E2199" s="154" t="s">
        <v>969</v>
      </c>
      <c r="F2199" s="155">
        <f>vlookup(G2199,terminals!$C$4:$O$196,13,FALSE)</f>
        <v>127</v>
      </c>
      <c r="G2199" s="153" t="s">
        <v>336</v>
      </c>
      <c r="H2199" s="156"/>
      <c r="I2199" s="163" t="s">
        <v>1063</v>
      </c>
      <c r="J2199" s="157"/>
      <c r="K2199" s="162">
        <f t="shared" si="10"/>
        <v>1</v>
      </c>
      <c r="L2199" s="163"/>
      <c r="M2199" s="154"/>
      <c r="N2199" s="131"/>
    </row>
    <row r="2200">
      <c r="A2200" s="152" t="str">
        <f t="shared" si="1"/>
        <v>790126</v>
      </c>
      <c r="B2200" s="107"/>
      <c r="C2200" s="106">
        <v>790.0</v>
      </c>
      <c r="D2200" s="153" t="s">
        <v>928</v>
      </c>
      <c r="E2200" s="154" t="s">
        <v>955</v>
      </c>
      <c r="F2200" s="155">
        <f>vlookup(G2200,terminals!$C$4:$O$196,13,FALSE)</f>
        <v>126</v>
      </c>
      <c r="G2200" s="153" t="s">
        <v>334</v>
      </c>
      <c r="H2200" s="156"/>
      <c r="I2200" s="163" t="s">
        <v>1063</v>
      </c>
      <c r="J2200" s="157"/>
      <c r="K2200" s="162">
        <f t="shared" si="10"/>
        <v>2</v>
      </c>
      <c r="L2200" s="163"/>
      <c r="M2200" s="154"/>
      <c r="N2200" s="131"/>
    </row>
    <row r="2201">
      <c r="A2201" s="152" t="str">
        <f t="shared" si="1"/>
        <v>790128</v>
      </c>
      <c r="B2201" s="107"/>
      <c r="C2201" s="106">
        <v>790.0</v>
      </c>
      <c r="D2201" s="153" t="s">
        <v>928</v>
      </c>
      <c r="E2201" s="154" t="s">
        <v>947</v>
      </c>
      <c r="F2201" s="155">
        <f>vlookup(G2201,terminals!$C$4:$O$196,13,FALSE)</f>
        <v>128</v>
      </c>
      <c r="G2201" s="153" t="s">
        <v>338</v>
      </c>
      <c r="H2201" s="156"/>
      <c r="I2201" s="163"/>
      <c r="J2201" s="157"/>
      <c r="K2201" s="162">
        <f t="shared" si="10"/>
        <v>-1</v>
      </c>
      <c r="L2201" s="163"/>
      <c r="M2201" s="154"/>
      <c r="N2201" s="131"/>
    </row>
    <row r="2202">
      <c r="A2202" s="152" t="str">
        <f t="shared" si="1"/>
        <v>791187</v>
      </c>
      <c r="B2202" s="107"/>
      <c r="C2202" s="106">
        <v>791.0</v>
      </c>
      <c r="D2202" s="153" t="s">
        <v>929</v>
      </c>
      <c r="E2202" s="154" t="s">
        <v>945</v>
      </c>
      <c r="F2202" s="155">
        <f>vlookup(G2202,terminals!$C$4:$O$196,13,FALSE)</f>
        <v>187</v>
      </c>
      <c r="G2202" s="153" t="s">
        <v>307</v>
      </c>
      <c r="H2202" s="156" t="s">
        <v>1129</v>
      </c>
      <c r="I2202" s="163" t="s">
        <v>1063</v>
      </c>
      <c r="J2202" s="157"/>
      <c r="K2202" s="162">
        <f t="shared" si="10"/>
        <v>0</v>
      </c>
      <c r="L2202" s="163"/>
      <c r="M2202" s="154"/>
      <c r="N2202" s="131"/>
    </row>
    <row r="2203">
      <c r="A2203" s="152" t="str">
        <f t="shared" si="1"/>
        <v>791146</v>
      </c>
      <c r="B2203" s="107"/>
      <c r="C2203" s="106">
        <v>791.0</v>
      </c>
      <c r="D2203" s="153" t="s">
        <v>929</v>
      </c>
      <c r="E2203" s="154" t="s">
        <v>969</v>
      </c>
      <c r="F2203" s="155">
        <f>vlookup(G2203,terminals!$C$4:$O$196,13,FALSE)</f>
        <v>146</v>
      </c>
      <c r="G2203" s="153" t="s">
        <v>350</v>
      </c>
      <c r="H2203" s="156"/>
      <c r="I2203" s="163" t="s">
        <v>1063</v>
      </c>
      <c r="J2203" s="157"/>
      <c r="K2203" s="162">
        <f t="shared" si="10"/>
        <v>1</v>
      </c>
      <c r="L2203" s="163"/>
      <c r="M2203" s="154"/>
      <c r="N2203" s="131"/>
    </row>
    <row r="2204">
      <c r="A2204" s="152" t="str">
        <f t="shared" si="1"/>
        <v>791144</v>
      </c>
      <c r="B2204" s="107"/>
      <c r="C2204" s="106">
        <v>791.0</v>
      </c>
      <c r="D2204" s="153" t="s">
        <v>929</v>
      </c>
      <c r="E2204" s="154" t="s">
        <v>955</v>
      </c>
      <c r="F2204" s="155">
        <f>vlookup(G2204,terminals!$C$4:$O$196,13,FALSE)</f>
        <v>144</v>
      </c>
      <c r="G2204" s="153" t="s">
        <v>344</v>
      </c>
      <c r="H2204" s="156"/>
      <c r="I2204" s="163" t="s">
        <v>1063</v>
      </c>
      <c r="J2204" s="157"/>
      <c r="K2204" s="162">
        <f t="shared" si="10"/>
        <v>2</v>
      </c>
      <c r="L2204" s="163"/>
      <c r="M2204" s="154"/>
      <c r="N2204" s="131"/>
    </row>
    <row r="2205">
      <c r="A2205" s="152" t="str">
        <f t="shared" si="1"/>
        <v>791125</v>
      </c>
      <c r="B2205" s="107"/>
      <c r="C2205" s="106">
        <v>791.0</v>
      </c>
      <c r="D2205" s="153" t="s">
        <v>929</v>
      </c>
      <c r="E2205" s="154" t="s">
        <v>947</v>
      </c>
      <c r="F2205" s="155">
        <f>vlookup(G2205,terminals!$C$4:$O$196,13,FALSE)</f>
        <v>125</v>
      </c>
      <c r="G2205" s="153" t="s">
        <v>1112</v>
      </c>
      <c r="H2205" s="156"/>
      <c r="I2205" s="163"/>
      <c r="J2205" s="157"/>
      <c r="K2205" s="162">
        <f t="shared" si="10"/>
        <v>-1</v>
      </c>
      <c r="L2205" s="163"/>
      <c r="M2205" s="154"/>
      <c r="N2205" s="131"/>
    </row>
    <row r="2206">
      <c r="A2206" s="152" t="str">
        <f t="shared" si="1"/>
        <v>792187</v>
      </c>
      <c r="B2206" s="107"/>
      <c r="C2206" s="106">
        <v>792.0</v>
      </c>
      <c r="D2206" s="153" t="s">
        <v>930</v>
      </c>
      <c r="E2206" s="154" t="s">
        <v>945</v>
      </c>
      <c r="F2206" s="155">
        <f>vlookup(G2206,terminals!$C$4:$O$196,13,FALSE)</f>
        <v>187</v>
      </c>
      <c r="G2206" s="153" t="s">
        <v>307</v>
      </c>
      <c r="H2206" s="156" t="s">
        <v>1129</v>
      </c>
      <c r="I2206" s="163" t="s">
        <v>1063</v>
      </c>
      <c r="J2206" s="157"/>
      <c r="K2206" s="162">
        <f t="shared" si="10"/>
        <v>0</v>
      </c>
      <c r="L2206" s="163"/>
      <c r="M2206" s="154"/>
      <c r="N2206" s="131"/>
    </row>
    <row r="2207">
      <c r="A2207" s="152" t="str">
        <f t="shared" si="1"/>
        <v>792180</v>
      </c>
      <c r="B2207" s="107"/>
      <c r="C2207" s="106">
        <v>792.0</v>
      </c>
      <c r="D2207" s="153" t="s">
        <v>930</v>
      </c>
      <c r="E2207" s="154" t="s">
        <v>969</v>
      </c>
      <c r="F2207" s="155">
        <f>vlookup(G2207,terminals!$C$4:$O$196,13,FALSE)</f>
        <v>180</v>
      </c>
      <c r="G2207" s="153" t="s">
        <v>311</v>
      </c>
      <c r="H2207" s="156"/>
      <c r="I2207" s="163" t="s">
        <v>1063</v>
      </c>
      <c r="J2207" s="157"/>
      <c r="K2207" s="162">
        <f t="shared" si="10"/>
        <v>1</v>
      </c>
      <c r="L2207" s="163"/>
      <c r="M2207" s="154"/>
      <c r="N2207" s="131"/>
    </row>
    <row r="2208">
      <c r="A2208" s="152" t="str">
        <f t="shared" si="1"/>
        <v>792166</v>
      </c>
      <c r="B2208" s="107"/>
      <c r="C2208" s="106">
        <v>792.0</v>
      </c>
      <c r="D2208" s="153" t="s">
        <v>930</v>
      </c>
      <c r="E2208" s="154" t="s">
        <v>969</v>
      </c>
      <c r="F2208" s="155">
        <f>vlookup(G2208,terminals!$C$4:$O$196,13,FALSE)</f>
        <v>166</v>
      </c>
      <c r="G2208" s="153" t="s">
        <v>314</v>
      </c>
      <c r="H2208" s="156"/>
      <c r="I2208" s="163" t="s">
        <v>1063</v>
      </c>
      <c r="J2208" s="157"/>
      <c r="K2208" s="162">
        <f t="shared" si="10"/>
        <v>2</v>
      </c>
      <c r="L2208" s="163"/>
      <c r="M2208" s="154"/>
      <c r="N2208" s="131"/>
    </row>
    <row r="2209">
      <c r="A2209" s="152" t="str">
        <f t="shared" si="1"/>
        <v>792165</v>
      </c>
      <c r="B2209" s="107"/>
      <c r="C2209" s="106">
        <v>792.0</v>
      </c>
      <c r="D2209" s="153" t="s">
        <v>930</v>
      </c>
      <c r="E2209" s="154" t="s">
        <v>955</v>
      </c>
      <c r="F2209" s="155">
        <f>vlookup(G2209,terminals!$C$4:$O$196,13,FALSE)</f>
        <v>165</v>
      </c>
      <c r="G2209" s="153" t="s">
        <v>320</v>
      </c>
      <c r="H2209" s="156"/>
      <c r="I2209" s="163" t="s">
        <v>1063</v>
      </c>
      <c r="J2209" s="157"/>
      <c r="K2209" s="162">
        <f t="shared" si="10"/>
        <v>3</v>
      </c>
      <c r="L2209" s="163"/>
      <c r="M2209" s="154"/>
      <c r="N2209" s="131"/>
    </row>
    <row r="2210">
      <c r="A2210" s="152" t="str">
        <f t="shared" si="1"/>
        <v>792162</v>
      </c>
      <c r="B2210" s="107"/>
      <c r="C2210" s="106">
        <v>792.0</v>
      </c>
      <c r="D2210" s="153" t="s">
        <v>930</v>
      </c>
      <c r="E2210" s="154" t="s">
        <v>947</v>
      </c>
      <c r="F2210" s="155">
        <f>vlookup(G2210,terminals!$C$4:$O$196,13,FALSE)</f>
        <v>162</v>
      </c>
      <c r="G2210" s="153" t="s">
        <v>359</v>
      </c>
      <c r="H2210" s="156"/>
      <c r="I2210" s="163"/>
      <c r="J2210" s="157"/>
      <c r="K2210" s="162">
        <f t="shared" si="10"/>
        <v>-1</v>
      </c>
      <c r="L2210" s="163"/>
      <c r="M2210" s="154"/>
      <c r="N2210" s="131"/>
    </row>
    <row r="2211">
      <c r="A2211" s="152" t="str">
        <f t="shared" si="1"/>
        <v>793187</v>
      </c>
      <c r="B2211" s="107"/>
      <c r="C2211" s="106">
        <v>793.0</v>
      </c>
      <c r="D2211" s="153" t="s">
        <v>931</v>
      </c>
      <c r="E2211" s="154" t="s">
        <v>945</v>
      </c>
      <c r="F2211" s="155">
        <f>vlookup(G2211,terminals!$C$4:$O$196,13,FALSE)</f>
        <v>187</v>
      </c>
      <c r="G2211" s="153" t="s">
        <v>307</v>
      </c>
      <c r="H2211" s="156" t="s">
        <v>1075</v>
      </c>
      <c r="I2211" s="163" t="s">
        <v>1063</v>
      </c>
      <c r="J2211" s="157"/>
      <c r="K2211" s="162">
        <f t="shared" si="10"/>
        <v>0</v>
      </c>
      <c r="L2211" s="163"/>
      <c r="M2211" s="154"/>
      <c r="N2211" s="131"/>
    </row>
    <row r="2212">
      <c r="A2212" s="152" t="str">
        <f t="shared" si="1"/>
        <v>793180</v>
      </c>
      <c r="B2212" s="107"/>
      <c r="C2212" s="106">
        <v>793.0</v>
      </c>
      <c r="D2212" s="153" t="s">
        <v>931</v>
      </c>
      <c r="E2212" s="154" t="s">
        <v>969</v>
      </c>
      <c r="F2212" s="155">
        <f>vlookup(G2212,terminals!$C$4:$O$196,13,FALSE)</f>
        <v>180</v>
      </c>
      <c r="G2212" s="153" t="s">
        <v>311</v>
      </c>
      <c r="H2212" s="156"/>
      <c r="I2212" s="163" t="s">
        <v>1063</v>
      </c>
      <c r="J2212" s="157"/>
      <c r="K2212" s="162">
        <f t="shared" si="10"/>
        <v>1</v>
      </c>
      <c r="L2212" s="163"/>
      <c r="M2212" s="154"/>
      <c r="N2212" s="131"/>
    </row>
    <row r="2213">
      <c r="A2213" s="152" t="str">
        <f t="shared" si="1"/>
        <v>793179</v>
      </c>
      <c r="B2213" s="107"/>
      <c r="C2213" s="106">
        <v>793.0</v>
      </c>
      <c r="D2213" s="153" t="s">
        <v>931</v>
      </c>
      <c r="E2213" s="154" t="s">
        <v>969</v>
      </c>
      <c r="F2213" s="155">
        <f>vlookup(G2213,terminals!$C$4:$O$196,13,FALSE)</f>
        <v>179</v>
      </c>
      <c r="G2213" s="153" t="s">
        <v>365</v>
      </c>
      <c r="H2213" s="156"/>
      <c r="I2213" s="163" t="s">
        <v>1063</v>
      </c>
      <c r="J2213" s="157"/>
      <c r="K2213" s="162">
        <f t="shared" si="10"/>
        <v>2</v>
      </c>
      <c r="L2213" s="163"/>
      <c r="M2213" s="154"/>
      <c r="N2213" s="131"/>
    </row>
    <row r="2214">
      <c r="A2214" s="152" t="str">
        <f t="shared" si="1"/>
        <v>793166</v>
      </c>
      <c r="B2214" s="107"/>
      <c r="C2214" s="106">
        <v>793.0</v>
      </c>
      <c r="D2214" s="153" t="s">
        <v>931</v>
      </c>
      <c r="E2214" s="154" t="s">
        <v>969</v>
      </c>
      <c r="F2214" s="155">
        <f>vlookup(G2214,terminals!$C$4:$O$196,13,FALSE)</f>
        <v>166</v>
      </c>
      <c r="G2214" s="153" t="s">
        <v>314</v>
      </c>
      <c r="H2214" s="156"/>
      <c r="I2214" s="163" t="s">
        <v>1063</v>
      </c>
      <c r="J2214" s="157"/>
      <c r="K2214" s="162">
        <f t="shared" si="10"/>
        <v>3</v>
      </c>
      <c r="L2214" s="163"/>
      <c r="M2214" s="154"/>
      <c r="N2214" s="131"/>
    </row>
    <row r="2215">
      <c r="A2215" s="152" t="str">
        <f t="shared" si="1"/>
        <v>793165</v>
      </c>
      <c r="B2215" s="107"/>
      <c r="C2215" s="106">
        <v>793.0</v>
      </c>
      <c r="D2215" s="153" t="s">
        <v>931</v>
      </c>
      <c r="E2215" s="154" t="s">
        <v>969</v>
      </c>
      <c r="F2215" s="155">
        <f>vlookup(G2215,terminals!$C$4:$O$196,13,FALSE)</f>
        <v>165</v>
      </c>
      <c r="G2215" s="153" t="s">
        <v>320</v>
      </c>
      <c r="H2215" s="156"/>
      <c r="I2215" s="163" t="s">
        <v>1063</v>
      </c>
      <c r="J2215" s="157"/>
      <c r="K2215" s="162">
        <f t="shared" si="10"/>
        <v>4</v>
      </c>
      <c r="L2215" s="163"/>
      <c r="M2215" s="154"/>
      <c r="N2215" s="131"/>
    </row>
    <row r="2216">
      <c r="A2216" s="152" t="str">
        <f t="shared" si="1"/>
        <v>793177</v>
      </c>
      <c r="B2216" s="107"/>
      <c r="C2216" s="106">
        <v>793.0</v>
      </c>
      <c r="D2216" s="153" t="s">
        <v>931</v>
      </c>
      <c r="E2216" s="154" t="s">
        <v>969</v>
      </c>
      <c r="F2216" s="155">
        <f>vlookup(G2216,terminals!$C$4:$O$196,13,FALSE)</f>
        <v>177</v>
      </c>
      <c r="G2216" s="153" t="s">
        <v>1108</v>
      </c>
      <c r="H2216" s="156"/>
      <c r="I2216" s="163" t="s">
        <v>1063</v>
      </c>
      <c r="J2216" s="157"/>
      <c r="K2216" s="162">
        <f t="shared" si="10"/>
        <v>5</v>
      </c>
      <c r="L2216" s="163"/>
      <c r="M2216" s="154"/>
      <c r="N2216" s="131"/>
    </row>
    <row r="2217">
      <c r="A2217" s="152" t="str">
        <f t="shared" si="1"/>
        <v>793170</v>
      </c>
      <c r="B2217" s="107"/>
      <c r="C2217" s="106">
        <v>793.0</v>
      </c>
      <c r="D2217" s="153" t="s">
        <v>931</v>
      </c>
      <c r="E2217" s="154" t="s">
        <v>969</v>
      </c>
      <c r="F2217" s="155">
        <f>vlookup(G2217,terminals!$C$4:$O$196,13,FALSE)</f>
        <v>170</v>
      </c>
      <c r="G2217" s="153" t="s">
        <v>318</v>
      </c>
      <c r="H2217" s="156"/>
      <c r="I2217" s="163" t="s">
        <v>1063</v>
      </c>
      <c r="J2217" s="157"/>
      <c r="K2217" s="162">
        <f t="shared" si="10"/>
        <v>6</v>
      </c>
      <c r="L2217" s="163"/>
      <c r="M2217" s="154"/>
      <c r="N2217" s="131"/>
    </row>
    <row r="2218">
      <c r="A2218" s="152" t="str">
        <f t="shared" si="1"/>
        <v>793172</v>
      </c>
      <c r="B2218" s="107"/>
      <c r="C2218" s="106">
        <v>793.0</v>
      </c>
      <c r="D2218" s="153" t="s">
        <v>931</v>
      </c>
      <c r="E2218" s="154" t="s">
        <v>969</v>
      </c>
      <c r="F2218" s="155">
        <f>vlookup(G2218,terminals!$C$4:$O$196,13,FALSE)</f>
        <v>172</v>
      </c>
      <c r="G2218" s="153" t="s">
        <v>325</v>
      </c>
      <c r="H2218" s="156"/>
      <c r="I2218" s="163" t="s">
        <v>1063</v>
      </c>
      <c r="J2218" s="157"/>
      <c r="K2218" s="162">
        <f t="shared" si="10"/>
        <v>7</v>
      </c>
      <c r="L2218" s="163"/>
      <c r="M2218" s="154"/>
      <c r="N2218" s="131"/>
    </row>
    <row r="2219">
      <c r="A2219" s="152" t="str">
        <f t="shared" si="1"/>
        <v>793174</v>
      </c>
      <c r="B2219" s="107"/>
      <c r="C2219" s="106">
        <v>793.0</v>
      </c>
      <c r="D2219" s="153" t="s">
        <v>931</v>
      </c>
      <c r="E2219" s="154" t="s">
        <v>955</v>
      </c>
      <c r="F2219" s="155">
        <f>vlookup(G2219,terminals!$C$4:$O$196,13,FALSE)</f>
        <v>174</v>
      </c>
      <c r="G2219" s="153" t="s">
        <v>1110</v>
      </c>
      <c r="H2219" s="156"/>
      <c r="I2219" s="163" t="s">
        <v>1063</v>
      </c>
      <c r="J2219" s="157"/>
      <c r="K2219" s="162">
        <f t="shared" si="10"/>
        <v>8</v>
      </c>
      <c r="L2219" s="163"/>
      <c r="M2219" s="154"/>
      <c r="N2219" s="131"/>
    </row>
    <row r="2220">
      <c r="A2220" s="152" t="str">
        <f t="shared" si="1"/>
        <v>793163</v>
      </c>
      <c r="B2220" s="107"/>
      <c r="C2220" s="106">
        <v>793.0</v>
      </c>
      <c r="D2220" s="153" t="s">
        <v>931</v>
      </c>
      <c r="E2220" s="154" t="s">
        <v>947</v>
      </c>
      <c r="F2220" s="155">
        <f>vlookup(G2220,terminals!$C$4:$O$196,13,FALSE)</f>
        <v>163</v>
      </c>
      <c r="G2220" s="153" t="s">
        <v>323</v>
      </c>
      <c r="H2220" s="156"/>
      <c r="I2220" s="163"/>
      <c r="J2220" s="157"/>
      <c r="K2220" s="162">
        <f t="shared" si="10"/>
        <v>-1</v>
      </c>
      <c r="L2220" s="163"/>
      <c r="M2220" s="154"/>
      <c r="N2220" s="131"/>
    </row>
    <row r="2221">
      <c r="A2221" s="152" t="str">
        <f t="shared" si="1"/>
        <v>794187</v>
      </c>
      <c r="B2221" s="107"/>
      <c r="C2221" s="106">
        <v>794.0</v>
      </c>
      <c r="D2221" s="153" t="s">
        <v>932</v>
      </c>
      <c r="E2221" s="154" t="s">
        <v>945</v>
      </c>
      <c r="F2221" s="155">
        <f>vlookup(G2221,terminals!$C$4:$O$196,13,FALSE)</f>
        <v>187</v>
      </c>
      <c r="G2221" s="153" t="s">
        <v>307</v>
      </c>
      <c r="H2221" s="156" t="s">
        <v>965</v>
      </c>
      <c r="I2221" s="163" t="s">
        <v>1063</v>
      </c>
      <c r="J2221" s="157"/>
      <c r="K2221" s="162">
        <f t="shared" si="10"/>
        <v>0</v>
      </c>
      <c r="L2221" s="163"/>
      <c r="M2221" s="154"/>
      <c r="N2221" s="131"/>
    </row>
    <row r="2222">
      <c r="A2222" s="152" t="str">
        <f t="shared" si="1"/>
        <v>794142</v>
      </c>
      <c r="B2222" s="107"/>
      <c r="C2222" s="106">
        <v>794.0</v>
      </c>
      <c r="D2222" s="153" t="s">
        <v>932</v>
      </c>
      <c r="E2222" s="154" t="s">
        <v>969</v>
      </c>
      <c r="F2222" s="155">
        <f>vlookup(G2222,terminals!$C$4:$O$196,13,FALSE)</f>
        <v>142</v>
      </c>
      <c r="G2222" s="153" t="s">
        <v>342</v>
      </c>
      <c r="H2222" s="156"/>
      <c r="I2222" s="163" t="s">
        <v>1063</v>
      </c>
      <c r="J2222" s="157"/>
      <c r="K2222" s="162">
        <f t="shared" si="10"/>
        <v>1</v>
      </c>
      <c r="L2222" s="163"/>
      <c r="M2222" s="154"/>
      <c r="N2222" s="131"/>
    </row>
    <row r="2223">
      <c r="A2223" s="152" t="str">
        <f t="shared" si="1"/>
        <v>794127</v>
      </c>
      <c r="B2223" s="107"/>
      <c r="C2223" s="106">
        <v>794.0</v>
      </c>
      <c r="D2223" s="153" t="s">
        <v>932</v>
      </c>
      <c r="E2223" s="154" t="s">
        <v>969</v>
      </c>
      <c r="F2223" s="155">
        <f>vlookup(G2223,terminals!$C$4:$O$196,13,FALSE)</f>
        <v>127</v>
      </c>
      <c r="G2223" s="153" t="s">
        <v>336</v>
      </c>
      <c r="H2223" s="156"/>
      <c r="I2223" s="163" t="s">
        <v>1063</v>
      </c>
      <c r="J2223" s="157"/>
      <c r="K2223" s="162">
        <f t="shared" si="10"/>
        <v>2</v>
      </c>
      <c r="L2223" s="163"/>
      <c r="M2223" s="154"/>
      <c r="N2223" s="131"/>
    </row>
    <row r="2224">
      <c r="A2224" s="152" t="str">
        <f t="shared" si="1"/>
        <v>794131</v>
      </c>
      <c r="B2224" s="107"/>
      <c r="C2224" s="106">
        <v>794.0</v>
      </c>
      <c r="D2224" s="153" t="s">
        <v>932</v>
      </c>
      <c r="E2224" s="154" t="s">
        <v>955</v>
      </c>
      <c r="F2224" s="155">
        <f>vlookup(G2224,terminals!$C$4:$O$196,13,FALSE)</f>
        <v>131</v>
      </c>
      <c r="G2224" s="153" t="s">
        <v>1111</v>
      </c>
      <c r="H2224" s="156"/>
      <c r="I2224" s="163" t="s">
        <v>1063</v>
      </c>
      <c r="J2224" s="157"/>
      <c r="K2224" s="162">
        <f t="shared" si="10"/>
        <v>3</v>
      </c>
      <c r="L2224" s="163"/>
      <c r="M2224" s="154"/>
      <c r="N2224" s="131"/>
    </row>
    <row r="2225">
      <c r="A2225" s="152" t="str">
        <f t="shared" si="1"/>
        <v>794152</v>
      </c>
      <c r="B2225" s="107"/>
      <c r="C2225" s="106">
        <v>794.0</v>
      </c>
      <c r="D2225" s="153" t="s">
        <v>932</v>
      </c>
      <c r="E2225" s="154" t="s">
        <v>947</v>
      </c>
      <c r="F2225" s="155">
        <f>vlookup(G2225,terminals!$C$4:$O$196,13,FALSE)</f>
        <v>152</v>
      </c>
      <c r="G2225" s="153" t="s">
        <v>332</v>
      </c>
      <c r="H2225" s="156"/>
      <c r="I2225" s="163"/>
      <c r="J2225" s="157"/>
      <c r="K2225" s="162">
        <f t="shared" si="10"/>
        <v>-1</v>
      </c>
      <c r="L2225" s="163"/>
      <c r="M2225" s="154"/>
      <c r="N2225" s="131"/>
    </row>
    <row r="2226">
      <c r="A2226" s="152" t="str">
        <f t="shared" si="1"/>
        <v>795187</v>
      </c>
      <c r="B2226" s="107"/>
      <c r="C2226" s="106">
        <v>795.0</v>
      </c>
      <c r="D2226" s="153" t="s">
        <v>933</v>
      </c>
      <c r="E2226" s="154" t="s">
        <v>945</v>
      </c>
      <c r="F2226" s="155">
        <f>vlookup(G2226,terminals!$C$4:$O$196,13,FALSE)</f>
        <v>187</v>
      </c>
      <c r="G2226" s="153" t="s">
        <v>307</v>
      </c>
      <c r="H2226" s="156" t="s">
        <v>946</v>
      </c>
      <c r="I2226" s="163" t="s">
        <v>1063</v>
      </c>
      <c r="J2226" s="157"/>
      <c r="K2226" s="162">
        <f t="shared" si="10"/>
        <v>0</v>
      </c>
      <c r="L2226" s="163"/>
      <c r="M2226" s="154"/>
      <c r="N2226" s="131"/>
    </row>
    <row r="2227">
      <c r="A2227" s="152" t="str">
        <f t="shared" si="1"/>
        <v>795142</v>
      </c>
      <c r="B2227" s="107"/>
      <c r="C2227" s="106">
        <v>795.0</v>
      </c>
      <c r="D2227" s="153" t="s">
        <v>933</v>
      </c>
      <c r="E2227" s="154" t="s">
        <v>969</v>
      </c>
      <c r="F2227" s="155">
        <f>vlookup(G2227,terminals!$C$4:$O$196,13,FALSE)</f>
        <v>142</v>
      </c>
      <c r="G2227" s="153" t="s">
        <v>342</v>
      </c>
      <c r="H2227" s="156"/>
      <c r="I2227" s="163" t="s">
        <v>1063</v>
      </c>
      <c r="J2227" s="157"/>
      <c r="K2227" s="162">
        <f t="shared" si="10"/>
        <v>1</v>
      </c>
      <c r="L2227" s="163"/>
      <c r="M2227" s="154"/>
      <c r="N2227" s="131"/>
    </row>
    <row r="2228">
      <c r="A2228" s="152" t="str">
        <f t="shared" si="1"/>
        <v>795131</v>
      </c>
      <c r="B2228" s="107"/>
      <c r="C2228" s="106">
        <v>795.0</v>
      </c>
      <c r="D2228" s="153" t="s">
        <v>933</v>
      </c>
      <c r="E2228" s="154" t="s">
        <v>969</v>
      </c>
      <c r="F2228" s="155">
        <f>vlookup(G2228,terminals!$C$4:$O$196,13,FALSE)</f>
        <v>131</v>
      </c>
      <c r="G2228" s="153" t="s">
        <v>1111</v>
      </c>
      <c r="H2228" s="156"/>
      <c r="I2228" s="163" t="s">
        <v>1063</v>
      </c>
      <c r="J2228" s="157"/>
      <c r="K2228" s="162">
        <f t="shared" si="10"/>
        <v>2</v>
      </c>
      <c r="L2228" s="163"/>
      <c r="M2228" s="154"/>
      <c r="N2228" s="131"/>
    </row>
    <row r="2229">
      <c r="A2229" s="152" t="str">
        <f t="shared" si="1"/>
        <v>795149</v>
      </c>
      <c r="B2229" s="107"/>
      <c r="C2229" s="106">
        <v>795.0</v>
      </c>
      <c r="D2229" s="153" t="s">
        <v>933</v>
      </c>
      <c r="E2229" s="154" t="s">
        <v>955</v>
      </c>
      <c r="F2229" s="155">
        <f>vlookup(G2229,terminals!$C$4:$O$196,13,FALSE)</f>
        <v>149</v>
      </c>
      <c r="G2229" s="153" t="s">
        <v>1114</v>
      </c>
      <c r="H2229" s="156"/>
      <c r="I2229" s="163" t="s">
        <v>1063</v>
      </c>
      <c r="J2229" s="157"/>
      <c r="K2229" s="162">
        <f t="shared" si="10"/>
        <v>3</v>
      </c>
      <c r="L2229" s="163"/>
      <c r="M2229" s="154"/>
      <c r="N2229" s="131"/>
    </row>
    <row r="2230">
      <c r="A2230" s="152" t="str">
        <f t="shared" si="1"/>
        <v>795183</v>
      </c>
      <c r="B2230" s="107"/>
      <c r="C2230" s="106">
        <v>795.0</v>
      </c>
      <c r="D2230" s="153" t="s">
        <v>933</v>
      </c>
      <c r="E2230" s="154" t="s">
        <v>947</v>
      </c>
      <c r="F2230" s="155">
        <f>vlookup(G2230,terminals!$C$4:$O$196,13,FALSE)</f>
        <v>183</v>
      </c>
      <c r="G2230" s="153" t="s">
        <v>1115</v>
      </c>
      <c r="H2230" s="156"/>
      <c r="I2230" s="163"/>
      <c r="J2230" s="157"/>
      <c r="K2230" s="162">
        <f t="shared" si="10"/>
        <v>-1</v>
      </c>
      <c r="L2230" s="163"/>
      <c r="M2230" s="154"/>
      <c r="N2230" s="131"/>
    </row>
    <row r="2231">
      <c r="A2231" s="152" t="str">
        <f t="shared" si="1"/>
        <v>796188</v>
      </c>
      <c r="B2231" s="107"/>
      <c r="C2231" s="106">
        <v>796.0</v>
      </c>
      <c r="D2231" s="153" t="s">
        <v>934</v>
      </c>
      <c r="E2231" s="154" t="s">
        <v>945</v>
      </c>
      <c r="F2231" s="155">
        <f>vlookup(G2231,terminals!$C$4:$O$196,13,FALSE)</f>
        <v>188</v>
      </c>
      <c r="G2231" s="153" t="s">
        <v>306</v>
      </c>
      <c r="H2231" s="156" t="s">
        <v>1047</v>
      </c>
      <c r="I2231" s="163" t="s">
        <v>1063</v>
      </c>
      <c r="J2231" s="157"/>
      <c r="K2231" s="162">
        <f t="shared" si="10"/>
        <v>0</v>
      </c>
      <c r="L2231" s="163"/>
      <c r="M2231" s="154"/>
      <c r="N2231" s="131"/>
    </row>
    <row r="2232">
      <c r="A2232" s="152" t="str">
        <f t="shared" si="1"/>
        <v>796146</v>
      </c>
      <c r="B2232" s="107"/>
      <c r="C2232" s="106">
        <v>796.0</v>
      </c>
      <c r="D2232" s="153" t="s">
        <v>934</v>
      </c>
      <c r="E2232" s="154" t="s">
        <v>969</v>
      </c>
      <c r="F2232" s="155">
        <f>vlookup(G2232,terminals!$C$4:$O$196,13,FALSE)</f>
        <v>146</v>
      </c>
      <c r="G2232" s="153" t="s">
        <v>350</v>
      </c>
      <c r="H2232" s="156"/>
      <c r="I2232" s="163" t="s">
        <v>1063</v>
      </c>
      <c r="J2232" s="157"/>
      <c r="K2232" s="162">
        <f t="shared" si="10"/>
        <v>1</v>
      </c>
      <c r="L2232" s="163"/>
      <c r="M2232" s="154"/>
      <c r="N2232" s="131"/>
    </row>
    <row r="2233">
      <c r="A2233" s="152" t="str">
        <f t="shared" si="1"/>
        <v>796123</v>
      </c>
      <c r="B2233" s="107"/>
      <c r="C2233" s="106">
        <v>796.0</v>
      </c>
      <c r="D2233" s="153" t="s">
        <v>934</v>
      </c>
      <c r="E2233" s="154" t="s">
        <v>955</v>
      </c>
      <c r="F2233" s="155">
        <f>vlookup(G2233,terminals!$C$4:$O$196,13,FALSE)</f>
        <v>123</v>
      </c>
      <c r="G2233" s="153" t="s">
        <v>346</v>
      </c>
      <c r="H2233" s="156"/>
      <c r="I2233" s="163" t="s">
        <v>1063</v>
      </c>
      <c r="J2233" s="157"/>
      <c r="K2233" s="162">
        <f t="shared" si="10"/>
        <v>2</v>
      </c>
      <c r="L2233" s="163"/>
      <c r="M2233" s="154"/>
      <c r="N2233" s="131"/>
    </row>
    <row r="2234">
      <c r="A2234" s="152" t="str">
        <f t="shared" si="1"/>
        <v>796121</v>
      </c>
      <c r="B2234" s="107"/>
      <c r="C2234" s="106">
        <v>796.0</v>
      </c>
      <c r="D2234" s="153" t="s">
        <v>934</v>
      </c>
      <c r="E2234" s="154" t="s">
        <v>947</v>
      </c>
      <c r="F2234" s="155">
        <f>vlookup(G2234,terminals!$C$4:$O$196,13,FALSE)</f>
        <v>121</v>
      </c>
      <c r="G2234" s="153" t="s">
        <v>299</v>
      </c>
      <c r="H2234" s="156"/>
      <c r="I2234" s="163"/>
      <c r="J2234" s="157"/>
      <c r="K2234" s="162">
        <f t="shared" si="10"/>
        <v>-1</v>
      </c>
      <c r="L2234" s="163"/>
      <c r="M2234" s="154"/>
      <c r="N2234" s="131"/>
    </row>
    <row r="2235">
      <c r="A2235" s="152" t="str">
        <f t="shared" si="1"/>
        <v>797188</v>
      </c>
      <c r="B2235" s="107"/>
      <c r="C2235" s="106">
        <v>797.0</v>
      </c>
      <c r="D2235" s="153" t="s">
        <v>935</v>
      </c>
      <c r="E2235" s="154" t="s">
        <v>945</v>
      </c>
      <c r="F2235" s="155">
        <f>vlookup(G2235,terminals!$C$4:$O$196,13,FALSE)</f>
        <v>188</v>
      </c>
      <c r="G2235" s="153" t="s">
        <v>306</v>
      </c>
      <c r="H2235" s="156" t="s">
        <v>1047</v>
      </c>
      <c r="I2235" s="163" t="s">
        <v>1063</v>
      </c>
      <c r="J2235" s="157"/>
      <c r="K2235" s="162">
        <f t="shared" si="10"/>
        <v>0</v>
      </c>
      <c r="L2235" s="163"/>
      <c r="M2235" s="154"/>
      <c r="N2235" s="131"/>
    </row>
    <row r="2236">
      <c r="A2236" s="152" t="str">
        <f t="shared" si="1"/>
        <v>797146</v>
      </c>
      <c r="B2236" s="107"/>
      <c r="C2236" s="106">
        <v>797.0</v>
      </c>
      <c r="D2236" s="153" t="s">
        <v>935</v>
      </c>
      <c r="E2236" s="154" t="s">
        <v>955</v>
      </c>
      <c r="F2236" s="155">
        <f>vlookup(G2236,terminals!$C$4:$O$196,13,FALSE)</f>
        <v>146</v>
      </c>
      <c r="G2236" s="153" t="s">
        <v>350</v>
      </c>
      <c r="H2236" s="156"/>
      <c r="I2236" s="163" t="s">
        <v>1063</v>
      </c>
      <c r="J2236" s="157"/>
      <c r="K2236" s="162">
        <f t="shared" si="10"/>
        <v>1</v>
      </c>
      <c r="L2236" s="163"/>
      <c r="M2236" s="154"/>
      <c r="N2236" s="131"/>
    </row>
    <row r="2237">
      <c r="A2237" s="152" t="str">
        <f t="shared" si="1"/>
        <v>797144</v>
      </c>
      <c r="B2237" s="107"/>
      <c r="C2237" s="106">
        <v>797.0</v>
      </c>
      <c r="D2237" s="153" t="s">
        <v>935</v>
      </c>
      <c r="E2237" s="154" t="s">
        <v>947</v>
      </c>
      <c r="F2237" s="155">
        <f>vlookup(G2237,terminals!$C$4:$O$196,13,FALSE)</f>
        <v>144</v>
      </c>
      <c r="G2237" s="153" t="s">
        <v>344</v>
      </c>
      <c r="H2237" s="156"/>
      <c r="I2237" s="163"/>
      <c r="J2237" s="157"/>
      <c r="K2237" s="162">
        <f t="shared" si="10"/>
        <v>-1</v>
      </c>
      <c r="L2237" s="163"/>
      <c r="M2237" s="154"/>
      <c r="N2237" s="131"/>
    </row>
    <row r="2238">
      <c r="A2238" s="152" t="str">
        <f t="shared" si="1"/>
        <v>798188</v>
      </c>
      <c r="B2238" s="107"/>
      <c r="C2238" s="106">
        <v>798.0</v>
      </c>
      <c r="D2238" s="153" t="s">
        <v>936</v>
      </c>
      <c r="E2238" s="154" t="s">
        <v>945</v>
      </c>
      <c r="F2238" s="155">
        <f>vlookup(G2238,terminals!$C$4:$O$196,13,FALSE)</f>
        <v>188</v>
      </c>
      <c r="G2238" s="153" t="s">
        <v>306</v>
      </c>
      <c r="H2238" s="156" t="s">
        <v>1047</v>
      </c>
      <c r="I2238" s="163" t="s">
        <v>1063</v>
      </c>
      <c r="J2238" s="157"/>
      <c r="K2238" s="162">
        <f t="shared" si="10"/>
        <v>0</v>
      </c>
      <c r="L2238" s="163"/>
      <c r="M2238" s="154"/>
      <c r="N2238" s="131"/>
    </row>
    <row r="2239">
      <c r="A2239" s="152" t="str">
        <f t="shared" si="1"/>
        <v>798142</v>
      </c>
      <c r="B2239" s="107"/>
      <c r="C2239" s="106">
        <v>798.0</v>
      </c>
      <c r="D2239" s="153" t="s">
        <v>936</v>
      </c>
      <c r="E2239" s="154" t="s">
        <v>969</v>
      </c>
      <c r="F2239" s="155">
        <f>vlookup(G2239,terminals!$C$4:$O$196,13,FALSE)</f>
        <v>142</v>
      </c>
      <c r="G2239" s="153" t="s">
        <v>342</v>
      </c>
      <c r="H2239" s="156"/>
      <c r="I2239" s="163" t="s">
        <v>1063</v>
      </c>
      <c r="J2239" s="157"/>
      <c r="K2239" s="162">
        <f t="shared" si="10"/>
        <v>1</v>
      </c>
      <c r="L2239" s="163"/>
      <c r="M2239" s="154"/>
      <c r="N2239" s="131"/>
    </row>
    <row r="2240">
      <c r="A2240" s="152" t="str">
        <f t="shared" si="1"/>
        <v>798127</v>
      </c>
      <c r="B2240" s="107"/>
      <c r="C2240" s="106">
        <v>798.0</v>
      </c>
      <c r="D2240" s="153" t="s">
        <v>936</v>
      </c>
      <c r="E2240" s="154" t="s">
        <v>969</v>
      </c>
      <c r="F2240" s="155">
        <f>vlookup(G2240,terminals!$C$4:$O$196,13,FALSE)</f>
        <v>127</v>
      </c>
      <c r="G2240" s="153" t="s">
        <v>336</v>
      </c>
      <c r="H2240" s="156"/>
      <c r="I2240" s="163" t="s">
        <v>1063</v>
      </c>
      <c r="J2240" s="157"/>
      <c r="K2240" s="162">
        <f t="shared" si="10"/>
        <v>2</v>
      </c>
      <c r="L2240" s="163"/>
      <c r="M2240" s="154"/>
      <c r="N2240" s="131"/>
    </row>
    <row r="2241">
      <c r="A2241" s="152" t="str">
        <f t="shared" si="1"/>
        <v>798125</v>
      </c>
      <c r="B2241" s="107"/>
      <c r="C2241" s="106">
        <v>798.0</v>
      </c>
      <c r="D2241" s="153" t="s">
        <v>936</v>
      </c>
      <c r="E2241" s="154" t="s">
        <v>969</v>
      </c>
      <c r="F2241" s="155">
        <f>vlookup(G2241,terminals!$C$4:$O$196,13,FALSE)</f>
        <v>125</v>
      </c>
      <c r="G2241" s="153" t="s">
        <v>1112</v>
      </c>
      <c r="H2241" s="156"/>
      <c r="I2241" s="163" t="s">
        <v>1063</v>
      </c>
      <c r="J2241" s="157"/>
      <c r="K2241" s="162">
        <f t="shared" si="10"/>
        <v>3</v>
      </c>
      <c r="L2241" s="163"/>
      <c r="M2241" s="154"/>
      <c r="N2241" s="131"/>
    </row>
    <row r="2242">
      <c r="A2242" s="152" t="str">
        <f t="shared" si="1"/>
        <v>798126</v>
      </c>
      <c r="B2242" s="107"/>
      <c r="C2242" s="106">
        <v>798.0</v>
      </c>
      <c r="D2242" s="153" t="s">
        <v>936</v>
      </c>
      <c r="E2242" s="154" t="s">
        <v>955</v>
      </c>
      <c r="F2242" s="155">
        <f>vlookup(G2242,terminals!$C$4:$O$196,13,FALSE)</f>
        <v>126</v>
      </c>
      <c r="G2242" s="153" t="s">
        <v>334</v>
      </c>
      <c r="H2242" s="156"/>
      <c r="I2242" s="163" t="s">
        <v>1063</v>
      </c>
      <c r="J2242" s="157"/>
      <c r="K2242" s="162">
        <f t="shared" si="10"/>
        <v>4</v>
      </c>
      <c r="L2242" s="163"/>
      <c r="M2242" s="154"/>
      <c r="N2242" s="131"/>
    </row>
    <row r="2243">
      <c r="A2243" s="152" t="str">
        <f t="shared" si="1"/>
        <v>798128</v>
      </c>
      <c r="B2243" s="107"/>
      <c r="C2243" s="106">
        <v>798.0</v>
      </c>
      <c r="D2243" s="153" t="s">
        <v>936</v>
      </c>
      <c r="E2243" s="154" t="s">
        <v>947</v>
      </c>
      <c r="F2243" s="155">
        <f>vlookup(G2243,terminals!$C$4:$O$196,13,FALSE)</f>
        <v>128</v>
      </c>
      <c r="G2243" s="153" t="s">
        <v>338</v>
      </c>
      <c r="H2243" s="156"/>
      <c r="I2243" s="163"/>
      <c r="J2243" s="157"/>
      <c r="K2243" s="162">
        <f t="shared" si="10"/>
        <v>-1</v>
      </c>
      <c r="L2243" s="163"/>
      <c r="M2243" s="154"/>
      <c r="N2243" s="131"/>
    </row>
    <row r="2244">
      <c r="A2244" s="152" t="str">
        <f t="shared" si="1"/>
        <v>799188</v>
      </c>
      <c r="B2244" s="107"/>
      <c r="C2244" s="106">
        <v>799.0</v>
      </c>
      <c r="D2244" s="153" t="s">
        <v>937</v>
      </c>
      <c r="E2244" s="154" t="s">
        <v>945</v>
      </c>
      <c r="F2244" s="155">
        <f>vlookup(G2244,terminals!$C$4:$O$196,13,FALSE)</f>
        <v>188</v>
      </c>
      <c r="G2244" s="153" t="s">
        <v>306</v>
      </c>
      <c r="H2244" s="156" t="s">
        <v>1047</v>
      </c>
      <c r="I2244" s="163" t="s">
        <v>1063</v>
      </c>
      <c r="J2244" s="157"/>
      <c r="K2244" s="162">
        <f t="shared" si="10"/>
        <v>0</v>
      </c>
      <c r="L2244" s="163"/>
      <c r="M2244" s="154"/>
      <c r="N2244" s="131"/>
    </row>
    <row r="2245">
      <c r="A2245" s="152" t="str">
        <f t="shared" si="1"/>
        <v>799146</v>
      </c>
      <c r="B2245" s="107"/>
      <c r="C2245" s="106">
        <v>799.0</v>
      </c>
      <c r="D2245" s="153" t="s">
        <v>937</v>
      </c>
      <c r="E2245" s="154" t="s">
        <v>969</v>
      </c>
      <c r="F2245" s="155">
        <f>vlookup(G2245,terminals!$C$4:$O$196,13,FALSE)</f>
        <v>146</v>
      </c>
      <c r="G2245" s="153" t="s">
        <v>350</v>
      </c>
      <c r="H2245" s="156"/>
      <c r="I2245" s="163" t="s">
        <v>1063</v>
      </c>
      <c r="J2245" s="157"/>
      <c r="K2245" s="162">
        <f t="shared" si="10"/>
        <v>1</v>
      </c>
      <c r="L2245" s="163"/>
      <c r="M2245" s="154"/>
      <c r="N2245" s="131"/>
    </row>
    <row r="2246">
      <c r="A2246" s="152" t="str">
        <f t="shared" si="1"/>
        <v>799149</v>
      </c>
      <c r="B2246" s="107"/>
      <c r="C2246" s="106">
        <v>799.0</v>
      </c>
      <c r="D2246" s="153" t="s">
        <v>937</v>
      </c>
      <c r="E2246" s="154" t="s">
        <v>969</v>
      </c>
      <c r="F2246" s="155">
        <f>vlookup(G2246,terminals!$C$4:$O$196,13,FALSE)</f>
        <v>149</v>
      </c>
      <c r="G2246" s="153" t="s">
        <v>1114</v>
      </c>
      <c r="H2246" s="156"/>
      <c r="I2246" s="163" t="s">
        <v>1063</v>
      </c>
      <c r="J2246" s="157"/>
      <c r="K2246" s="162">
        <f t="shared" si="10"/>
        <v>2</v>
      </c>
      <c r="L2246" s="163"/>
      <c r="M2246" s="154"/>
      <c r="N2246" s="131"/>
    </row>
    <row r="2247">
      <c r="A2247" s="152" t="str">
        <f t="shared" si="1"/>
        <v>799121</v>
      </c>
      <c r="B2247" s="107"/>
      <c r="C2247" s="106">
        <v>799.0</v>
      </c>
      <c r="D2247" s="153" t="s">
        <v>937</v>
      </c>
      <c r="E2247" s="154" t="s">
        <v>955</v>
      </c>
      <c r="F2247" s="155">
        <f>vlookup(G2247,terminals!$C$4:$O$196,13,FALSE)</f>
        <v>121</v>
      </c>
      <c r="G2247" s="153" t="s">
        <v>299</v>
      </c>
      <c r="H2247" s="156"/>
      <c r="I2247" s="163" t="s">
        <v>1063</v>
      </c>
      <c r="J2247" s="157"/>
      <c r="K2247" s="162">
        <f t="shared" si="10"/>
        <v>3</v>
      </c>
      <c r="L2247" s="163"/>
      <c r="M2247" s="154"/>
      <c r="N2247" s="131"/>
    </row>
    <row r="2248">
      <c r="A2248" s="152" t="str">
        <f t="shared" si="1"/>
        <v>799183</v>
      </c>
      <c r="B2248" s="107"/>
      <c r="C2248" s="106">
        <v>799.0</v>
      </c>
      <c r="D2248" s="153" t="s">
        <v>937</v>
      </c>
      <c r="E2248" s="154" t="s">
        <v>947</v>
      </c>
      <c r="F2248" s="155">
        <f>vlookup(G2248,terminals!$C$4:$O$196,13,FALSE)</f>
        <v>183</v>
      </c>
      <c r="G2248" s="153" t="s">
        <v>1115</v>
      </c>
      <c r="H2248" s="161"/>
      <c r="I2248" s="163"/>
      <c r="J2248" s="163"/>
      <c r="K2248" s="162">
        <f t="shared" si="10"/>
        <v>-1</v>
      </c>
      <c r="L2248" s="163"/>
      <c r="M2248" s="160"/>
      <c r="N2248" s="131"/>
    </row>
  </sheetData>
  <conditionalFormatting sqref="C3:M2248">
    <cfRule type="expression" dxfId="4" priority="1">
      <formula>AND($K3=0,$K2&lt;&gt;-1)</formula>
    </cfRule>
  </conditionalFormatting>
  <dataValidations>
    <dataValidation type="list" allowBlank="1" showErrorMessage="1" sqref="G3:G2248">
      <formula1>terminals!$C$4:$C$196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3" max="3" width="18.13"/>
    <col customWidth="1" min="4" max="4" width="18.25"/>
    <col customWidth="1" min="5" max="5" width="17.63"/>
    <col customWidth="1" min="7" max="7" width="21.38"/>
    <col customWidth="1" min="11" max="11" width="13.5"/>
    <col customWidth="1" min="12" max="12" width="12.25"/>
    <col customWidth="1" min="13" max="13" width="15.13"/>
    <col customWidth="1" min="14" max="14" width="9.63"/>
    <col customWidth="1" min="15" max="17" width="12.88"/>
  </cols>
  <sheetData>
    <row r="1">
      <c r="A1" s="169" t="s">
        <v>1130</v>
      </c>
      <c r="B1" s="102"/>
      <c r="C1" s="170"/>
      <c r="D1" s="106"/>
      <c r="E1" s="170"/>
      <c r="F1" s="102"/>
      <c r="G1" s="170"/>
      <c r="H1" s="106"/>
      <c r="I1" s="106" t="s">
        <v>1131</v>
      </c>
      <c r="J1" s="106" t="s">
        <v>1132</v>
      </c>
      <c r="K1" s="131"/>
      <c r="L1" s="107"/>
      <c r="M1" s="131"/>
      <c r="N1" s="131"/>
      <c r="O1" s="140"/>
      <c r="P1" s="106"/>
      <c r="Q1" s="131"/>
      <c r="R1" s="140"/>
      <c r="S1" s="139"/>
      <c r="T1" s="140"/>
      <c r="U1" s="139"/>
      <c r="V1" s="131"/>
    </row>
    <row r="2">
      <c r="A2" s="111" t="s">
        <v>1133</v>
      </c>
      <c r="B2" s="111" t="s">
        <v>369</v>
      </c>
      <c r="C2" s="111" t="s">
        <v>938</v>
      </c>
      <c r="D2" s="111" t="s">
        <v>940</v>
      </c>
      <c r="E2" s="111" t="s">
        <v>941</v>
      </c>
      <c r="F2" s="111" t="s">
        <v>1134</v>
      </c>
      <c r="G2" s="111" t="s">
        <v>1135</v>
      </c>
      <c r="H2" s="111" t="s">
        <v>1136</v>
      </c>
      <c r="I2" s="111" t="s">
        <v>1137</v>
      </c>
      <c r="J2" s="111" t="s">
        <v>1138</v>
      </c>
      <c r="K2" s="171" t="s">
        <v>1139</v>
      </c>
      <c r="L2" s="171" t="s">
        <v>1140</v>
      </c>
      <c r="M2" s="172"/>
      <c r="N2" s="173"/>
      <c r="O2" s="171" t="s">
        <v>1141</v>
      </c>
      <c r="P2" s="171" t="s">
        <v>1142</v>
      </c>
      <c r="Q2" s="173"/>
      <c r="R2" s="173"/>
      <c r="S2" s="173"/>
      <c r="T2" s="173"/>
      <c r="U2" s="173"/>
      <c r="V2" s="140"/>
    </row>
    <row r="3">
      <c r="A3" s="129"/>
      <c r="B3" s="168">
        <v>1.0</v>
      </c>
      <c r="C3" s="174" t="s">
        <v>378</v>
      </c>
      <c r="D3" s="154">
        <f>vlookup(E3,terminals!$C$4:$O$196,13,FALSE)</f>
        <v>1</v>
      </c>
      <c r="E3" s="174" t="s">
        <v>139</v>
      </c>
      <c r="F3" s="154">
        <f>vlookup(G3,terminals!$C$4:$O$196,13,FALSE)</f>
        <v>31</v>
      </c>
      <c r="G3" s="174" t="s">
        <v>148</v>
      </c>
      <c r="H3" s="175" t="s">
        <v>1143</v>
      </c>
      <c r="I3" s="176">
        <v>9400.0</v>
      </c>
      <c r="J3" s="177"/>
      <c r="K3" s="178" t="str">
        <f>GOOGLEMAPS_DURATION(vlookup(D3,terminals!$B$4:$I$196,8,FALSE),VLOOKUP(F3,terminals!$B$4:$I$196,8,FALSE),"driving")</f>
        <v>10 hours 17 mins</v>
      </c>
      <c r="L3" s="179" t="str">
        <f>GOOGLEMAPS_DISTANCE(vlookup(D6,terminals!$B$4:$I$196,8,FALSE),VLOOKUP(F6,terminals!$B$4:$I$196,8,FALSE),"driving")</f>
        <v>174 km</v>
      </c>
      <c r="M3" s="103" t="s">
        <v>1144</v>
      </c>
      <c r="N3" s="103" t="s">
        <v>1145</v>
      </c>
      <c r="O3" s="162" t="str">
        <f>IFERROR(__xludf.DUMMYFUNCTION("regexreplace(REGEXREPLACE(M3,""hours?"","":""),""mins?"","""")"),"10 : 38 ")</f>
        <v>10 : 38 </v>
      </c>
      <c r="P3" s="180">
        <f>IFERROR(__xludf.DUMMYFUNCTION("VALUE(REGEXREPLACE(N3,""[^[:digit:]]"", """"))"),177.0)</f>
        <v>177</v>
      </c>
      <c r="Q3" s="103"/>
      <c r="R3" s="168" t="str">
        <f t="shared" ref="R3:R1444" si="1">CONCAT(B3,D3)</f>
        <v>11</v>
      </c>
      <c r="S3" s="181" t="str">
        <f>vlookup(R3,route!$A$3:$L$2248,5,FALSE)</f>
        <v>Origin</v>
      </c>
      <c r="T3" s="168" t="str">
        <f t="shared" ref="T3:T1444" si="2"> concat(B3,F3)</f>
        <v>131</v>
      </c>
      <c r="U3" s="170" t="str">
        <f>vlookup(T3,route!$A$3:$L$2248,5,FALSE)</f>
        <v>Destination</v>
      </c>
      <c r="V3" s="131"/>
    </row>
    <row r="4">
      <c r="A4" s="129"/>
      <c r="B4" s="168">
        <v>2.0</v>
      </c>
      <c r="C4" s="174" t="s">
        <v>380</v>
      </c>
      <c r="D4" s="154">
        <f>vlookup(E4,terminals!$C$4:$O$196,13,FALSE)</f>
        <v>1</v>
      </c>
      <c r="E4" s="174" t="s">
        <v>139</v>
      </c>
      <c r="F4" s="154">
        <f>vlookup(G4,terminals!$C$4:$O$196,13,FALSE)</f>
        <v>10</v>
      </c>
      <c r="G4" s="174" t="s">
        <v>140</v>
      </c>
      <c r="H4" s="175" t="s">
        <v>1143</v>
      </c>
      <c r="I4" s="176">
        <v>2200.0</v>
      </c>
      <c r="J4" s="177"/>
      <c r="K4" s="178" t="str">
        <f>GOOGLEMAPS_DURATION(vlookup(D4,terminals!$B$4:$I$196,8,FALSE),VLOOKUP(F4,terminals!$B$4:$I$196,8,FALSE),"driving")</f>
        <v>3 hours 8 mins</v>
      </c>
      <c r="L4" s="179" t="str">
        <f>GOOGLEMAPS_DISTANCE(vlookup(D7,terminals!$B$4:$I$196,8,FALSE),VLOOKUP(F7,terminals!$B$4:$I$196,8,FALSE),"driving")</f>
        <v>635 km</v>
      </c>
      <c r="M4" s="103" t="s">
        <v>1146</v>
      </c>
      <c r="N4" s="103" t="s">
        <v>1147</v>
      </c>
      <c r="O4" s="162" t="str">
        <f>IFERROR(__xludf.DUMMYFUNCTION("regexreplace(REGEXREPLACE(M4,""hours?"","":""),""mins?"","""")"),"3 : 18 ")</f>
        <v>3 : 18 </v>
      </c>
      <c r="P4" s="180">
        <f>IFERROR(__xludf.DUMMYFUNCTION("VALUE(REGEXREPLACE(N4,""[^[:digit:]]"", """"))"),635.0)</f>
        <v>635</v>
      </c>
      <c r="Q4" s="103"/>
      <c r="R4" s="168" t="str">
        <f t="shared" si="1"/>
        <v>21</v>
      </c>
      <c r="S4" s="181" t="str">
        <f>vlookup(R4,route!$A$3:$L$2248,5,FALSE)</f>
        <v>Origin</v>
      </c>
      <c r="T4" s="168" t="str">
        <f t="shared" si="2"/>
        <v>210</v>
      </c>
      <c r="U4" s="170" t="str">
        <f>vlookup(T4,route!$A$3:$L$2248,5,FALSE)</f>
        <v>Destination</v>
      </c>
      <c r="V4" s="131"/>
    </row>
    <row r="5">
      <c r="A5" s="129"/>
      <c r="B5" s="168">
        <v>3.0</v>
      </c>
      <c r="C5" s="174" t="s">
        <v>380</v>
      </c>
      <c r="D5" s="154">
        <f>vlookup(E5,terminals!$C$4:$O$196,13,FALSE)</f>
        <v>1</v>
      </c>
      <c r="E5" s="174" t="s">
        <v>139</v>
      </c>
      <c r="F5" s="154">
        <f>vlookup(G5,terminals!$C$4:$O$196,13,FALSE)</f>
        <v>10</v>
      </c>
      <c r="G5" s="174" t="s">
        <v>140</v>
      </c>
      <c r="H5" s="175" t="s">
        <v>1143</v>
      </c>
      <c r="I5" s="176">
        <v>2200.0</v>
      </c>
      <c r="J5" s="177"/>
      <c r="K5" s="178" t="str">
        <f>GOOGLEMAPS_DURATION(vlookup(D5,terminals!$B$4:$I$196,8,FALSE),VLOOKUP(F5,terminals!$B$4:$I$196,8,FALSE),"driving")</f>
        <v>3 hours 8 mins</v>
      </c>
      <c r="L5" s="179" t="str">
        <f>GOOGLEMAPS_DISTANCE(vlookup(D8,terminals!$B$4:$I$196,8,FALSE),VLOOKUP(F8,terminals!$B$4:$I$196,8,FALSE),"driving")</f>
        <v>692 km</v>
      </c>
      <c r="M5" s="103" t="s">
        <v>1146</v>
      </c>
      <c r="N5" s="103" t="s">
        <v>1148</v>
      </c>
      <c r="O5" s="162" t="str">
        <f>IFERROR(__xludf.DUMMYFUNCTION("regexreplace(REGEXREPLACE(M5,""hours?"","":""),""mins?"","""")"),"3 : 18 ")</f>
        <v>3 : 18 </v>
      </c>
      <c r="P5" s="180">
        <f>IFERROR(__xludf.DUMMYFUNCTION("VALUE(REGEXREPLACE(N5,""[^[:digit:]]"", """"))"),691.0)</f>
        <v>691</v>
      </c>
      <c r="Q5" s="103"/>
      <c r="R5" s="168" t="str">
        <f t="shared" si="1"/>
        <v>31</v>
      </c>
      <c r="S5" s="181" t="str">
        <f>vlookup(R5,route!$A$3:$L$2248,5,FALSE)</f>
        <v>Origin</v>
      </c>
      <c r="T5" s="168" t="str">
        <f t="shared" si="2"/>
        <v>310</v>
      </c>
      <c r="U5" s="170" t="str">
        <f>vlookup(T5,route!$A$3:$L$2248,5,FALSE)</f>
        <v>Destination</v>
      </c>
      <c r="V5" s="131"/>
    </row>
    <row r="6">
      <c r="A6" s="129"/>
      <c r="B6" s="168">
        <v>4.0</v>
      </c>
      <c r="C6" s="174" t="s">
        <v>380</v>
      </c>
      <c r="D6" s="154">
        <f>vlookup(E6,terminals!$C$4:$O$196,13,FALSE)</f>
        <v>1</v>
      </c>
      <c r="E6" s="174" t="s">
        <v>139</v>
      </c>
      <c r="F6" s="154">
        <f>vlookup(G6,terminals!$C$4:$O$196,13,FALSE)</f>
        <v>10</v>
      </c>
      <c r="G6" s="174" t="s">
        <v>140</v>
      </c>
      <c r="H6" s="175" t="s">
        <v>1143</v>
      </c>
      <c r="I6" s="176">
        <v>2200.0</v>
      </c>
      <c r="J6" s="177"/>
      <c r="K6" s="178" t="str">
        <f>GOOGLEMAPS_DURATION(vlookup(D6,terminals!$B$4:$I$196,8,FALSE),VLOOKUP(F6,terminals!$B$4:$I$196,8,FALSE),"driving")</f>
        <v>3 hours 8 mins</v>
      </c>
      <c r="L6" s="179" t="str">
        <f>GOOGLEMAPS_DISTANCE(vlookup(D9,terminals!$B$4:$I$196,8,FALSE),VLOOKUP(F9,terminals!$B$4:$I$196,8,FALSE),"driving")</f>
        <v>692 km</v>
      </c>
      <c r="M6" s="103" t="s">
        <v>1146</v>
      </c>
      <c r="N6" s="103" t="s">
        <v>1148</v>
      </c>
      <c r="O6" s="162" t="str">
        <f>IFERROR(__xludf.DUMMYFUNCTION("regexreplace(REGEXREPLACE(M6,""hours?"","":""),""mins?"","""")"),"3 : 18 ")</f>
        <v>3 : 18 </v>
      </c>
      <c r="P6" s="180">
        <f>IFERROR(__xludf.DUMMYFUNCTION("VALUE(REGEXREPLACE(N6,""[^[:digit:]]"", """"))"),691.0)</f>
        <v>691</v>
      </c>
      <c r="Q6" s="103"/>
      <c r="R6" s="168" t="str">
        <f t="shared" si="1"/>
        <v>41</v>
      </c>
      <c r="S6" s="181" t="str">
        <f>vlookup(R6,route!$A$3:$L$2248,5,FALSE)</f>
        <v>Origin</v>
      </c>
      <c r="T6" s="168" t="str">
        <f t="shared" si="2"/>
        <v>410</v>
      </c>
      <c r="U6" s="170" t="str">
        <f>vlookup(T6,route!$A$3:$L$2248,5,FALSE)</f>
        <v>Destination</v>
      </c>
      <c r="V6" s="131"/>
    </row>
    <row r="7">
      <c r="A7" s="129"/>
      <c r="B7" s="168">
        <v>5.0</v>
      </c>
      <c r="C7" s="174" t="s">
        <v>382</v>
      </c>
      <c r="D7" s="154">
        <f>vlookup(E7,terminals!$C$4:$O$196,13,FALSE)</f>
        <v>1</v>
      </c>
      <c r="E7" s="174" t="s">
        <v>139</v>
      </c>
      <c r="F7" s="154">
        <f>vlookup(G7,terminals!$C$4:$O$196,13,FALSE)</f>
        <v>23</v>
      </c>
      <c r="G7" s="174" t="s">
        <v>145</v>
      </c>
      <c r="H7" s="175" t="s">
        <v>1143</v>
      </c>
      <c r="I7" s="176">
        <v>9000.0</v>
      </c>
      <c r="J7" s="177"/>
      <c r="K7" s="178" t="str">
        <f>GOOGLEMAPS_DURATION(vlookup(D7,terminals!$B$4:$I$196,8,FALSE),VLOOKUP(F7,terminals!$B$4:$I$196,8,FALSE),"driving")</f>
        <v>9 hours 51 mins</v>
      </c>
      <c r="L7" s="179" t="str">
        <f>GOOGLEMAPS_DISTANCE(vlookup(D10,terminals!$B$4:$I$196,8,FALSE),VLOOKUP(F10,terminals!$B$4:$I$196,8,FALSE),"driving")</f>
        <v>608 km</v>
      </c>
      <c r="M7" s="103" t="s">
        <v>1149</v>
      </c>
      <c r="N7" s="103" t="s">
        <v>1150</v>
      </c>
      <c r="O7" s="162" t="str">
        <f>IFERROR(__xludf.DUMMYFUNCTION("regexreplace(REGEXREPLACE(M7,""hours?"","":""),""mins?"","""")"),"9 : 57 ")</f>
        <v>9 : 57 </v>
      </c>
      <c r="P7" s="180">
        <f>IFERROR(__xludf.DUMMYFUNCTION("VALUE(REGEXREPLACE(N7,""[^[:digit:]]"", """"))"),648.0)</f>
        <v>648</v>
      </c>
      <c r="Q7" s="103"/>
      <c r="R7" s="168" t="str">
        <f t="shared" si="1"/>
        <v>51</v>
      </c>
      <c r="S7" s="181" t="str">
        <f>vlookup(R7,route!$A$3:$L$2248,5,FALSE)</f>
        <v>Origin</v>
      </c>
      <c r="T7" s="168" t="str">
        <f t="shared" si="2"/>
        <v>523</v>
      </c>
      <c r="U7" s="170" t="str">
        <f>vlookup(T7,route!$A$3:$L$2248,5,FALSE)</f>
        <v>Destination</v>
      </c>
      <c r="V7" s="131"/>
    </row>
    <row r="8">
      <c r="A8" s="129"/>
      <c r="B8" s="168">
        <v>6.0</v>
      </c>
      <c r="C8" s="174" t="s">
        <v>384</v>
      </c>
      <c r="D8" s="154">
        <f>vlookup(E8,terminals!$C$4:$O$196,13,FALSE)</f>
        <v>31</v>
      </c>
      <c r="E8" s="174" t="s">
        <v>148</v>
      </c>
      <c r="F8" s="154">
        <f>vlookup(G8,terminals!$C$4:$O$196,13,FALSE)</f>
        <v>20</v>
      </c>
      <c r="G8" s="174" t="s">
        <v>150</v>
      </c>
      <c r="H8" s="175" t="s">
        <v>1143</v>
      </c>
      <c r="I8" s="176">
        <v>11800.0</v>
      </c>
      <c r="J8" s="177"/>
      <c r="K8" s="178"/>
      <c r="L8" s="179"/>
      <c r="M8" s="103"/>
      <c r="N8" s="103"/>
      <c r="O8" s="162" t="s">
        <v>1151</v>
      </c>
      <c r="P8" s="180">
        <v>648.0</v>
      </c>
      <c r="Q8" s="103"/>
      <c r="R8" s="168" t="str">
        <f t="shared" si="1"/>
        <v>631</v>
      </c>
      <c r="S8" s="181" t="str">
        <f>vlookup(R8,route!$A$3:$L$2248,5,FALSE)</f>
        <v>Origin</v>
      </c>
      <c r="T8" s="168" t="str">
        <f t="shared" si="2"/>
        <v>620</v>
      </c>
      <c r="U8" s="170" t="str">
        <f>vlookup(T8,route!$A$3:$L$2248,5,FALSE)</f>
        <v>Destination</v>
      </c>
      <c r="V8" s="131"/>
    </row>
    <row r="9">
      <c r="A9" s="129"/>
      <c r="B9" s="168">
        <v>6.0</v>
      </c>
      <c r="C9" s="174" t="s">
        <v>384</v>
      </c>
      <c r="D9" s="154">
        <f>vlookup(E9,terminals!$C$4:$O$196,13,FALSE)</f>
        <v>31</v>
      </c>
      <c r="E9" s="174" t="s">
        <v>148</v>
      </c>
      <c r="F9" s="154">
        <f>vlookup(G9,terminals!$C$4:$O$196,13,FALSE)</f>
        <v>20</v>
      </c>
      <c r="G9" s="174" t="s">
        <v>150</v>
      </c>
      <c r="H9" s="175" t="s">
        <v>1143</v>
      </c>
      <c r="I9" s="176">
        <v>12800.0</v>
      </c>
      <c r="J9" s="177"/>
      <c r="K9" s="178"/>
      <c r="L9" s="179"/>
      <c r="M9" s="103"/>
      <c r="N9" s="103"/>
      <c r="O9" s="162" t="s">
        <v>1151</v>
      </c>
      <c r="P9" s="180">
        <v>748.0</v>
      </c>
      <c r="Q9" s="103"/>
      <c r="R9" s="168" t="str">
        <f t="shared" si="1"/>
        <v>631</v>
      </c>
      <c r="S9" s="181" t="str">
        <f>vlookup(R9,route!$A$3:$L$2248,5,FALSE)</f>
        <v>Origin</v>
      </c>
      <c r="T9" s="168" t="str">
        <f t="shared" si="2"/>
        <v>620</v>
      </c>
      <c r="U9" s="170" t="str">
        <f>vlookup(T9,route!$A$3:$L$2248,5,FALSE)</f>
        <v>Destination</v>
      </c>
      <c r="V9" s="131" t="s">
        <v>1130</v>
      </c>
    </row>
    <row r="10">
      <c r="A10" s="129"/>
      <c r="B10" s="168">
        <v>7.0</v>
      </c>
      <c r="C10" s="174" t="s">
        <v>385</v>
      </c>
      <c r="D10" s="154">
        <f>vlookup(E10,terminals!$C$4:$O$196,13,FALSE)</f>
        <v>31</v>
      </c>
      <c r="E10" s="174" t="s">
        <v>148</v>
      </c>
      <c r="F10" s="154">
        <f>vlookup(G10,terminals!$C$4:$O$196,13,FALSE)</f>
        <v>1</v>
      </c>
      <c r="G10" s="174" t="s">
        <v>139</v>
      </c>
      <c r="H10" s="175" t="s">
        <v>1143</v>
      </c>
      <c r="I10" s="176">
        <v>11200.0</v>
      </c>
      <c r="J10" s="177"/>
      <c r="K10" s="178"/>
      <c r="L10" s="179"/>
      <c r="M10" s="103"/>
      <c r="N10" s="103"/>
      <c r="O10" s="162" t="s">
        <v>1152</v>
      </c>
      <c r="P10" s="180">
        <v>558.0</v>
      </c>
      <c r="Q10" s="103"/>
      <c r="R10" s="168" t="str">
        <f t="shared" si="1"/>
        <v>731</v>
      </c>
      <c r="S10" s="181" t="str">
        <f>vlookup(R10,route!$A$3:$L$2248,5,FALSE)</f>
        <v>Origin</v>
      </c>
      <c r="T10" s="168" t="str">
        <f t="shared" si="2"/>
        <v>71</v>
      </c>
      <c r="U10" s="170" t="str">
        <f>vlookup(T10,route!$A$3:$L$2248,5,FALSE)</f>
        <v>Destination</v>
      </c>
      <c r="V10" s="131"/>
    </row>
    <row r="11">
      <c r="A11" s="129"/>
      <c r="B11" s="168">
        <v>7.0</v>
      </c>
      <c r="C11" s="174" t="s">
        <v>385</v>
      </c>
      <c r="D11" s="154">
        <f>vlookup(E11,terminals!$C$4:$O$196,13,FALSE)</f>
        <v>31</v>
      </c>
      <c r="E11" s="174" t="s">
        <v>148</v>
      </c>
      <c r="F11" s="154">
        <f>vlookup(G11,terminals!$C$4:$O$196,13,FALSE)</f>
        <v>1</v>
      </c>
      <c r="G11" s="174" t="s">
        <v>139</v>
      </c>
      <c r="H11" s="175" t="s">
        <v>1143</v>
      </c>
      <c r="I11" s="176">
        <v>11200.0</v>
      </c>
      <c r="J11" s="177"/>
      <c r="K11" s="178"/>
      <c r="L11" s="179"/>
      <c r="M11" s="103"/>
      <c r="N11" s="103"/>
      <c r="O11" s="162" t="s">
        <v>1152</v>
      </c>
      <c r="P11" s="180">
        <v>705.0</v>
      </c>
      <c r="Q11" s="103"/>
      <c r="R11" s="168" t="str">
        <f t="shared" si="1"/>
        <v>731</v>
      </c>
      <c r="S11" s="181" t="str">
        <f>vlookup(R11,route!$A$3:$L$2248,5,FALSE)</f>
        <v>Origin</v>
      </c>
      <c r="T11" s="168" t="str">
        <f t="shared" si="2"/>
        <v>71</v>
      </c>
      <c r="U11" s="170" t="str">
        <f>vlookup(T11,route!$A$3:$L$2248,5,FALSE)</f>
        <v>Destination</v>
      </c>
      <c r="V11" s="131"/>
    </row>
    <row r="12">
      <c r="A12" s="129"/>
      <c r="B12" s="168">
        <v>8.0</v>
      </c>
      <c r="C12" s="174" t="s">
        <v>386</v>
      </c>
      <c r="D12" s="154">
        <f>vlookup(E12,terminals!$C$4:$O$196,13,FALSE)</f>
        <v>31</v>
      </c>
      <c r="E12" s="174" t="s">
        <v>148</v>
      </c>
      <c r="F12" s="154">
        <f>vlookup(G12,terminals!$C$4:$O$196,13,FALSE)</f>
        <v>17</v>
      </c>
      <c r="G12" s="174" t="s">
        <v>152</v>
      </c>
      <c r="H12" s="175" t="s">
        <v>1143</v>
      </c>
      <c r="I12" s="176">
        <v>12150.0</v>
      </c>
      <c r="J12" s="177"/>
      <c r="K12" s="178"/>
      <c r="L12" s="179"/>
      <c r="M12" s="103"/>
      <c r="N12" s="103"/>
      <c r="O12" s="162" t="s">
        <v>1153</v>
      </c>
      <c r="P12" s="180">
        <v>611.0</v>
      </c>
      <c r="Q12" s="103"/>
      <c r="R12" s="168" t="str">
        <f t="shared" si="1"/>
        <v>831</v>
      </c>
      <c r="S12" s="181" t="str">
        <f>vlookup(R12,route!$A$3:$L$2248,5,FALSE)</f>
        <v>Origin</v>
      </c>
      <c r="T12" s="168" t="str">
        <f t="shared" si="2"/>
        <v>817</v>
      </c>
      <c r="U12" s="170" t="str">
        <f>vlookup(T12,route!$A$3:$L$2248,5,FALSE)</f>
        <v>Destination</v>
      </c>
      <c r="V12" s="131"/>
    </row>
    <row r="13">
      <c r="A13" s="160"/>
      <c r="B13" s="168">
        <v>9.0</v>
      </c>
      <c r="C13" s="174" t="s">
        <v>387</v>
      </c>
      <c r="D13" s="154">
        <f>vlookup(E13,terminals!$C$4:$O$196,13,FALSE)</f>
        <v>31</v>
      </c>
      <c r="E13" s="174" t="s">
        <v>148</v>
      </c>
      <c r="F13" s="154">
        <f>vlookup(G13,terminals!$C$4:$O$196,13,FALSE)</f>
        <v>26</v>
      </c>
      <c r="G13" s="174" t="s">
        <v>149</v>
      </c>
      <c r="H13" s="175" t="s">
        <v>1143</v>
      </c>
      <c r="I13" s="176">
        <v>12150.0</v>
      </c>
      <c r="J13" s="177"/>
      <c r="K13" s="178"/>
      <c r="L13" s="179"/>
      <c r="M13" s="103"/>
      <c r="N13" s="103"/>
      <c r="O13" s="162" t="s">
        <v>1154</v>
      </c>
      <c r="P13" s="180">
        <v>611.0</v>
      </c>
      <c r="Q13" s="103"/>
      <c r="R13" s="168" t="str">
        <f t="shared" si="1"/>
        <v>931</v>
      </c>
      <c r="S13" s="181" t="str">
        <f>vlookup(R13,route!$A$3:$L$2248,5,FALSE)</f>
        <v>Origin</v>
      </c>
      <c r="T13" s="168" t="str">
        <f t="shared" si="2"/>
        <v>926</v>
      </c>
      <c r="U13" s="170" t="str">
        <f>vlookup(T13,route!$A$3:$L$2248,5,FALSE)</f>
        <v>Lastdrop</v>
      </c>
      <c r="V13" s="131"/>
    </row>
    <row r="14">
      <c r="A14" s="129"/>
      <c r="B14" s="168">
        <v>9.0</v>
      </c>
      <c r="C14" s="174" t="s">
        <v>387</v>
      </c>
      <c r="D14" s="154">
        <f>vlookup(E14,terminals!$C$4:$O$196,13,FALSE)</f>
        <v>31</v>
      </c>
      <c r="E14" s="174" t="s">
        <v>148</v>
      </c>
      <c r="F14" s="154">
        <f>vlookup(G14,terminals!$C$4:$O$196,13,FALSE)</f>
        <v>24</v>
      </c>
      <c r="G14" s="174" t="s">
        <v>154</v>
      </c>
      <c r="H14" s="175" t="s">
        <v>1143</v>
      </c>
      <c r="I14" s="176">
        <v>13350.0</v>
      </c>
      <c r="J14" s="177"/>
      <c r="K14" s="178"/>
      <c r="L14" s="179"/>
      <c r="M14" s="103"/>
      <c r="N14" s="103"/>
      <c r="O14" s="162" t="s">
        <v>1155</v>
      </c>
      <c r="P14" s="180">
        <v>558.0</v>
      </c>
      <c r="Q14" s="103"/>
      <c r="R14" s="168" t="str">
        <f t="shared" si="1"/>
        <v>931</v>
      </c>
      <c r="S14" s="181" t="str">
        <f>vlookup(R14,route!$A$3:$L$2248,5,FALSE)</f>
        <v>Origin</v>
      </c>
      <c r="T14" s="168" t="str">
        <f t="shared" si="2"/>
        <v>924</v>
      </c>
      <c r="U14" s="170" t="str">
        <f>vlookup(T14,route!$A$3:$L$2248,5,FALSE)</f>
        <v>Destination</v>
      </c>
      <c r="V14" s="131"/>
    </row>
    <row r="15">
      <c r="A15" s="129"/>
      <c r="B15" s="168">
        <v>10.0</v>
      </c>
      <c r="C15" s="174" t="s">
        <v>388</v>
      </c>
      <c r="D15" s="154">
        <f>vlookup(E15,terminals!$C$4:$O$196,13,FALSE)</f>
        <v>31</v>
      </c>
      <c r="E15" s="174" t="s">
        <v>148</v>
      </c>
      <c r="F15" s="154">
        <f>vlookup(G15,terminals!$C$4:$O$196,13,FALSE)</f>
        <v>7</v>
      </c>
      <c r="G15" s="174" t="s">
        <v>155</v>
      </c>
      <c r="H15" s="175" t="s">
        <v>1143</v>
      </c>
      <c r="I15" s="182">
        <v>12650.0</v>
      </c>
      <c r="J15" s="177"/>
      <c r="K15" s="178"/>
      <c r="L15" s="179"/>
      <c r="M15" s="103"/>
      <c r="N15" s="103"/>
      <c r="O15" s="162" t="s">
        <v>1156</v>
      </c>
      <c r="P15" s="180">
        <v>691.0</v>
      </c>
      <c r="Q15" s="103"/>
      <c r="R15" s="168" t="str">
        <f t="shared" si="1"/>
        <v>1031</v>
      </c>
      <c r="S15" s="181" t="str">
        <f>vlookup(R15,route!$A$3:$L$2248,5,FALSE)</f>
        <v>Origin</v>
      </c>
      <c r="T15" s="168" t="str">
        <f t="shared" si="2"/>
        <v>107</v>
      </c>
      <c r="U15" s="170" t="str">
        <f>vlookup(T15,route!$A$3:$L$2248,5,FALSE)</f>
        <v>Destination</v>
      </c>
      <c r="V15" s="131"/>
    </row>
    <row r="16">
      <c r="A16" s="129"/>
      <c r="B16" s="168">
        <v>11.0</v>
      </c>
      <c r="C16" s="174" t="s">
        <v>388</v>
      </c>
      <c r="D16" s="154">
        <f>vlookup(E16,terminals!$C$4:$O$196,13,FALSE)</f>
        <v>31</v>
      </c>
      <c r="E16" s="174" t="s">
        <v>148</v>
      </c>
      <c r="F16" s="154">
        <f>vlookup(G16,terminals!$C$4:$O$196,13,FALSE)</f>
        <v>7</v>
      </c>
      <c r="G16" s="174" t="s">
        <v>155</v>
      </c>
      <c r="H16" s="175" t="s">
        <v>1143</v>
      </c>
      <c r="I16" s="182">
        <v>12650.0</v>
      </c>
      <c r="J16" s="177"/>
      <c r="K16" s="178"/>
      <c r="L16" s="179"/>
      <c r="M16" s="103"/>
      <c r="N16" s="103"/>
      <c r="O16" s="162" t="s">
        <v>1156</v>
      </c>
      <c r="P16" s="180">
        <v>691.0</v>
      </c>
      <c r="Q16" s="103"/>
      <c r="R16" s="168" t="str">
        <f t="shared" si="1"/>
        <v>1131</v>
      </c>
      <c r="S16" s="181" t="str">
        <f>vlookup(R16,route!$A$3:$L$2248,5,FALSE)</f>
        <v>Origin</v>
      </c>
      <c r="T16" s="168" t="str">
        <f t="shared" si="2"/>
        <v>117</v>
      </c>
      <c r="U16" s="170" t="str">
        <f>vlookup(T16,route!$A$3:$L$2248,5,FALSE)</f>
        <v>Destination</v>
      </c>
      <c r="V16" s="131"/>
    </row>
    <row r="17">
      <c r="A17" s="160"/>
      <c r="B17" s="168">
        <v>12.0</v>
      </c>
      <c r="C17" s="174" t="s">
        <v>389</v>
      </c>
      <c r="D17" s="154">
        <f>vlookup(E17,terminals!$C$4:$O$196,13,FALSE)</f>
        <v>31</v>
      </c>
      <c r="E17" s="174" t="s">
        <v>148</v>
      </c>
      <c r="F17" s="154">
        <f>vlookup(G17,terminals!$C$4:$O$196,13,FALSE)</f>
        <v>26</v>
      </c>
      <c r="G17" s="174" t="s">
        <v>149</v>
      </c>
      <c r="H17" s="175" t="s">
        <v>1143</v>
      </c>
      <c r="I17" s="176">
        <v>9300.0</v>
      </c>
      <c r="J17" s="177"/>
      <c r="K17" s="178"/>
      <c r="L17" s="179"/>
      <c r="M17" s="103"/>
      <c r="N17" s="103"/>
      <c r="O17" s="162" t="s">
        <v>1154</v>
      </c>
      <c r="P17" s="180">
        <v>475.0</v>
      </c>
      <c r="Q17" s="103"/>
      <c r="R17" s="168" t="str">
        <f t="shared" si="1"/>
        <v>1231</v>
      </c>
      <c r="S17" s="181" t="str">
        <f>vlookup(R17,route!$A$3:$L$2248,5,FALSE)</f>
        <v>Origin</v>
      </c>
      <c r="T17" s="168" t="str">
        <f t="shared" si="2"/>
        <v>1226</v>
      </c>
      <c r="U17" s="170" t="str">
        <f>vlookup(T17,route!$A$3:$L$2248,5,FALSE)</f>
        <v>Lastdrop</v>
      </c>
      <c r="V17" s="131"/>
    </row>
    <row r="18">
      <c r="A18" s="129"/>
      <c r="B18" s="168">
        <v>12.0</v>
      </c>
      <c r="C18" s="174" t="s">
        <v>389</v>
      </c>
      <c r="D18" s="154">
        <f>vlookup(E18,terminals!$C$4:$O$196,13,FALSE)</f>
        <v>31</v>
      </c>
      <c r="E18" s="174" t="s">
        <v>148</v>
      </c>
      <c r="F18" s="154">
        <f>vlookup(G18,terminals!$C$4:$O$196,13,FALSE)</f>
        <v>20</v>
      </c>
      <c r="G18" s="174" t="s">
        <v>150</v>
      </c>
      <c r="H18" s="175" t="s">
        <v>1143</v>
      </c>
      <c r="I18" s="176">
        <v>10300.0</v>
      </c>
      <c r="J18" s="177"/>
      <c r="K18" s="178"/>
      <c r="L18" s="179"/>
      <c r="M18" s="103"/>
      <c r="N18" s="103"/>
      <c r="O18" s="162" t="s">
        <v>1151</v>
      </c>
      <c r="P18" s="180">
        <v>441.0</v>
      </c>
      <c r="Q18" s="103"/>
      <c r="R18" s="168" t="str">
        <f t="shared" si="1"/>
        <v>1231</v>
      </c>
      <c r="S18" s="181" t="str">
        <f>vlookup(R18,route!$A$3:$L$2248,5,FALSE)</f>
        <v>Origin</v>
      </c>
      <c r="T18" s="168" t="str">
        <f t="shared" si="2"/>
        <v>1220</v>
      </c>
      <c r="U18" s="170" t="str">
        <f>vlookup(T18,route!$A$3:$L$2248,5,FALSE)</f>
        <v>Destination</v>
      </c>
      <c r="V18" s="131"/>
    </row>
    <row r="19">
      <c r="A19" s="129"/>
      <c r="B19" s="168">
        <v>13.0</v>
      </c>
      <c r="C19" s="174" t="s">
        <v>390</v>
      </c>
      <c r="D19" s="154">
        <f>vlookup(E19,terminals!$C$4:$O$196,13,FALSE)</f>
        <v>31</v>
      </c>
      <c r="E19" s="174" t="s">
        <v>148</v>
      </c>
      <c r="F19" s="154">
        <f>vlookup(G19,terminals!$C$4:$O$196,13,FALSE)</f>
        <v>20</v>
      </c>
      <c r="G19" s="174" t="s">
        <v>150</v>
      </c>
      <c r="H19" s="175" t="s">
        <v>1143</v>
      </c>
      <c r="I19" s="176">
        <v>12150.0</v>
      </c>
      <c r="J19" s="177"/>
      <c r="K19" s="178"/>
      <c r="L19" s="179"/>
      <c r="M19" s="103"/>
      <c r="N19" s="103"/>
      <c r="O19" s="162" t="s">
        <v>1151</v>
      </c>
      <c r="P19" s="180">
        <v>472.0</v>
      </c>
      <c r="Q19" s="103"/>
      <c r="R19" s="168" t="str">
        <f t="shared" si="1"/>
        <v>1331</v>
      </c>
      <c r="S19" s="181" t="str">
        <f>vlookup(R19,route!$A$3:$L$2248,5,FALSE)</f>
        <v>Origin</v>
      </c>
      <c r="T19" s="168" t="str">
        <f t="shared" si="2"/>
        <v>1320</v>
      </c>
      <c r="U19" s="170" t="str">
        <f>vlookup(T19,route!$A$3:$L$2248,5,FALSE)</f>
        <v>Destination</v>
      </c>
      <c r="V19" s="131"/>
    </row>
    <row r="20">
      <c r="A20" s="160"/>
      <c r="B20" s="168">
        <v>14.0</v>
      </c>
      <c r="C20" s="174" t="s">
        <v>391</v>
      </c>
      <c r="D20" s="154">
        <f>vlookup(E20,terminals!$C$4:$O$196,13,FALSE)</f>
        <v>31</v>
      </c>
      <c r="E20" s="174" t="s">
        <v>148</v>
      </c>
      <c r="F20" s="154">
        <f>vlookup(G20,terminals!$C$4:$O$196,13,FALSE)</f>
        <v>10</v>
      </c>
      <c r="G20" s="174" t="s">
        <v>140</v>
      </c>
      <c r="H20" s="175" t="s">
        <v>1143</v>
      </c>
      <c r="I20" s="176">
        <v>10000.0</v>
      </c>
      <c r="J20" s="177"/>
      <c r="K20" s="178"/>
      <c r="L20" s="179"/>
      <c r="M20" s="103"/>
      <c r="N20" s="103"/>
      <c r="O20" s="162" t="s">
        <v>1157</v>
      </c>
      <c r="P20" s="180">
        <v>472.0</v>
      </c>
      <c r="Q20" s="103"/>
      <c r="R20" s="168" t="str">
        <f t="shared" si="1"/>
        <v>1431</v>
      </c>
      <c r="S20" s="181" t="str">
        <f>vlookup(R20,route!$A$3:$L$2248,5,FALSE)</f>
        <v>Origin</v>
      </c>
      <c r="T20" s="168" t="str">
        <f t="shared" si="2"/>
        <v>1410</v>
      </c>
      <c r="U20" s="170" t="str">
        <f>vlookup(T20,route!$A$3:$L$2248,5,FALSE)</f>
        <v>Dropoff</v>
      </c>
      <c r="V20" s="131"/>
    </row>
    <row r="21">
      <c r="A21" s="160"/>
      <c r="B21" s="168">
        <v>14.0</v>
      </c>
      <c r="C21" s="174" t="s">
        <v>391</v>
      </c>
      <c r="D21" s="154">
        <f>vlookup(E21,terminals!$C$4:$O$196,13,FALSE)</f>
        <v>31</v>
      </c>
      <c r="E21" s="174" t="s">
        <v>148</v>
      </c>
      <c r="F21" s="154">
        <f>vlookup(G21,terminals!$C$4:$O$196,13,FALSE)</f>
        <v>5</v>
      </c>
      <c r="G21" s="174" t="s">
        <v>158</v>
      </c>
      <c r="H21" s="175" t="s">
        <v>1143</v>
      </c>
      <c r="I21" s="176">
        <v>10000.0</v>
      </c>
      <c r="J21" s="177"/>
      <c r="K21" s="178"/>
      <c r="L21" s="179"/>
      <c r="M21" s="103"/>
      <c r="N21" s="103"/>
      <c r="O21" s="162" t="s">
        <v>1158</v>
      </c>
      <c r="P21" s="180">
        <v>558.0</v>
      </c>
      <c r="Q21" s="103"/>
      <c r="R21" s="168" t="str">
        <f t="shared" si="1"/>
        <v>1431</v>
      </c>
      <c r="S21" s="181" t="str">
        <f>vlookup(R21,route!$A$3:$L$2248,5,FALSE)</f>
        <v>Origin</v>
      </c>
      <c r="T21" s="168" t="str">
        <f t="shared" si="2"/>
        <v>145</v>
      </c>
      <c r="U21" s="170" t="str">
        <f>vlookup(T21,route!$A$3:$L$2248,5,FALSE)</f>
        <v>Lastdrop</v>
      </c>
      <c r="V21" s="131"/>
    </row>
    <row r="22">
      <c r="A22" s="129"/>
      <c r="B22" s="168">
        <v>14.0</v>
      </c>
      <c r="C22" s="174" t="s">
        <v>391</v>
      </c>
      <c r="D22" s="154">
        <f>vlookup(E22,terminals!$C$4:$O$196,13,FALSE)</f>
        <v>31</v>
      </c>
      <c r="E22" s="174" t="s">
        <v>148</v>
      </c>
      <c r="F22" s="154">
        <f>vlookup(G22,terminals!$C$4:$O$196,13,FALSE)</f>
        <v>6</v>
      </c>
      <c r="G22" s="174" t="s">
        <v>159</v>
      </c>
      <c r="H22" s="175" t="s">
        <v>1143</v>
      </c>
      <c r="I22" s="176">
        <v>11000.0</v>
      </c>
      <c r="J22" s="177"/>
      <c r="K22" s="178"/>
      <c r="L22" s="179"/>
      <c r="M22" s="103"/>
      <c r="N22" s="103"/>
      <c r="O22" s="162" t="s">
        <v>1159</v>
      </c>
      <c r="P22" s="180">
        <v>654.0</v>
      </c>
      <c r="Q22" s="103"/>
      <c r="R22" s="168" t="str">
        <f t="shared" si="1"/>
        <v>1431</v>
      </c>
      <c r="S22" s="181" t="str">
        <f>vlookup(R22,route!$A$3:$L$2248,5,FALSE)</f>
        <v>Origin</v>
      </c>
      <c r="T22" s="168" t="str">
        <f t="shared" si="2"/>
        <v>146</v>
      </c>
      <c r="U22" s="170" t="str">
        <f>vlookup(T22,route!$A$3:$L$2248,5,FALSE)</f>
        <v>Destination</v>
      </c>
      <c r="V22" s="131"/>
    </row>
    <row r="23">
      <c r="A23" s="160"/>
      <c r="B23" s="168">
        <v>15.0</v>
      </c>
      <c r="C23" s="174" t="s">
        <v>392</v>
      </c>
      <c r="D23" s="154">
        <f>vlookup(E23,terminals!$C$4:$O$196,13,FALSE)</f>
        <v>31</v>
      </c>
      <c r="E23" s="174" t="s">
        <v>148</v>
      </c>
      <c r="F23" s="154">
        <f>vlookup(G23,terminals!$C$4:$O$196,13,FALSE)</f>
        <v>6</v>
      </c>
      <c r="G23" s="174" t="s">
        <v>159</v>
      </c>
      <c r="H23" s="175" t="s">
        <v>1143</v>
      </c>
      <c r="I23" s="176">
        <v>11000.0</v>
      </c>
      <c r="J23" s="177"/>
      <c r="K23" s="178"/>
      <c r="L23" s="179"/>
      <c r="M23" s="103"/>
      <c r="N23" s="103"/>
      <c r="O23" s="162" t="s">
        <v>1159</v>
      </c>
      <c r="P23" s="180">
        <v>558.0</v>
      </c>
      <c r="Q23" s="103"/>
      <c r="R23" s="168" t="str">
        <f t="shared" si="1"/>
        <v>1531</v>
      </c>
      <c r="S23" s="181" t="str">
        <f>vlookup(R23,route!$A$3:$L$2248,5,FALSE)</f>
        <v>Origin</v>
      </c>
      <c r="T23" s="168" t="str">
        <f t="shared" si="2"/>
        <v>156</v>
      </c>
      <c r="U23" s="170" t="str">
        <f>vlookup(T23,route!$A$3:$L$2248,5,FALSE)</f>
        <v>Lastdrop</v>
      </c>
      <c r="V23" s="131"/>
    </row>
    <row r="24">
      <c r="A24" s="129"/>
      <c r="B24" s="168">
        <v>15.0</v>
      </c>
      <c r="C24" s="174" t="s">
        <v>392</v>
      </c>
      <c r="D24" s="154">
        <f>vlookup(E24,terminals!$C$4:$O$196,13,FALSE)</f>
        <v>31</v>
      </c>
      <c r="E24" s="174" t="s">
        <v>148</v>
      </c>
      <c r="F24" s="154">
        <f>vlookup(G24,terminals!$C$4:$O$196,13,FALSE)</f>
        <v>12</v>
      </c>
      <c r="G24" s="174" t="s">
        <v>160</v>
      </c>
      <c r="H24" s="175" t="s">
        <v>1143</v>
      </c>
      <c r="I24" s="176">
        <v>12150.0</v>
      </c>
      <c r="J24" s="177"/>
      <c r="K24" s="178"/>
      <c r="L24" s="179"/>
      <c r="M24" s="103"/>
      <c r="N24" s="103"/>
      <c r="O24" s="162" t="s">
        <v>1160</v>
      </c>
      <c r="P24" s="180">
        <v>723.0</v>
      </c>
      <c r="Q24" s="103"/>
      <c r="R24" s="168" t="str">
        <f t="shared" si="1"/>
        <v>1531</v>
      </c>
      <c r="S24" s="181" t="str">
        <f>vlookup(R24,route!$A$3:$L$2248,5,FALSE)</f>
        <v>Origin</v>
      </c>
      <c r="T24" s="168" t="str">
        <f t="shared" si="2"/>
        <v>1512</v>
      </c>
      <c r="U24" s="170" t="str">
        <f>vlookup(T24,route!$A$3:$L$2248,5,FALSE)</f>
        <v>Destination</v>
      </c>
      <c r="V24" s="131"/>
    </row>
    <row r="25">
      <c r="A25" s="129"/>
      <c r="B25" s="168">
        <v>16.0</v>
      </c>
      <c r="C25" s="174" t="s">
        <v>393</v>
      </c>
      <c r="D25" s="154">
        <f>vlookup(E25,terminals!$C$4:$O$196,13,FALSE)</f>
        <v>31</v>
      </c>
      <c r="E25" s="174" t="s">
        <v>148</v>
      </c>
      <c r="F25" s="154">
        <f>vlookup(G25,terminals!$C$4:$O$196,13,FALSE)</f>
        <v>28</v>
      </c>
      <c r="G25" s="174" t="s">
        <v>161</v>
      </c>
      <c r="H25" s="175" t="s">
        <v>1143</v>
      </c>
      <c r="I25" s="176">
        <v>13150.0</v>
      </c>
      <c r="J25" s="177"/>
      <c r="K25" s="178"/>
      <c r="L25" s="179"/>
      <c r="M25" s="103"/>
      <c r="N25" s="103"/>
      <c r="O25" s="162" t="s">
        <v>1161</v>
      </c>
      <c r="P25" s="180">
        <v>744.0</v>
      </c>
      <c r="Q25" s="103"/>
      <c r="R25" s="168" t="str">
        <f t="shared" si="1"/>
        <v>1631</v>
      </c>
      <c r="S25" s="181" t="str">
        <f>vlookup(R25,route!$A$3:$L$2248,5,FALSE)</f>
        <v>Origin</v>
      </c>
      <c r="T25" s="168" t="str">
        <f t="shared" si="2"/>
        <v>1628</v>
      </c>
      <c r="U25" s="170" t="str">
        <f>vlookup(T25,route!$A$3:$L$2248,5,FALSE)</f>
        <v>Destination</v>
      </c>
      <c r="V25" s="131"/>
    </row>
    <row r="26">
      <c r="A26" s="160"/>
      <c r="B26" s="168">
        <v>17.0</v>
      </c>
      <c r="C26" s="174" t="s">
        <v>394</v>
      </c>
      <c r="D26" s="154">
        <f>vlookup(E26,terminals!$C$4:$O$196,13,FALSE)</f>
        <v>31</v>
      </c>
      <c r="E26" s="174" t="s">
        <v>148</v>
      </c>
      <c r="F26" s="154">
        <f>vlookup(G26,terminals!$C$4:$O$196,13,FALSE)</f>
        <v>26</v>
      </c>
      <c r="G26" s="174" t="s">
        <v>149</v>
      </c>
      <c r="H26" s="175" t="s">
        <v>1143</v>
      </c>
      <c r="I26" s="176">
        <v>11350.0</v>
      </c>
      <c r="J26" s="177"/>
      <c r="K26" s="178"/>
      <c r="L26" s="179"/>
      <c r="M26" s="103"/>
      <c r="N26" s="103"/>
      <c r="O26" s="162" t="s">
        <v>1154</v>
      </c>
      <c r="P26" s="180">
        <v>645.0</v>
      </c>
      <c r="Q26" s="103"/>
      <c r="R26" s="168" t="str">
        <f t="shared" si="1"/>
        <v>1731</v>
      </c>
      <c r="S26" s="181" t="str">
        <f>vlookup(R26,route!$A$3:$L$2248,5,FALSE)</f>
        <v>Origin</v>
      </c>
      <c r="T26" s="168" t="str">
        <f t="shared" si="2"/>
        <v>1726</v>
      </c>
      <c r="U26" s="170" t="str">
        <f>vlookup(T26,route!$A$3:$L$2248,5,FALSE)</f>
        <v>Dropoff</v>
      </c>
      <c r="V26" s="131"/>
    </row>
    <row r="27">
      <c r="A27" s="129"/>
      <c r="B27" s="168">
        <v>18.0</v>
      </c>
      <c r="C27" s="174" t="s">
        <v>395</v>
      </c>
      <c r="D27" s="154">
        <f>vlookup(E27,terminals!$C$4:$O$196,13,FALSE)</f>
        <v>17</v>
      </c>
      <c r="E27" s="174" t="s">
        <v>152</v>
      </c>
      <c r="F27" s="154">
        <f>vlookup(G27,terminals!$C$4:$O$196,13,FALSE)</f>
        <v>31</v>
      </c>
      <c r="G27" s="174" t="s">
        <v>148</v>
      </c>
      <c r="H27" s="175" t="s">
        <v>1143</v>
      </c>
      <c r="I27" s="176">
        <v>12000.0</v>
      </c>
      <c r="J27" s="177"/>
      <c r="K27" s="178"/>
      <c r="L27" s="179"/>
      <c r="M27" s="103"/>
      <c r="N27" s="103"/>
      <c r="O27" s="162" t="s">
        <v>1162</v>
      </c>
      <c r="P27" s="180">
        <v>718.0</v>
      </c>
      <c r="Q27" s="103"/>
      <c r="R27" s="168" t="str">
        <f t="shared" si="1"/>
        <v>1817</v>
      </c>
      <c r="S27" s="181" t="str">
        <f>vlookup(R27,route!$A$3:$L$2248,5,FALSE)</f>
        <v>Origin</v>
      </c>
      <c r="T27" s="168" t="str">
        <f t="shared" si="2"/>
        <v>1831</v>
      </c>
      <c r="U27" s="170" t="str">
        <f>vlookup(T27,route!$A$3:$L$2248,5,FALSE)</f>
        <v>Destination</v>
      </c>
      <c r="V27" s="131"/>
    </row>
    <row r="28">
      <c r="A28" s="129"/>
      <c r="B28" s="168">
        <v>19.0</v>
      </c>
      <c r="C28" s="174" t="s">
        <v>396</v>
      </c>
      <c r="D28" s="154">
        <f>vlookup(E28,terminals!$C$4:$O$196,13,FALSE)</f>
        <v>17</v>
      </c>
      <c r="E28" s="174" t="s">
        <v>152</v>
      </c>
      <c r="F28" s="154">
        <f>vlookup(G28,terminals!$C$4:$O$196,13,FALSE)</f>
        <v>7</v>
      </c>
      <c r="G28" s="174" t="s">
        <v>155</v>
      </c>
      <c r="H28" s="175" t="s">
        <v>1143</v>
      </c>
      <c r="I28" s="176">
        <v>12500.0</v>
      </c>
      <c r="J28" s="177"/>
      <c r="K28" s="178"/>
      <c r="L28" s="179"/>
      <c r="M28" s="103"/>
      <c r="N28" s="103"/>
      <c r="O28" s="162" t="s">
        <v>1163</v>
      </c>
      <c r="P28" s="180">
        <v>554.0</v>
      </c>
      <c r="Q28" s="103"/>
      <c r="R28" s="168" t="str">
        <f t="shared" si="1"/>
        <v>1917</v>
      </c>
      <c r="S28" s="181" t="str">
        <f>vlookup(R28,route!$A$3:$L$2248,5,FALSE)</f>
        <v>Origin</v>
      </c>
      <c r="T28" s="168" t="str">
        <f t="shared" si="2"/>
        <v>197</v>
      </c>
      <c r="U28" s="170" t="str">
        <f>vlookup(T28,route!$A$3:$L$2248,5,FALSE)</f>
        <v>Destination</v>
      </c>
      <c r="V28" s="131"/>
    </row>
    <row r="29">
      <c r="A29" s="129"/>
      <c r="B29" s="168">
        <v>20.0</v>
      </c>
      <c r="C29" s="174" t="s">
        <v>397</v>
      </c>
      <c r="D29" s="154">
        <f>vlookup(E29,terminals!$C$4:$O$196,13,FALSE)</f>
        <v>24</v>
      </c>
      <c r="E29" s="174" t="s">
        <v>154</v>
      </c>
      <c r="F29" s="154">
        <f>vlookup(G29,terminals!$C$4:$O$196,13,FALSE)</f>
        <v>1</v>
      </c>
      <c r="G29" s="174" t="s">
        <v>139</v>
      </c>
      <c r="H29" s="175" t="s">
        <v>1143</v>
      </c>
      <c r="I29" s="176">
        <v>11150.0</v>
      </c>
      <c r="J29" s="177"/>
      <c r="K29" s="178"/>
      <c r="L29" s="179"/>
      <c r="M29" s="103"/>
      <c r="N29" s="103"/>
      <c r="O29" s="162" t="s">
        <v>1164</v>
      </c>
      <c r="P29" s="180">
        <v>629.0</v>
      </c>
      <c r="Q29" s="103"/>
      <c r="R29" s="168" t="str">
        <f t="shared" si="1"/>
        <v>2024</v>
      </c>
      <c r="S29" s="181" t="str">
        <f>vlookup(R29,route!$A$3:$L$2248,5,FALSE)</f>
        <v>Origin</v>
      </c>
      <c r="T29" s="168" t="str">
        <f t="shared" si="2"/>
        <v>201</v>
      </c>
      <c r="U29" s="170" t="str">
        <f>vlookup(T29,route!$A$3:$L$2248,5,FALSE)</f>
        <v>Destination</v>
      </c>
      <c r="V29" s="131"/>
    </row>
    <row r="30">
      <c r="A30" s="129"/>
      <c r="B30" s="168">
        <v>21.0</v>
      </c>
      <c r="C30" s="174" t="s">
        <v>398</v>
      </c>
      <c r="D30" s="154">
        <f>vlookup(E30,terminals!$C$4:$O$196,13,FALSE)</f>
        <v>24</v>
      </c>
      <c r="E30" s="174" t="s">
        <v>154</v>
      </c>
      <c r="F30" s="154">
        <f>vlookup(G30,terminals!$C$4:$O$196,13,FALSE)</f>
        <v>31</v>
      </c>
      <c r="G30" s="174" t="s">
        <v>148</v>
      </c>
      <c r="H30" s="175" t="s">
        <v>1143</v>
      </c>
      <c r="I30" s="176">
        <v>9650.0</v>
      </c>
      <c r="J30" s="177"/>
      <c r="K30" s="178"/>
      <c r="L30" s="179"/>
      <c r="M30" s="103"/>
      <c r="N30" s="103"/>
      <c r="O30" s="162" t="s">
        <v>1165</v>
      </c>
      <c r="P30" s="180">
        <v>503.0</v>
      </c>
      <c r="Q30" s="103"/>
      <c r="R30" s="168" t="str">
        <f t="shared" si="1"/>
        <v>2124</v>
      </c>
      <c r="S30" s="181" t="str">
        <f>vlookup(R30,route!$A$3:$L$2248,5,FALSE)</f>
        <v>Origin</v>
      </c>
      <c r="T30" s="168" t="str">
        <f t="shared" si="2"/>
        <v>2131</v>
      </c>
      <c r="U30" s="170" t="str">
        <f>vlookup(T30,route!$A$3:$L$2248,5,FALSE)</f>
        <v>Destination</v>
      </c>
      <c r="V30" s="131"/>
    </row>
    <row r="31">
      <c r="A31" s="129"/>
      <c r="B31" s="168">
        <v>22.0</v>
      </c>
      <c r="C31" s="174" t="s">
        <v>399</v>
      </c>
      <c r="D31" s="154">
        <f>vlookup(E31,terminals!$C$4:$O$196,13,FALSE)</f>
        <v>24</v>
      </c>
      <c r="E31" s="174" t="s">
        <v>154</v>
      </c>
      <c r="F31" s="154">
        <f>vlookup(G31,terminals!$C$4:$O$196,13,FALSE)</f>
        <v>12</v>
      </c>
      <c r="G31" s="174" t="s">
        <v>160</v>
      </c>
      <c r="H31" s="175" t="s">
        <v>1143</v>
      </c>
      <c r="I31" s="176">
        <v>8000.0</v>
      </c>
      <c r="J31" s="177"/>
      <c r="K31" s="178"/>
      <c r="L31" s="179"/>
      <c r="M31" s="103"/>
      <c r="N31" s="103"/>
      <c r="O31" s="162" t="s">
        <v>1166</v>
      </c>
      <c r="P31" s="180">
        <v>488.0</v>
      </c>
      <c r="Q31" s="103"/>
      <c r="R31" s="168" t="str">
        <f t="shared" si="1"/>
        <v>2224</v>
      </c>
      <c r="S31" s="181" t="str">
        <f>vlookup(R31,route!$A$3:$L$2248,5,FALSE)</f>
        <v>Origin</v>
      </c>
      <c r="T31" s="168" t="str">
        <f t="shared" si="2"/>
        <v>2212</v>
      </c>
      <c r="U31" s="170" t="str">
        <f>vlookup(T31,route!$A$3:$L$2248,5,FALSE)</f>
        <v>Destination</v>
      </c>
      <c r="V31" s="131"/>
    </row>
    <row r="32">
      <c r="A32" s="129"/>
      <c r="B32" s="168">
        <v>23.0</v>
      </c>
      <c r="C32" s="174" t="s">
        <v>400</v>
      </c>
      <c r="D32" s="154">
        <f>vlookup(E32,terminals!$C$4:$O$196,13,FALSE)</f>
        <v>24</v>
      </c>
      <c r="E32" s="174" t="s">
        <v>154</v>
      </c>
      <c r="F32" s="154">
        <f>vlookup(G32,terminals!$C$4:$O$196,13,FALSE)</f>
        <v>28</v>
      </c>
      <c r="G32" s="174" t="s">
        <v>161</v>
      </c>
      <c r="H32" s="175" t="s">
        <v>1143</v>
      </c>
      <c r="I32" s="176">
        <v>8500.0</v>
      </c>
      <c r="J32" s="177"/>
      <c r="K32" s="178"/>
      <c r="L32" s="179"/>
      <c r="M32" s="103"/>
      <c r="N32" s="103"/>
      <c r="O32" s="162" t="s">
        <v>1167</v>
      </c>
      <c r="P32" s="180">
        <v>122.0</v>
      </c>
      <c r="Q32" s="103"/>
      <c r="R32" s="168" t="str">
        <f t="shared" si="1"/>
        <v>2324</v>
      </c>
      <c r="S32" s="181" t="str">
        <f>vlookup(R32,route!$A$3:$L$2248,5,FALSE)</f>
        <v>Origin</v>
      </c>
      <c r="T32" s="168" t="str">
        <f t="shared" si="2"/>
        <v>2328</v>
      </c>
      <c r="U32" s="170" t="str">
        <f>vlookup(T32,route!$A$3:$L$2248,5,FALSE)</f>
        <v>Destination</v>
      </c>
      <c r="V32" s="131"/>
    </row>
    <row r="33">
      <c r="A33" s="129"/>
      <c r="B33" s="168">
        <v>24.0</v>
      </c>
      <c r="C33" s="174" t="s">
        <v>401</v>
      </c>
      <c r="D33" s="154">
        <f>vlookup(E33,terminals!$C$4:$O$196,13,FALSE)</f>
        <v>5</v>
      </c>
      <c r="E33" s="174" t="s">
        <v>158</v>
      </c>
      <c r="F33" s="154">
        <f>vlookup(G33,terminals!$C$4:$O$196,13,FALSE)</f>
        <v>24</v>
      </c>
      <c r="G33" s="174" t="s">
        <v>154</v>
      </c>
      <c r="H33" s="175" t="s">
        <v>1143</v>
      </c>
      <c r="I33" s="176">
        <v>6300.0</v>
      </c>
      <c r="J33" s="177"/>
      <c r="K33" s="178"/>
      <c r="L33" s="179"/>
      <c r="M33" s="103"/>
      <c r="N33" s="103"/>
      <c r="O33" s="162" t="s">
        <v>1168</v>
      </c>
      <c r="P33" s="180">
        <v>122.0</v>
      </c>
      <c r="Q33" s="103"/>
      <c r="R33" s="168" t="str">
        <f t="shared" si="1"/>
        <v>245</v>
      </c>
      <c r="S33" s="181" t="str">
        <f>vlookup(R33,route!$A$3:$L$2248,5,FALSE)</f>
        <v>Origin</v>
      </c>
      <c r="T33" s="168" t="str">
        <f t="shared" si="2"/>
        <v>2424</v>
      </c>
      <c r="U33" s="170" t="str">
        <f>vlookup(T33,route!$A$3:$L$2248,5,FALSE)</f>
        <v>Destination</v>
      </c>
      <c r="V33" s="131"/>
    </row>
    <row r="34">
      <c r="A34" s="129"/>
      <c r="B34" s="168">
        <v>25.0</v>
      </c>
      <c r="C34" s="174" t="s">
        <v>402</v>
      </c>
      <c r="D34" s="154">
        <f>vlookup(E34,terminals!$C$4:$O$196,13,FALSE)</f>
        <v>5</v>
      </c>
      <c r="E34" s="174" t="s">
        <v>158</v>
      </c>
      <c r="F34" s="154">
        <f>vlookup(G34,terminals!$C$4:$O$196,13,FALSE)</f>
        <v>20</v>
      </c>
      <c r="G34" s="174" t="s">
        <v>150</v>
      </c>
      <c r="H34" s="175" t="s">
        <v>1143</v>
      </c>
      <c r="I34" s="176">
        <v>6300.0</v>
      </c>
      <c r="J34" s="177"/>
      <c r="K34" s="178"/>
      <c r="L34" s="179"/>
      <c r="M34" s="103"/>
      <c r="N34" s="103"/>
      <c r="O34" s="162" t="s">
        <v>1169</v>
      </c>
      <c r="P34" s="180">
        <v>218.0</v>
      </c>
      <c r="Q34" s="103"/>
      <c r="R34" s="168" t="str">
        <f t="shared" si="1"/>
        <v>255</v>
      </c>
      <c r="S34" s="181" t="str">
        <f>vlookup(R34,route!$A$3:$L$2248,5,FALSE)</f>
        <v>Origin</v>
      </c>
      <c r="T34" s="168" t="str">
        <f t="shared" si="2"/>
        <v>2520</v>
      </c>
      <c r="U34" s="170" t="str">
        <f>vlookup(T34,route!$A$3:$L$2248,5,FALSE)</f>
        <v>Destination</v>
      </c>
      <c r="V34" s="131"/>
    </row>
    <row r="35">
      <c r="A35" s="129"/>
      <c r="B35" s="168">
        <v>26.0</v>
      </c>
      <c r="C35" s="174" t="s">
        <v>403</v>
      </c>
      <c r="D35" s="154">
        <f>vlookup(E35,terminals!$C$4:$O$196,13,FALSE)</f>
        <v>5</v>
      </c>
      <c r="E35" s="174" t="s">
        <v>158</v>
      </c>
      <c r="F35" s="154">
        <f>vlookup(G35,terminals!$C$4:$O$196,13,FALSE)</f>
        <v>12</v>
      </c>
      <c r="G35" s="174" t="s">
        <v>160</v>
      </c>
      <c r="H35" s="175" t="s">
        <v>1143</v>
      </c>
      <c r="I35" s="176">
        <v>2100.0</v>
      </c>
      <c r="J35" s="177"/>
      <c r="K35" s="178"/>
      <c r="L35" s="179"/>
      <c r="M35" s="103"/>
      <c r="N35" s="103"/>
      <c r="O35" s="162" t="s">
        <v>1170</v>
      </c>
      <c r="P35" s="180">
        <v>218.0</v>
      </c>
      <c r="Q35" s="103"/>
      <c r="R35" s="168" t="str">
        <f t="shared" si="1"/>
        <v>265</v>
      </c>
      <c r="S35" s="181" t="str">
        <f>vlookup(R35,route!$A$3:$L$2248,5,FALSE)</f>
        <v>Origin</v>
      </c>
      <c r="T35" s="168" t="str">
        <f t="shared" si="2"/>
        <v>2612</v>
      </c>
      <c r="U35" s="170" t="str">
        <f>vlookup(T35,route!$A$3:$L$2248,5,FALSE)</f>
        <v>Destination</v>
      </c>
      <c r="V35" s="131"/>
    </row>
    <row r="36">
      <c r="A36" s="129"/>
      <c r="B36" s="168">
        <v>27.0</v>
      </c>
      <c r="C36" s="174" t="s">
        <v>403</v>
      </c>
      <c r="D36" s="154">
        <f>vlookup(E36,terminals!$C$4:$O$196,13,FALSE)</f>
        <v>5</v>
      </c>
      <c r="E36" s="174" t="s">
        <v>158</v>
      </c>
      <c r="F36" s="154">
        <f>vlookup(G36,terminals!$C$4:$O$196,13,FALSE)</f>
        <v>12</v>
      </c>
      <c r="G36" s="174" t="s">
        <v>160</v>
      </c>
      <c r="H36" s="175" t="s">
        <v>1143</v>
      </c>
      <c r="I36" s="176">
        <v>2100.0</v>
      </c>
      <c r="J36" s="177"/>
      <c r="K36" s="178"/>
      <c r="L36" s="179"/>
      <c r="M36" s="103"/>
      <c r="N36" s="103"/>
      <c r="O36" s="162" t="s">
        <v>1170</v>
      </c>
      <c r="P36" s="180">
        <v>480.0</v>
      </c>
      <c r="Q36" s="103"/>
      <c r="R36" s="168" t="str">
        <f t="shared" si="1"/>
        <v>275</v>
      </c>
      <c r="S36" s="181" t="str">
        <f>vlookup(R36,route!$A$3:$L$2248,5,FALSE)</f>
        <v>Origin</v>
      </c>
      <c r="T36" s="168" t="str">
        <f t="shared" si="2"/>
        <v>2712</v>
      </c>
      <c r="U36" s="170" t="str">
        <f>vlookup(T36,route!$A$3:$L$2248,5,FALSE)</f>
        <v>Destination</v>
      </c>
      <c r="V36" s="131"/>
    </row>
    <row r="37">
      <c r="A37" s="129"/>
      <c r="B37" s="168">
        <v>28.0</v>
      </c>
      <c r="C37" s="174" t="s">
        <v>404</v>
      </c>
      <c r="D37" s="154">
        <f>vlookup(E37,terminals!$C$4:$O$196,13,FALSE)</f>
        <v>5</v>
      </c>
      <c r="E37" s="174" t="s">
        <v>158</v>
      </c>
      <c r="F37" s="154">
        <f>vlookup(G37,terminals!$C$4:$O$196,13,FALSE)</f>
        <v>28</v>
      </c>
      <c r="G37" s="174" t="s">
        <v>161</v>
      </c>
      <c r="H37" s="175" t="s">
        <v>1143</v>
      </c>
      <c r="I37" s="176">
        <v>2600.0</v>
      </c>
      <c r="J37" s="177"/>
      <c r="K37" s="178"/>
      <c r="L37" s="179"/>
      <c r="M37" s="103"/>
      <c r="N37" s="103"/>
      <c r="O37" s="162" t="s">
        <v>1171</v>
      </c>
      <c r="P37" s="180">
        <v>303.0</v>
      </c>
      <c r="Q37" s="103"/>
      <c r="R37" s="168" t="str">
        <f t="shared" si="1"/>
        <v>285</v>
      </c>
      <c r="S37" s="181" t="str">
        <f>vlookup(R37,route!$A$3:$L$2248,5,FALSE)</f>
        <v>Origin</v>
      </c>
      <c r="T37" s="168" t="str">
        <f t="shared" si="2"/>
        <v>2828</v>
      </c>
      <c r="U37" s="170" t="str">
        <f>vlookup(T37,route!$A$3:$L$2248,5,FALSE)</f>
        <v>Destination</v>
      </c>
      <c r="V37" s="131"/>
    </row>
    <row r="38">
      <c r="A38" s="129"/>
      <c r="B38" s="168">
        <v>29.0</v>
      </c>
      <c r="C38" s="174" t="s">
        <v>404</v>
      </c>
      <c r="D38" s="154">
        <f>vlookup(E38,terminals!$C$4:$O$196,13,FALSE)</f>
        <v>5</v>
      </c>
      <c r="E38" s="174" t="s">
        <v>158</v>
      </c>
      <c r="F38" s="154">
        <f>vlookup(G38,terminals!$C$4:$O$196,13,FALSE)</f>
        <v>28</v>
      </c>
      <c r="G38" s="174" t="s">
        <v>161</v>
      </c>
      <c r="H38" s="175" t="s">
        <v>1143</v>
      </c>
      <c r="I38" s="176">
        <v>2600.0</v>
      </c>
      <c r="J38" s="177"/>
      <c r="K38" s="178"/>
      <c r="L38" s="179"/>
      <c r="M38" s="103"/>
      <c r="N38" s="103"/>
      <c r="O38" s="162" t="s">
        <v>1171</v>
      </c>
      <c r="P38" s="180">
        <v>318.0</v>
      </c>
      <c r="Q38" s="103"/>
      <c r="R38" s="168" t="str">
        <f t="shared" si="1"/>
        <v>295</v>
      </c>
      <c r="S38" s="181" t="str">
        <f>vlookup(R38,route!$A$3:$L$2248,5,FALSE)</f>
        <v>Origin</v>
      </c>
      <c r="T38" s="168" t="str">
        <f t="shared" si="2"/>
        <v>2928</v>
      </c>
      <c r="U38" s="170" t="str">
        <f>vlookup(T38,route!$A$3:$L$2248,5,FALSE)</f>
        <v>Destination</v>
      </c>
      <c r="V38" s="131"/>
    </row>
    <row r="39">
      <c r="A39" s="129"/>
      <c r="B39" s="168">
        <v>30.0</v>
      </c>
      <c r="C39" s="174" t="s">
        <v>405</v>
      </c>
      <c r="D39" s="154">
        <f>vlookup(E39,terminals!$C$4:$O$196,13,FALSE)</f>
        <v>9</v>
      </c>
      <c r="E39" s="174" t="s">
        <v>170</v>
      </c>
      <c r="F39" s="154">
        <f>vlookup(G39,terminals!$C$4:$O$196,13,FALSE)</f>
        <v>7</v>
      </c>
      <c r="G39" s="174" t="s">
        <v>155</v>
      </c>
      <c r="H39" s="175" t="s">
        <v>1143</v>
      </c>
      <c r="I39" s="176">
        <v>8350.0</v>
      </c>
      <c r="J39" s="177"/>
      <c r="K39" s="178"/>
      <c r="L39" s="179"/>
      <c r="M39" s="103"/>
      <c r="N39" s="103"/>
      <c r="O39" s="162" t="s">
        <v>1172</v>
      </c>
      <c r="P39" s="180">
        <v>264.0</v>
      </c>
      <c r="Q39" s="103"/>
      <c r="R39" s="168" t="str">
        <f t="shared" si="1"/>
        <v>309</v>
      </c>
      <c r="S39" s="181" t="str">
        <f>vlookup(R39,route!$A$3:$L$2248,5,FALSE)</f>
        <v>Origin</v>
      </c>
      <c r="T39" s="168" t="str">
        <f t="shared" si="2"/>
        <v>307</v>
      </c>
      <c r="U39" s="170" t="str">
        <f>vlookup(T39,route!$A$3:$L$2248,5,FALSE)</f>
        <v>Destination</v>
      </c>
      <c r="V39" s="131"/>
    </row>
    <row r="40">
      <c r="A40" s="129"/>
      <c r="B40" s="168">
        <v>31.0</v>
      </c>
      <c r="C40" s="174" t="s">
        <v>406</v>
      </c>
      <c r="D40" s="154">
        <f>vlookup(E40,terminals!$C$4:$O$196,13,FALSE)</f>
        <v>9</v>
      </c>
      <c r="E40" s="174" t="s">
        <v>170</v>
      </c>
      <c r="F40" s="154">
        <f>vlookup(G40,terminals!$C$4:$O$196,13,FALSE)</f>
        <v>20</v>
      </c>
      <c r="G40" s="174" t="s">
        <v>150</v>
      </c>
      <c r="H40" s="175" t="s">
        <v>1143</v>
      </c>
      <c r="I40" s="176">
        <v>8750.0</v>
      </c>
      <c r="J40" s="177"/>
      <c r="K40" s="178"/>
      <c r="L40" s="179"/>
      <c r="M40" s="103"/>
      <c r="N40" s="103"/>
      <c r="O40" s="162" t="s">
        <v>1173</v>
      </c>
      <c r="P40" s="180">
        <v>701.0</v>
      </c>
      <c r="Q40" s="103"/>
      <c r="R40" s="168" t="str">
        <f t="shared" si="1"/>
        <v>319</v>
      </c>
      <c r="S40" s="181" t="str">
        <f>vlookup(R40,route!$A$3:$L$2248,5,FALSE)</f>
        <v>Origin</v>
      </c>
      <c r="T40" s="168" t="str">
        <f t="shared" si="2"/>
        <v>3120</v>
      </c>
      <c r="U40" s="170" t="str">
        <f>vlookup(T40,route!$A$3:$L$2248,5,FALSE)</f>
        <v>Destination</v>
      </c>
      <c r="V40" s="131"/>
    </row>
    <row r="41">
      <c r="A41" s="129"/>
      <c r="B41" s="168">
        <v>32.0</v>
      </c>
      <c r="C41" s="174" t="s">
        <v>407</v>
      </c>
      <c r="D41" s="154">
        <f>vlookup(E41,terminals!$C$4:$O$196,13,FALSE)</f>
        <v>9</v>
      </c>
      <c r="E41" s="174" t="s">
        <v>170</v>
      </c>
      <c r="F41" s="154">
        <f>vlookup(G41,terminals!$C$4:$O$196,13,FALSE)</f>
        <v>28</v>
      </c>
      <c r="G41" s="174" t="s">
        <v>161</v>
      </c>
      <c r="H41" s="175" t="s">
        <v>1143</v>
      </c>
      <c r="I41" s="176">
        <v>8150.0</v>
      </c>
      <c r="J41" s="177"/>
      <c r="K41" s="178"/>
      <c r="L41" s="179"/>
      <c r="M41" s="103"/>
      <c r="N41" s="103"/>
      <c r="O41" s="162" t="s">
        <v>1174</v>
      </c>
      <c r="P41" s="180">
        <v>701.0</v>
      </c>
      <c r="Q41" s="103"/>
      <c r="R41" s="168" t="str">
        <f t="shared" si="1"/>
        <v>329</v>
      </c>
      <c r="S41" s="181" t="str">
        <f>vlookup(R41,route!$A$3:$L$2248,5,FALSE)</f>
        <v>Origin</v>
      </c>
      <c r="T41" s="168" t="str">
        <f t="shared" si="2"/>
        <v>3228</v>
      </c>
      <c r="U41" s="170" t="str">
        <f>vlookup(T41,route!$A$3:$L$2248,5,FALSE)</f>
        <v>Destination</v>
      </c>
      <c r="V41" s="131"/>
    </row>
    <row r="42">
      <c r="A42" s="129"/>
      <c r="B42" s="168">
        <v>33.0</v>
      </c>
      <c r="C42" s="174" t="s">
        <v>408</v>
      </c>
      <c r="D42" s="154">
        <f>vlookup(E42,terminals!$C$4:$O$196,13,FALSE)</f>
        <v>7</v>
      </c>
      <c r="E42" s="174" t="s">
        <v>155</v>
      </c>
      <c r="F42" s="154">
        <f>vlookup(G42,terminals!$C$4:$O$196,13,FALSE)</f>
        <v>10</v>
      </c>
      <c r="G42" s="174" t="s">
        <v>140</v>
      </c>
      <c r="H42" s="175" t="s">
        <v>1143</v>
      </c>
      <c r="I42" s="176">
        <v>4350.0</v>
      </c>
      <c r="J42" s="177"/>
      <c r="K42" s="178"/>
      <c r="L42" s="179"/>
      <c r="M42" s="103"/>
      <c r="N42" s="103"/>
      <c r="O42" s="162" t="s">
        <v>1175</v>
      </c>
      <c r="P42" s="180">
        <v>752.0</v>
      </c>
      <c r="Q42" s="103"/>
      <c r="R42" s="168" t="str">
        <f t="shared" si="1"/>
        <v>337</v>
      </c>
      <c r="S42" s="181" t="str">
        <f>vlookup(R42,route!$A$3:$L$2248,5,FALSE)</f>
        <v>Origin</v>
      </c>
      <c r="T42" s="168" t="str">
        <f t="shared" si="2"/>
        <v>3310</v>
      </c>
      <c r="U42" s="170" t="str">
        <f>vlookup(T42,route!$A$3:$L$2248,5,FALSE)</f>
        <v>Destination</v>
      </c>
      <c r="V42" s="131"/>
    </row>
    <row r="43">
      <c r="A43" s="129"/>
      <c r="B43" s="168">
        <v>34.0</v>
      </c>
      <c r="C43" s="174" t="s">
        <v>409</v>
      </c>
      <c r="D43" s="154">
        <f>vlookup(E43,terminals!$C$4:$O$196,13,FALSE)</f>
        <v>7</v>
      </c>
      <c r="E43" s="174" t="s">
        <v>155</v>
      </c>
      <c r="F43" s="154">
        <f>vlookup(G43,terminals!$C$4:$O$196,13,FALSE)</f>
        <v>31</v>
      </c>
      <c r="G43" s="174" t="s">
        <v>148</v>
      </c>
      <c r="H43" s="175" t="s">
        <v>1143</v>
      </c>
      <c r="I43" s="176">
        <v>12650.0</v>
      </c>
      <c r="J43" s="177"/>
      <c r="K43" s="178"/>
      <c r="L43" s="179"/>
      <c r="M43" s="103"/>
      <c r="N43" s="103"/>
      <c r="O43" s="162" t="s">
        <v>1176</v>
      </c>
      <c r="P43" s="180">
        <v>792.0</v>
      </c>
      <c r="Q43" s="103"/>
      <c r="R43" s="168" t="str">
        <f t="shared" si="1"/>
        <v>347</v>
      </c>
      <c r="S43" s="181" t="str">
        <f>vlookup(R43,route!$A$3:$L$2248,5,FALSE)</f>
        <v>Origin</v>
      </c>
      <c r="T43" s="168" t="str">
        <f t="shared" si="2"/>
        <v>3431</v>
      </c>
      <c r="U43" s="170" t="str">
        <f>vlookup(T43,route!$A$3:$L$2248,5,FALSE)</f>
        <v>Destination</v>
      </c>
      <c r="V43" s="131"/>
    </row>
    <row r="44">
      <c r="A44" s="129"/>
      <c r="B44" s="168">
        <v>35.0</v>
      </c>
      <c r="C44" s="174" t="s">
        <v>409</v>
      </c>
      <c r="D44" s="154">
        <f>vlookup(E44,terminals!$C$4:$O$196,13,FALSE)</f>
        <v>7</v>
      </c>
      <c r="E44" s="174" t="s">
        <v>155</v>
      </c>
      <c r="F44" s="154">
        <f>vlookup(G44,terminals!$C$4:$O$196,13,FALSE)</f>
        <v>31</v>
      </c>
      <c r="G44" s="174" t="s">
        <v>148</v>
      </c>
      <c r="H44" s="175" t="s">
        <v>1143</v>
      </c>
      <c r="I44" s="176">
        <v>12650.0</v>
      </c>
      <c r="J44" s="177"/>
      <c r="K44" s="178"/>
      <c r="L44" s="179"/>
      <c r="M44" s="103"/>
      <c r="N44" s="103"/>
      <c r="O44" s="162" t="s">
        <v>1176</v>
      </c>
      <c r="P44" s="180">
        <v>264.0</v>
      </c>
      <c r="Q44" s="103"/>
      <c r="R44" s="168" t="str">
        <f t="shared" si="1"/>
        <v>357</v>
      </c>
      <c r="S44" s="181" t="str">
        <f>vlookup(R44,route!$A$3:$L$2248,5,FALSE)</f>
        <v>Origin</v>
      </c>
      <c r="T44" s="168" t="str">
        <f t="shared" si="2"/>
        <v>3531</v>
      </c>
      <c r="U44" s="170" t="str">
        <f>vlookup(T44,route!$A$3:$L$2248,5,FALSE)</f>
        <v>Destination</v>
      </c>
      <c r="V44" s="131"/>
    </row>
    <row r="45">
      <c r="A45" s="129"/>
      <c r="B45" s="168">
        <v>36.0</v>
      </c>
      <c r="C45" s="174" t="s">
        <v>410</v>
      </c>
      <c r="D45" s="154">
        <f>vlookup(E45,terminals!$C$4:$O$196,13,FALSE)</f>
        <v>7</v>
      </c>
      <c r="E45" s="174" t="s">
        <v>155</v>
      </c>
      <c r="F45" s="154">
        <f>vlookup(G45,terminals!$C$4:$O$196,13,FALSE)</f>
        <v>17</v>
      </c>
      <c r="G45" s="174" t="s">
        <v>152</v>
      </c>
      <c r="H45" s="175" t="s">
        <v>1143</v>
      </c>
      <c r="I45" s="176">
        <v>12700.0</v>
      </c>
      <c r="J45" s="177"/>
      <c r="K45" s="178"/>
      <c r="L45" s="179"/>
      <c r="M45" s="103"/>
      <c r="N45" s="103"/>
      <c r="O45" s="162" t="s">
        <v>1177</v>
      </c>
      <c r="P45" s="180">
        <v>264.0</v>
      </c>
      <c r="Q45" s="103"/>
      <c r="R45" s="168" t="str">
        <f t="shared" si="1"/>
        <v>367</v>
      </c>
      <c r="S45" s="181" t="str">
        <f>vlookup(R45,route!$A$3:$L$2248,5,FALSE)</f>
        <v>Origin</v>
      </c>
      <c r="T45" s="168" t="str">
        <f t="shared" si="2"/>
        <v>3617</v>
      </c>
      <c r="U45" s="170" t="str">
        <f>vlookup(T45,route!$A$3:$L$2248,5,FALSE)</f>
        <v>Destination</v>
      </c>
      <c r="V45" s="131"/>
    </row>
    <row r="46">
      <c r="A46" s="129"/>
      <c r="B46" s="168">
        <v>37.0</v>
      </c>
      <c r="C46" s="174" t="s">
        <v>411</v>
      </c>
      <c r="D46" s="154">
        <f>vlookup(E46,terminals!$C$4:$O$196,13,FALSE)</f>
        <v>7</v>
      </c>
      <c r="E46" s="174" t="s">
        <v>155</v>
      </c>
      <c r="F46" s="154">
        <f>vlookup(G46,terminals!$C$4:$O$196,13,FALSE)</f>
        <v>24</v>
      </c>
      <c r="G46" s="174" t="s">
        <v>154</v>
      </c>
      <c r="H46" s="175" t="s">
        <v>1143</v>
      </c>
      <c r="I46" s="176">
        <v>12150.0</v>
      </c>
      <c r="J46" s="177"/>
      <c r="K46" s="178"/>
      <c r="L46" s="179"/>
      <c r="M46" s="103"/>
      <c r="N46" s="103"/>
      <c r="O46" s="162" t="s">
        <v>1178</v>
      </c>
      <c r="P46" s="180">
        <v>264.0</v>
      </c>
      <c r="Q46" s="103"/>
      <c r="R46" s="168" t="str">
        <f t="shared" si="1"/>
        <v>377</v>
      </c>
      <c r="S46" s="181" t="str">
        <f>vlookup(R46,route!$A$3:$L$2248,5,FALSE)</f>
        <v>Origin</v>
      </c>
      <c r="T46" s="168" t="str">
        <f t="shared" si="2"/>
        <v>3724</v>
      </c>
      <c r="U46" s="170" t="str">
        <f>vlookup(T46,route!$A$3:$L$2248,5,FALSE)</f>
        <v>Destination</v>
      </c>
      <c r="V46" s="131"/>
    </row>
    <row r="47">
      <c r="A47" s="129"/>
      <c r="B47" s="168">
        <v>38.0</v>
      </c>
      <c r="C47" s="174" t="s">
        <v>412</v>
      </c>
      <c r="D47" s="154">
        <f>vlookup(E47,terminals!$C$4:$O$196,13,FALSE)</f>
        <v>7</v>
      </c>
      <c r="E47" s="174" t="s">
        <v>155</v>
      </c>
      <c r="F47" s="154">
        <f>vlookup(G47,terminals!$C$4:$O$196,13,FALSE)</f>
        <v>10</v>
      </c>
      <c r="G47" s="174" t="s">
        <v>140</v>
      </c>
      <c r="H47" s="175" t="s">
        <v>1143</v>
      </c>
      <c r="I47" s="176">
        <v>4350.0</v>
      </c>
      <c r="J47" s="177"/>
      <c r="K47" s="178"/>
      <c r="L47" s="179"/>
      <c r="M47" s="103"/>
      <c r="N47" s="103"/>
      <c r="O47" s="162" t="s">
        <v>1175</v>
      </c>
      <c r="P47" s="180">
        <v>264.0</v>
      </c>
      <c r="Q47" s="103"/>
      <c r="R47" s="168" t="str">
        <f t="shared" si="1"/>
        <v>387</v>
      </c>
      <c r="S47" s="181" t="str">
        <f>vlookup(R47,route!$A$3:$L$2248,5,FALSE)</f>
        <v>Origin</v>
      </c>
      <c r="T47" s="168" t="str">
        <f t="shared" si="2"/>
        <v>3810</v>
      </c>
      <c r="U47" s="170" t="str">
        <f>vlookup(T47,route!$A$3:$L$2248,5,FALSE)</f>
        <v>Destination</v>
      </c>
      <c r="V47" s="131"/>
    </row>
    <row r="48">
      <c r="A48" s="129"/>
      <c r="B48" s="168">
        <v>39.0</v>
      </c>
      <c r="C48" s="174" t="s">
        <v>412</v>
      </c>
      <c r="D48" s="154">
        <f>vlookup(E48,terminals!$C$4:$O$196,13,FALSE)</f>
        <v>7</v>
      </c>
      <c r="E48" s="174" t="s">
        <v>155</v>
      </c>
      <c r="F48" s="154">
        <f>vlookup(G48,terminals!$C$4:$O$196,13,FALSE)</f>
        <v>10</v>
      </c>
      <c r="G48" s="174" t="s">
        <v>140</v>
      </c>
      <c r="H48" s="175" t="s">
        <v>1143</v>
      </c>
      <c r="I48" s="182">
        <v>4350.0</v>
      </c>
      <c r="J48" s="177"/>
      <c r="K48" s="178"/>
      <c r="L48" s="179"/>
      <c r="M48" s="103"/>
      <c r="N48" s="103"/>
      <c r="O48" s="162" t="s">
        <v>1175</v>
      </c>
      <c r="P48" s="180">
        <v>778.0</v>
      </c>
      <c r="Q48" s="103"/>
      <c r="R48" s="168" t="str">
        <f t="shared" si="1"/>
        <v>397</v>
      </c>
      <c r="S48" s="181" t="str">
        <f>vlookup(R48,route!$A$3:$L$2248,5,FALSE)</f>
        <v>Origin</v>
      </c>
      <c r="T48" s="168" t="str">
        <f t="shared" si="2"/>
        <v>3910</v>
      </c>
      <c r="U48" s="170" t="str">
        <f>vlookup(T48,route!$A$3:$L$2248,5,FALSE)</f>
        <v>Destination</v>
      </c>
      <c r="V48" s="131"/>
    </row>
    <row r="49">
      <c r="A49" s="129"/>
      <c r="B49" s="168">
        <v>40.0</v>
      </c>
      <c r="C49" s="174" t="s">
        <v>412</v>
      </c>
      <c r="D49" s="154">
        <f>vlookup(E49,terminals!$C$4:$O$196,13,FALSE)</f>
        <v>7</v>
      </c>
      <c r="E49" s="174" t="s">
        <v>155</v>
      </c>
      <c r="F49" s="154">
        <f>vlookup(G49,terminals!$C$4:$O$196,13,FALSE)</f>
        <v>10</v>
      </c>
      <c r="G49" s="174" t="s">
        <v>140</v>
      </c>
      <c r="H49" s="175" t="s">
        <v>1143</v>
      </c>
      <c r="I49" s="176">
        <v>4350.0</v>
      </c>
      <c r="J49" s="177"/>
      <c r="K49" s="178"/>
      <c r="L49" s="179"/>
      <c r="M49" s="103"/>
      <c r="N49" s="103"/>
      <c r="O49" s="162" t="s">
        <v>1175</v>
      </c>
      <c r="P49" s="180">
        <v>165.0</v>
      </c>
      <c r="Q49" s="103"/>
      <c r="R49" s="168" t="str">
        <f t="shared" si="1"/>
        <v>407</v>
      </c>
      <c r="S49" s="181" t="str">
        <f>vlookup(R49,route!$A$3:$L$2248,5,FALSE)</f>
        <v>Origin</v>
      </c>
      <c r="T49" s="168" t="str">
        <f t="shared" si="2"/>
        <v>4010</v>
      </c>
      <c r="U49" s="170" t="str">
        <f>vlookup(T49,route!$A$3:$L$2248,5,FALSE)</f>
        <v>Destination</v>
      </c>
      <c r="V49" s="131"/>
    </row>
    <row r="50">
      <c r="A50" s="129"/>
      <c r="B50" s="168">
        <v>41.0</v>
      </c>
      <c r="C50" s="174" t="s">
        <v>412</v>
      </c>
      <c r="D50" s="154">
        <f>vlookup(E50,terminals!$C$4:$O$196,13,FALSE)</f>
        <v>7</v>
      </c>
      <c r="E50" s="174" t="s">
        <v>155</v>
      </c>
      <c r="F50" s="154">
        <f>vlookup(G50,terminals!$C$4:$O$196,13,FALSE)</f>
        <v>10</v>
      </c>
      <c r="G50" s="174" t="s">
        <v>140</v>
      </c>
      <c r="H50" s="175" t="s">
        <v>1143</v>
      </c>
      <c r="I50" s="176">
        <v>4350.0</v>
      </c>
      <c r="J50" s="177"/>
      <c r="K50" s="178"/>
      <c r="L50" s="179"/>
      <c r="M50" s="103"/>
      <c r="N50" s="103"/>
      <c r="O50" s="162" t="s">
        <v>1175</v>
      </c>
      <c r="P50" s="180">
        <v>215.0</v>
      </c>
      <c r="Q50" s="103"/>
      <c r="R50" s="168" t="str">
        <f t="shared" si="1"/>
        <v>417</v>
      </c>
      <c r="S50" s="181" t="str">
        <f>vlookup(R50,route!$A$3:$L$2248,5,FALSE)</f>
        <v>Origin</v>
      </c>
      <c r="T50" s="168" t="str">
        <f t="shared" si="2"/>
        <v>4110</v>
      </c>
      <c r="U50" s="170" t="str">
        <f>vlookup(T50,route!$A$3:$L$2248,5,FALSE)</f>
        <v>Destination</v>
      </c>
      <c r="V50" s="131"/>
    </row>
    <row r="51">
      <c r="A51" s="129"/>
      <c r="B51" s="168">
        <v>42.0</v>
      </c>
      <c r="C51" s="174" t="s">
        <v>413</v>
      </c>
      <c r="D51" s="154">
        <f>vlookup(E51,terminals!$C$4:$O$196,13,FALSE)</f>
        <v>7</v>
      </c>
      <c r="E51" s="174" t="s">
        <v>155</v>
      </c>
      <c r="F51" s="154">
        <f>vlookup(G51,terminals!$C$4:$O$196,13,FALSE)</f>
        <v>20</v>
      </c>
      <c r="G51" s="174" t="s">
        <v>150</v>
      </c>
      <c r="H51" s="175" t="s">
        <v>1143</v>
      </c>
      <c r="I51" s="176">
        <v>12150.0</v>
      </c>
      <c r="J51" s="177"/>
      <c r="K51" s="178"/>
      <c r="L51" s="179"/>
      <c r="M51" s="103"/>
      <c r="N51" s="103"/>
      <c r="O51" s="162" t="s">
        <v>1179</v>
      </c>
      <c r="P51" s="180">
        <v>165.0</v>
      </c>
      <c r="Q51" s="103"/>
      <c r="R51" s="168" t="str">
        <f t="shared" si="1"/>
        <v>427</v>
      </c>
      <c r="S51" s="181" t="str">
        <f>vlookup(R51,route!$A$3:$L$2248,5,FALSE)</f>
        <v>Origin</v>
      </c>
      <c r="T51" s="168" t="str">
        <f t="shared" si="2"/>
        <v>4220</v>
      </c>
      <c r="U51" s="170" t="str">
        <f>vlookup(T51,route!$A$3:$L$2248,5,FALSE)</f>
        <v>Destination</v>
      </c>
      <c r="V51" s="131"/>
    </row>
    <row r="52">
      <c r="A52" s="160"/>
      <c r="B52" s="168">
        <v>43.0</v>
      </c>
      <c r="C52" s="174" t="s">
        <v>414</v>
      </c>
      <c r="D52" s="154">
        <f>vlookup(E52,terminals!$C$4:$O$196,13,FALSE)</f>
        <v>7</v>
      </c>
      <c r="E52" s="174" t="s">
        <v>155</v>
      </c>
      <c r="F52" s="154">
        <f>vlookup(G52,terminals!$C$4:$O$196,13,FALSE)</f>
        <v>2</v>
      </c>
      <c r="G52" s="174" t="s">
        <v>173</v>
      </c>
      <c r="H52" s="175" t="s">
        <v>1143</v>
      </c>
      <c r="I52" s="176">
        <v>4250.0</v>
      </c>
      <c r="J52" s="177"/>
      <c r="K52" s="178"/>
      <c r="L52" s="179"/>
      <c r="M52" s="103"/>
      <c r="N52" s="103"/>
      <c r="O52" s="162" t="s">
        <v>1180</v>
      </c>
      <c r="P52" s="180">
        <v>215.0</v>
      </c>
      <c r="Q52" s="103"/>
      <c r="R52" s="168" t="str">
        <f t="shared" si="1"/>
        <v>437</v>
      </c>
      <c r="S52" s="181" t="str">
        <f>vlookup(R52,route!$A$3:$L$2248,5,FALSE)</f>
        <v>Origin</v>
      </c>
      <c r="T52" s="168" t="str">
        <f t="shared" si="2"/>
        <v>432</v>
      </c>
      <c r="U52" s="170" t="str">
        <f>vlookup(T52,route!$A$3:$L$2248,5,FALSE)</f>
        <v>Lastdrop</v>
      </c>
      <c r="V52" s="131"/>
    </row>
    <row r="53">
      <c r="A53" s="129"/>
      <c r="B53" s="168">
        <v>43.0</v>
      </c>
      <c r="C53" s="174" t="s">
        <v>414</v>
      </c>
      <c r="D53" s="154">
        <f>vlookup(E53,terminals!$C$4:$O$196,13,FALSE)</f>
        <v>7</v>
      </c>
      <c r="E53" s="174" t="s">
        <v>155</v>
      </c>
      <c r="F53" s="154">
        <f>vlookup(G53,terminals!$C$4:$O$196,13,FALSE)</f>
        <v>12</v>
      </c>
      <c r="G53" s="174" t="s">
        <v>160</v>
      </c>
      <c r="H53" s="175" t="s">
        <v>1143</v>
      </c>
      <c r="I53" s="176">
        <v>4250.0</v>
      </c>
      <c r="J53" s="177"/>
      <c r="K53" s="178"/>
      <c r="L53" s="179"/>
      <c r="M53" s="103"/>
      <c r="N53" s="103"/>
      <c r="O53" s="162" t="s">
        <v>1181</v>
      </c>
      <c r="P53" s="180">
        <v>215.0</v>
      </c>
      <c r="Q53" s="103"/>
      <c r="R53" s="168" t="str">
        <f t="shared" si="1"/>
        <v>437</v>
      </c>
      <c r="S53" s="181" t="str">
        <f>vlookup(R53,route!$A$3:$L$2248,5,FALSE)</f>
        <v>Origin</v>
      </c>
      <c r="T53" s="168" t="str">
        <f t="shared" si="2"/>
        <v>4312</v>
      </c>
      <c r="U53" s="170" t="str">
        <f>vlookup(T53,route!$A$3:$L$2248,5,FALSE)</f>
        <v>Destination</v>
      </c>
      <c r="V53" s="131"/>
    </row>
    <row r="54">
      <c r="A54" s="160"/>
      <c r="B54" s="168">
        <v>44.0</v>
      </c>
      <c r="C54" s="174" t="s">
        <v>414</v>
      </c>
      <c r="D54" s="154">
        <f>vlookup(E54,terminals!$C$4:$O$196,13,FALSE)</f>
        <v>7</v>
      </c>
      <c r="E54" s="174" t="s">
        <v>155</v>
      </c>
      <c r="F54" s="154">
        <f>vlookup(G54,terminals!$C$4:$O$196,13,FALSE)</f>
        <v>2</v>
      </c>
      <c r="G54" s="174" t="s">
        <v>173</v>
      </c>
      <c r="H54" s="175" t="s">
        <v>1143</v>
      </c>
      <c r="I54" s="176">
        <v>4250.0</v>
      </c>
      <c r="J54" s="177"/>
      <c r="K54" s="178"/>
      <c r="L54" s="179"/>
      <c r="M54" s="103"/>
      <c r="N54" s="103"/>
      <c r="O54" s="162" t="s">
        <v>1180</v>
      </c>
      <c r="P54" s="180">
        <v>215.0</v>
      </c>
      <c r="Q54" s="103"/>
      <c r="R54" s="168" t="str">
        <f t="shared" si="1"/>
        <v>447</v>
      </c>
      <c r="S54" s="181" t="str">
        <f>vlookup(R54,route!$A$3:$L$2248,5,FALSE)</f>
        <v>Origin</v>
      </c>
      <c r="T54" s="168" t="str">
        <f t="shared" si="2"/>
        <v>442</v>
      </c>
      <c r="U54" s="170" t="str">
        <f>vlookup(T54,route!$A$3:$L$2248,5,FALSE)</f>
        <v>Lastdrop</v>
      </c>
      <c r="V54" s="131"/>
    </row>
    <row r="55">
      <c r="A55" s="129"/>
      <c r="B55" s="168">
        <v>44.0</v>
      </c>
      <c r="C55" s="174" t="s">
        <v>414</v>
      </c>
      <c r="D55" s="154">
        <f>vlookup(E55,terminals!$C$4:$O$196,13,FALSE)</f>
        <v>7</v>
      </c>
      <c r="E55" s="174" t="s">
        <v>155</v>
      </c>
      <c r="F55" s="154">
        <f>vlookup(G55,terminals!$C$4:$O$196,13,FALSE)</f>
        <v>12</v>
      </c>
      <c r="G55" s="174" t="s">
        <v>160</v>
      </c>
      <c r="H55" s="175" t="s">
        <v>1143</v>
      </c>
      <c r="I55" s="176">
        <v>4650.0</v>
      </c>
      <c r="J55" s="177"/>
      <c r="K55" s="178"/>
      <c r="L55" s="179"/>
      <c r="M55" s="103"/>
      <c r="N55" s="103"/>
      <c r="O55" s="162" t="s">
        <v>1181</v>
      </c>
      <c r="P55" s="180">
        <v>215.0</v>
      </c>
      <c r="Q55" s="103"/>
      <c r="R55" s="168" t="str">
        <f t="shared" si="1"/>
        <v>447</v>
      </c>
      <c r="S55" s="181" t="str">
        <f>vlookup(R55,route!$A$3:$L$2248,5,FALSE)</f>
        <v>Origin</v>
      </c>
      <c r="T55" s="168" t="str">
        <f t="shared" si="2"/>
        <v>4412</v>
      </c>
      <c r="U55" s="170" t="str">
        <f>vlookup(T55,route!$A$3:$L$2248,5,FALSE)</f>
        <v>Destination</v>
      </c>
      <c r="V55" s="131"/>
    </row>
    <row r="56">
      <c r="A56" s="129"/>
      <c r="B56" s="168">
        <v>45.0</v>
      </c>
      <c r="C56" s="174" t="s">
        <v>414</v>
      </c>
      <c r="D56" s="154">
        <f>vlookup(E56,terminals!$C$4:$O$196,13,FALSE)</f>
        <v>7</v>
      </c>
      <c r="E56" s="174" t="s">
        <v>155</v>
      </c>
      <c r="F56" s="154">
        <f>vlookup(G56,terminals!$C$4:$O$196,13,FALSE)</f>
        <v>12</v>
      </c>
      <c r="G56" s="174" t="s">
        <v>160</v>
      </c>
      <c r="H56" s="175" t="s">
        <v>1143</v>
      </c>
      <c r="I56" s="176">
        <v>4250.0</v>
      </c>
      <c r="J56" s="177"/>
      <c r="K56" s="178"/>
      <c r="L56" s="179"/>
      <c r="M56" s="103"/>
      <c r="N56" s="103"/>
      <c r="O56" s="162" t="s">
        <v>1181</v>
      </c>
      <c r="P56" s="180">
        <v>237.0</v>
      </c>
      <c r="Q56" s="103"/>
      <c r="R56" s="168" t="str">
        <f t="shared" si="1"/>
        <v>457</v>
      </c>
      <c r="S56" s="181" t="str">
        <f>vlookup(R56,route!$A$3:$L$2248,5,FALSE)</f>
        <v>Origin</v>
      </c>
      <c r="T56" s="168" t="str">
        <f t="shared" si="2"/>
        <v>4512</v>
      </c>
      <c r="U56" s="170" t="str">
        <f>vlookup(T56,route!$A$3:$L$2248,5,FALSE)</f>
        <v>Destination</v>
      </c>
      <c r="V56" s="131"/>
    </row>
    <row r="57">
      <c r="A57" s="129"/>
      <c r="B57" s="168">
        <v>45.0</v>
      </c>
      <c r="C57" s="174" t="s">
        <v>414</v>
      </c>
      <c r="D57" s="154">
        <f>vlookup(E57,terminals!$C$4:$O$196,13,FALSE)</f>
        <v>7</v>
      </c>
      <c r="E57" s="174" t="s">
        <v>155</v>
      </c>
      <c r="F57" s="154">
        <f>vlookup(G57,terminals!$C$4:$O$196,13,FALSE)</f>
        <v>12</v>
      </c>
      <c r="G57" s="174" t="s">
        <v>160</v>
      </c>
      <c r="H57" s="175" t="s">
        <v>1143</v>
      </c>
      <c r="I57" s="176">
        <v>4250.0</v>
      </c>
      <c r="J57" s="177"/>
      <c r="K57" s="178"/>
      <c r="L57" s="179"/>
      <c r="M57" s="103"/>
      <c r="N57" s="103"/>
      <c r="O57" s="162" t="s">
        <v>1181</v>
      </c>
      <c r="P57" s="180">
        <v>237.0</v>
      </c>
      <c r="Q57" s="103"/>
      <c r="R57" s="168" t="str">
        <f t="shared" si="1"/>
        <v>457</v>
      </c>
      <c r="S57" s="181" t="str">
        <f>vlookup(R57,route!$A$3:$L$2248,5,FALSE)</f>
        <v>Origin</v>
      </c>
      <c r="T57" s="168" t="str">
        <f t="shared" si="2"/>
        <v>4512</v>
      </c>
      <c r="U57" s="170" t="str">
        <f>vlookup(T57,route!$A$3:$L$2248,5,FALSE)</f>
        <v>Destination</v>
      </c>
      <c r="V57" s="131"/>
    </row>
    <row r="58">
      <c r="A58" s="129"/>
      <c r="B58" s="168">
        <v>46.0</v>
      </c>
      <c r="C58" s="174" t="s">
        <v>414</v>
      </c>
      <c r="D58" s="154">
        <f>vlookup(E58,terminals!$C$4:$O$196,13,FALSE)</f>
        <v>7</v>
      </c>
      <c r="E58" s="174" t="s">
        <v>155</v>
      </c>
      <c r="F58" s="154">
        <f>vlookup(G58,terminals!$C$4:$O$196,13,FALSE)</f>
        <v>12</v>
      </c>
      <c r="G58" s="174" t="s">
        <v>160</v>
      </c>
      <c r="H58" s="175" t="s">
        <v>1143</v>
      </c>
      <c r="I58" s="176">
        <v>4650.0</v>
      </c>
      <c r="J58" s="177"/>
      <c r="K58" s="178"/>
      <c r="L58" s="179"/>
      <c r="M58" s="103"/>
      <c r="N58" s="103"/>
      <c r="O58" s="162" t="s">
        <v>1181</v>
      </c>
      <c r="P58" s="180">
        <v>968.0</v>
      </c>
      <c r="Q58" s="103"/>
      <c r="R58" s="168" t="str">
        <f t="shared" si="1"/>
        <v>467</v>
      </c>
      <c r="S58" s="181" t="str">
        <f>vlookup(R58,route!$A$3:$L$2248,5,FALSE)</f>
        <v>Origin</v>
      </c>
      <c r="T58" s="168" t="str">
        <f t="shared" si="2"/>
        <v>4612</v>
      </c>
      <c r="U58" s="170" t="str">
        <f>vlookup(T58,route!$A$3:$L$2248,5,FALSE)</f>
        <v>Destination</v>
      </c>
      <c r="V58" s="131"/>
    </row>
    <row r="59">
      <c r="A59" s="129"/>
      <c r="B59" s="168">
        <v>51.0</v>
      </c>
      <c r="C59" s="174" t="s">
        <v>415</v>
      </c>
      <c r="D59" s="154">
        <f>vlookup(E59,terminals!$C$4:$O$196,13,FALSE)</f>
        <v>7</v>
      </c>
      <c r="E59" s="174" t="s">
        <v>155</v>
      </c>
      <c r="F59" s="154">
        <f>vlookup(G59,terminals!$C$4:$O$196,13,FALSE)</f>
        <v>28</v>
      </c>
      <c r="G59" s="174" t="s">
        <v>161</v>
      </c>
      <c r="H59" s="175" t="s">
        <v>1143</v>
      </c>
      <c r="I59" s="176">
        <v>4200.0</v>
      </c>
      <c r="J59" s="177"/>
      <c r="K59" s="178"/>
      <c r="L59" s="179"/>
      <c r="M59" s="107"/>
      <c r="N59" s="107"/>
      <c r="O59" s="162" t="s">
        <v>1181</v>
      </c>
      <c r="P59" s="180">
        <v>968.0</v>
      </c>
      <c r="Q59" s="107"/>
      <c r="R59" s="168" t="str">
        <f t="shared" si="1"/>
        <v>517</v>
      </c>
      <c r="S59" s="181" t="str">
        <f>vlookup(R59,route!$A$3:$L$2248,5,FALSE)</f>
        <v>Origin</v>
      </c>
      <c r="T59" s="168" t="str">
        <f t="shared" si="2"/>
        <v>5128</v>
      </c>
      <c r="U59" s="170" t="str">
        <f>vlookup(T59,route!$A$3:$L$2248,5,FALSE)</f>
        <v>Destination</v>
      </c>
      <c r="V59" s="131"/>
    </row>
    <row r="60">
      <c r="A60" s="129"/>
      <c r="B60" s="168">
        <v>52.0</v>
      </c>
      <c r="C60" s="174" t="s">
        <v>415</v>
      </c>
      <c r="D60" s="154">
        <f>vlookup(E60,terminals!$C$4:$O$196,13,FALSE)</f>
        <v>7</v>
      </c>
      <c r="E60" s="174" t="s">
        <v>155</v>
      </c>
      <c r="F60" s="154">
        <f>vlookup(G60,terminals!$C$4:$O$196,13,FALSE)</f>
        <v>28</v>
      </c>
      <c r="G60" s="174" t="s">
        <v>161</v>
      </c>
      <c r="H60" s="175" t="s">
        <v>1143</v>
      </c>
      <c r="I60" s="176">
        <v>4200.0</v>
      </c>
      <c r="J60" s="177"/>
      <c r="K60" s="178"/>
      <c r="L60" s="179"/>
      <c r="M60" s="107"/>
      <c r="N60" s="107"/>
      <c r="O60" s="162" t="s">
        <v>1181</v>
      </c>
      <c r="P60" s="180">
        <v>434.0</v>
      </c>
      <c r="Q60" s="107"/>
      <c r="R60" s="168" t="str">
        <f t="shared" si="1"/>
        <v>527</v>
      </c>
      <c r="S60" s="181" t="str">
        <f>vlookup(R60,route!$A$3:$L$2248,5,FALSE)</f>
        <v>Origin</v>
      </c>
      <c r="T60" s="168" t="str">
        <f t="shared" si="2"/>
        <v>5228</v>
      </c>
      <c r="U60" s="170" t="str">
        <f>vlookup(T60,route!$A$3:$L$2248,5,FALSE)</f>
        <v>Destination</v>
      </c>
      <c r="V60" s="131"/>
    </row>
    <row r="61">
      <c r="A61" s="129"/>
      <c r="B61" s="168">
        <v>53.0</v>
      </c>
      <c r="C61" s="174" t="s">
        <v>416</v>
      </c>
      <c r="D61" s="154">
        <f>vlookup(E61,terminals!$C$4:$O$196,13,FALSE)</f>
        <v>7</v>
      </c>
      <c r="E61" s="174" t="s">
        <v>155</v>
      </c>
      <c r="F61" s="154">
        <f>vlookup(G61,terminals!$C$4:$O$196,13,FALSE)</f>
        <v>4</v>
      </c>
      <c r="G61" s="174" t="s">
        <v>178</v>
      </c>
      <c r="H61" s="175" t="s">
        <v>1143</v>
      </c>
      <c r="I61" s="176">
        <v>2900.0</v>
      </c>
      <c r="J61" s="177"/>
      <c r="K61" s="178"/>
      <c r="L61" s="179"/>
      <c r="M61" s="107"/>
      <c r="N61" s="107"/>
      <c r="O61" s="162" t="s">
        <v>1182</v>
      </c>
      <c r="P61" s="180">
        <v>177.0</v>
      </c>
      <c r="Q61" s="107"/>
      <c r="R61" s="168" t="str">
        <f t="shared" si="1"/>
        <v>537</v>
      </c>
      <c r="S61" s="181" t="str">
        <f>vlookup(R61,route!$A$3:$L$2248,5,FALSE)</f>
        <v>Origin</v>
      </c>
      <c r="T61" s="168" t="str">
        <f t="shared" si="2"/>
        <v>534</v>
      </c>
      <c r="U61" s="170" t="str">
        <f>vlookup(T61,route!$A$3:$L$2248,5,FALSE)</f>
        <v>Destination</v>
      </c>
      <c r="V61" s="131"/>
    </row>
    <row r="62">
      <c r="A62" s="129"/>
      <c r="B62" s="168">
        <v>54.0</v>
      </c>
      <c r="C62" s="174" t="s">
        <v>416</v>
      </c>
      <c r="D62" s="154">
        <f>vlookup(E62,terminals!$C$4:$O$196,13,FALSE)</f>
        <v>7</v>
      </c>
      <c r="E62" s="174" t="s">
        <v>155</v>
      </c>
      <c r="F62" s="154">
        <f>vlookup(G62,terminals!$C$4:$O$196,13,FALSE)</f>
        <v>4</v>
      </c>
      <c r="G62" s="174" t="s">
        <v>178</v>
      </c>
      <c r="H62" s="175" t="s">
        <v>1143</v>
      </c>
      <c r="I62" s="176">
        <v>2600.0</v>
      </c>
      <c r="J62" s="177"/>
      <c r="K62" s="178"/>
      <c r="L62" s="179"/>
      <c r="M62" s="107"/>
      <c r="N62" s="107"/>
      <c r="O62" s="162" t="s">
        <v>1182</v>
      </c>
      <c r="P62" s="180">
        <v>177.0</v>
      </c>
      <c r="Q62" s="107"/>
      <c r="R62" s="168" t="str">
        <f t="shared" si="1"/>
        <v>547</v>
      </c>
      <c r="S62" s="181" t="str">
        <f>vlookup(R62,route!$A$3:$L$2248,5,FALSE)</f>
        <v>Origin</v>
      </c>
      <c r="T62" s="168" t="str">
        <f t="shared" si="2"/>
        <v>544</v>
      </c>
      <c r="U62" s="170" t="str">
        <f>vlookup(T62,route!$A$3:$L$2248,5,FALSE)</f>
        <v>Destination</v>
      </c>
      <c r="V62" s="131"/>
    </row>
    <row r="63">
      <c r="A63" s="129"/>
      <c r="B63" s="168">
        <v>55.0</v>
      </c>
      <c r="C63" s="174" t="s">
        <v>417</v>
      </c>
      <c r="D63" s="154">
        <f>vlookup(E63,terminals!$C$4:$O$196,13,FALSE)</f>
        <v>7</v>
      </c>
      <c r="E63" s="174" t="s">
        <v>155</v>
      </c>
      <c r="F63" s="154">
        <f>vlookup(G63,terminals!$C$4:$O$196,13,FALSE)</f>
        <v>8</v>
      </c>
      <c r="G63" s="174" t="s">
        <v>179</v>
      </c>
      <c r="H63" s="175" t="s">
        <v>1143</v>
      </c>
      <c r="I63" s="176">
        <v>7800.0</v>
      </c>
      <c r="J63" s="177"/>
      <c r="K63" s="178"/>
      <c r="L63" s="179"/>
      <c r="M63" s="107"/>
      <c r="N63" s="107"/>
      <c r="O63" s="162" t="s">
        <v>1183</v>
      </c>
      <c r="P63" s="180">
        <v>177.0</v>
      </c>
      <c r="Q63" s="107"/>
      <c r="R63" s="168" t="str">
        <f t="shared" si="1"/>
        <v>557</v>
      </c>
      <c r="S63" s="181" t="str">
        <f>vlookup(R63,route!$A$3:$L$2248,5,FALSE)</f>
        <v>Origin</v>
      </c>
      <c r="T63" s="168" t="str">
        <f t="shared" si="2"/>
        <v>558</v>
      </c>
      <c r="U63" s="170" t="str">
        <f>vlookup(T63,route!$A$3:$L$2248,5,FALSE)</f>
        <v>Destination</v>
      </c>
      <c r="V63" s="131"/>
    </row>
    <row r="64">
      <c r="A64" s="129"/>
      <c r="B64" s="168">
        <v>56.0</v>
      </c>
      <c r="C64" s="174" t="s">
        <v>418</v>
      </c>
      <c r="D64" s="154">
        <f>vlookup(E64,terminals!$C$4:$O$196,13,FALSE)</f>
        <v>10</v>
      </c>
      <c r="E64" s="174" t="s">
        <v>140</v>
      </c>
      <c r="F64" s="154">
        <f>vlookup(G64,terminals!$C$4:$O$196,13,FALSE)</f>
        <v>1</v>
      </c>
      <c r="G64" s="174" t="s">
        <v>139</v>
      </c>
      <c r="H64" s="175" t="s">
        <v>1143</v>
      </c>
      <c r="I64" s="176">
        <v>2200.0</v>
      </c>
      <c r="J64" s="177"/>
      <c r="K64" s="178"/>
      <c r="L64" s="179"/>
      <c r="M64" s="107"/>
      <c r="N64" s="107"/>
      <c r="O64" s="162" t="s">
        <v>1184</v>
      </c>
      <c r="P64" s="180">
        <v>471.0</v>
      </c>
      <c r="Q64" s="107"/>
      <c r="R64" s="168" t="str">
        <f t="shared" si="1"/>
        <v>5610</v>
      </c>
      <c r="S64" s="181" t="str">
        <f>vlookup(R64,route!$A$3:$L$2248,5,FALSE)</f>
        <v>Origin</v>
      </c>
      <c r="T64" s="168" t="str">
        <f t="shared" si="2"/>
        <v>561</v>
      </c>
      <c r="U64" s="170" t="str">
        <f>vlookup(T64,route!$A$3:$L$2248,5,FALSE)</f>
        <v>Destination</v>
      </c>
      <c r="V64" s="131"/>
    </row>
    <row r="65">
      <c r="A65" s="129"/>
      <c r="B65" s="168">
        <v>57.0</v>
      </c>
      <c r="C65" s="174" t="s">
        <v>418</v>
      </c>
      <c r="D65" s="154">
        <f>vlookup(E65,terminals!$C$4:$O$196,13,FALSE)</f>
        <v>10</v>
      </c>
      <c r="E65" s="174" t="s">
        <v>140</v>
      </c>
      <c r="F65" s="154">
        <f>vlookup(G65,terminals!$C$4:$O$196,13,FALSE)</f>
        <v>1</v>
      </c>
      <c r="G65" s="174" t="s">
        <v>139</v>
      </c>
      <c r="H65" s="175" t="s">
        <v>1143</v>
      </c>
      <c r="I65" s="176">
        <v>2200.0</v>
      </c>
      <c r="J65" s="177"/>
      <c r="K65" s="178"/>
      <c r="L65" s="179"/>
      <c r="M65" s="107"/>
      <c r="N65" s="107"/>
      <c r="O65" s="162" t="s">
        <v>1184</v>
      </c>
      <c r="P65" s="180">
        <v>572.0</v>
      </c>
      <c r="Q65" s="107"/>
      <c r="R65" s="168" t="str">
        <f t="shared" si="1"/>
        <v>5710</v>
      </c>
      <c r="S65" s="181" t="str">
        <f>vlookup(R65,route!$A$3:$L$2248,5,FALSE)</f>
        <v>Origin</v>
      </c>
      <c r="T65" s="168" t="str">
        <f t="shared" si="2"/>
        <v>571</v>
      </c>
      <c r="U65" s="170" t="str">
        <f>vlookup(T65,route!$A$3:$L$2248,5,FALSE)</f>
        <v>Destination</v>
      </c>
      <c r="V65" s="131"/>
    </row>
    <row r="66">
      <c r="A66" s="129"/>
      <c r="B66" s="168">
        <v>58.0</v>
      </c>
      <c r="C66" s="174" t="s">
        <v>418</v>
      </c>
      <c r="D66" s="154">
        <f>vlookup(E66,terminals!$C$4:$O$196,13,FALSE)</f>
        <v>10</v>
      </c>
      <c r="E66" s="174" t="s">
        <v>140</v>
      </c>
      <c r="F66" s="154">
        <f>vlookup(G66,terminals!$C$4:$O$196,13,FALSE)</f>
        <v>1</v>
      </c>
      <c r="G66" s="174" t="s">
        <v>139</v>
      </c>
      <c r="H66" s="175" t="s">
        <v>1143</v>
      </c>
      <c r="I66" s="176">
        <v>2200.0</v>
      </c>
      <c r="J66" s="177"/>
      <c r="K66" s="178"/>
      <c r="L66" s="179"/>
      <c r="M66" s="107"/>
      <c r="N66" s="107"/>
      <c r="O66" s="162" t="s">
        <v>1184</v>
      </c>
      <c r="P66" s="180">
        <v>265.0</v>
      </c>
      <c r="Q66" s="107"/>
      <c r="R66" s="168" t="str">
        <f t="shared" si="1"/>
        <v>5810</v>
      </c>
      <c r="S66" s="181" t="str">
        <f>vlookup(R66,route!$A$3:$L$2248,5,FALSE)</f>
        <v>Origin</v>
      </c>
      <c r="T66" s="168" t="str">
        <f t="shared" si="2"/>
        <v>581</v>
      </c>
      <c r="U66" s="170" t="str">
        <f>vlookup(T66,route!$A$3:$L$2248,5,FALSE)</f>
        <v>Destination</v>
      </c>
      <c r="V66" s="131"/>
    </row>
    <row r="67">
      <c r="A67" s="129"/>
      <c r="B67" s="168">
        <v>59.0</v>
      </c>
      <c r="C67" s="174" t="s">
        <v>419</v>
      </c>
      <c r="D67" s="154">
        <f>vlookup(E67,terminals!$C$4:$O$196,13,FALSE)</f>
        <v>10</v>
      </c>
      <c r="E67" s="174" t="s">
        <v>140</v>
      </c>
      <c r="F67" s="154">
        <f>vlookup(G67,terminals!$C$4:$O$196,13,FALSE)</f>
        <v>31</v>
      </c>
      <c r="G67" s="174" t="s">
        <v>148</v>
      </c>
      <c r="H67" s="175" t="s">
        <v>1143</v>
      </c>
      <c r="I67" s="176">
        <v>8600.0</v>
      </c>
      <c r="J67" s="177"/>
      <c r="K67" s="178"/>
      <c r="L67" s="179"/>
      <c r="M67" s="107"/>
      <c r="N67" s="107"/>
      <c r="O67" s="162" t="s">
        <v>1185</v>
      </c>
      <c r="P67" s="180">
        <v>265.0</v>
      </c>
      <c r="Q67" s="107"/>
      <c r="R67" s="168" t="str">
        <f t="shared" si="1"/>
        <v>5910</v>
      </c>
      <c r="S67" s="181" t="str">
        <f>vlookup(R67,route!$A$3:$L$2248,5,FALSE)</f>
        <v>Origin</v>
      </c>
      <c r="T67" s="168" t="str">
        <f t="shared" si="2"/>
        <v>5931</v>
      </c>
      <c r="U67" s="170" t="str">
        <f>vlookup(T67,route!$A$3:$L$2248,5,FALSE)</f>
        <v>Destination</v>
      </c>
      <c r="V67" s="131"/>
    </row>
    <row r="68">
      <c r="A68" s="129"/>
      <c r="B68" s="168">
        <v>60.0</v>
      </c>
      <c r="C68" s="174" t="s">
        <v>420</v>
      </c>
      <c r="D68" s="154">
        <f>vlookup(E68,terminals!$C$4:$O$196,13,FALSE)</f>
        <v>10</v>
      </c>
      <c r="E68" s="174" t="s">
        <v>140</v>
      </c>
      <c r="F68" s="154">
        <f>vlookup(G68,terminals!$C$4:$O$196,13,FALSE)</f>
        <v>24</v>
      </c>
      <c r="G68" s="174" t="s">
        <v>154</v>
      </c>
      <c r="H68" s="175" t="s">
        <v>1143</v>
      </c>
      <c r="I68" s="176">
        <v>8600.0</v>
      </c>
      <c r="J68" s="177"/>
      <c r="K68" s="178"/>
      <c r="L68" s="179"/>
      <c r="M68" s="107"/>
      <c r="N68" s="107"/>
      <c r="O68" s="162" t="s">
        <v>1186</v>
      </c>
      <c r="P68" s="180">
        <v>265.0</v>
      </c>
      <c r="Q68" s="107"/>
      <c r="R68" s="168" t="str">
        <f t="shared" si="1"/>
        <v>6010</v>
      </c>
      <c r="S68" s="181" t="str">
        <f>vlookup(R68,route!$A$3:$L$2248,5,FALSE)</f>
        <v>Origin</v>
      </c>
      <c r="T68" s="168" t="str">
        <f t="shared" si="2"/>
        <v>6024</v>
      </c>
      <c r="U68" s="170" t="str">
        <f>vlookup(T68,route!$A$3:$L$2248,5,FALSE)</f>
        <v>Destination</v>
      </c>
      <c r="V68" s="131"/>
    </row>
    <row r="69">
      <c r="A69" s="129"/>
      <c r="B69" s="168">
        <v>61.0</v>
      </c>
      <c r="C69" s="174" t="s">
        <v>421</v>
      </c>
      <c r="D69" s="154">
        <f>vlookup(E69,terminals!$C$4:$O$196,13,FALSE)</f>
        <v>10</v>
      </c>
      <c r="E69" s="174" t="s">
        <v>140</v>
      </c>
      <c r="F69" s="154">
        <f>vlookup(G69,terminals!$C$4:$O$196,13,FALSE)</f>
        <v>7</v>
      </c>
      <c r="G69" s="174" t="s">
        <v>155</v>
      </c>
      <c r="H69" s="175" t="s">
        <v>1143</v>
      </c>
      <c r="I69" s="176">
        <v>3850.0</v>
      </c>
      <c r="J69" s="177"/>
      <c r="K69" s="178"/>
      <c r="L69" s="179"/>
      <c r="M69" s="107"/>
      <c r="N69" s="107"/>
      <c r="O69" s="162" t="s">
        <v>1187</v>
      </c>
      <c r="P69" s="180">
        <v>265.0</v>
      </c>
      <c r="Q69" s="107"/>
      <c r="R69" s="168" t="str">
        <f t="shared" si="1"/>
        <v>6110</v>
      </c>
      <c r="S69" s="181" t="str">
        <f>vlookup(R69,route!$A$3:$L$2248,5,FALSE)</f>
        <v>Origin</v>
      </c>
      <c r="T69" s="168" t="str">
        <f t="shared" si="2"/>
        <v>617</v>
      </c>
      <c r="U69" s="170" t="str">
        <f>vlookup(T69,route!$A$3:$L$2248,5,FALSE)</f>
        <v>Destination</v>
      </c>
      <c r="V69" s="131"/>
    </row>
    <row r="70">
      <c r="A70" s="129"/>
      <c r="B70" s="168">
        <v>62.0</v>
      </c>
      <c r="C70" s="174" t="s">
        <v>422</v>
      </c>
      <c r="D70" s="154">
        <f>vlookup(E70,terminals!$C$4:$O$196,13,FALSE)</f>
        <v>10</v>
      </c>
      <c r="E70" s="174" t="s">
        <v>140</v>
      </c>
      <c r="F70" s="154">
        <f>vlookup(G70,terminals!$C$4:$O$196,13,FALSE)</f>
        <v>7</v>
      </c>
      <c r="G70" s="174" t="s">
        <v>155</v>
      </c>
      <c r="H70" s="175" t="s">
        <v>1143</v>
      </c>
      <c r="I70" s="176">
        <v>3850.0</v>
      </c>
      <c r="J70" s="177"/>
      <c r="K70" s="178"/>
      <c r="L70" s="179"/>
      <c r="M70" s="107"/>
      <c r="N70" s="107"/>
      <c r="O70" s="162" t="s">
        <v>1187</v>
      </c>
      <c r="P70" s="180">
        <v>558.0</v>
      </c>
      <c r="Q70" s="107"/>
      <c r="R70" s="168" t="str">
        <f t="shared" si="1"/>
        <v>6210</v>
      </c>
      <c r="S70" s="181" t="str">
        <f>vlookup(R70,route!$A$3:$L$2248,5,FALSE)</f>
        <v>Origin</v>
      </c>
      <c r="T70" s="168" t="str">
        <f t="shared" si="2"/>
        <v>627</v>
      </c>
      <c r="U70" s="170" t="str">
        <f>vlookup(T70,route!$A$3:$L$2248,5,FALSE)</f>
        <v>Destination</v>
      </c>
      <c r="V70" s="131"/>
    </row>
    <row r="71">
      <c r="A71" s="129"/>
      <c r="B71" s="168">
        <v>63.0</v>
      </c>
      <c r="C71" s="174" t="s">
        <v>422</v>
      </c>
      <c r="D71" s="154">
        <f>vlookup(E71,terminals!$C$4:$O$196,13,FALSE)</f>
        <v>10</v>
      </c>
      <c r="E71" s="174" t="s">
        <v>140</v>
      </c>
      <c r="F71" s="154">
        <f>vlookup(G71,terminals!$C$4:$O$196,13,FALSE)</f>
        <v>7</v>
      </c>
      <c r="G71" s="174" t="s">
        <v>155</v>
      </c>
      <c r="H71" s="175" t="s">
        <v>1143</v>
      </c>
      <c r="I71" s="176">
        <v>3850.0</v>
      </c>
      <c r="J71" s="177"/>
      <c r="K71" s="178"/>
      <c r="L71" s="179"/>
      <c r="M71" s="107"/>
      <c r="N71" s="107"/>
      <c r="O71" s="162" t="s">
        <v>1187</v>
      </c>
      <c r="P71" s="180">
        <v>175.0</v>
      </c>
      <c r="Q71" s="107"/>
      <c r="R71" s="168" t="str">
        <f t="shared" si="1"/>
        <v>6310</v>
      </c>
      <c r="S71" s="181" t="str">
        <f>vlookup(R71,route!$A$3:$L$2248,5,FALSE)</f>
        <v>Origin</v>
      </c>
      <c r="T71" s="168" t="str">
        <f t="shared" si="2"/>
        <v>637</v>
      </c>
      <c r="U71" s="170" t="str">
        <f>vlookup(T71,route!$A$3:$L$2248,5,FALSE)</f>
        <v>Destination</v>
      </c>
      <c r="V71" s="131"/>
    </row>
    <row r="72">
      <c r="A72" s="129"/>
      <c r="B72" s="168">
        <v>64.0</v>
      </c>
      <c r="C72" s="174" t="s">
        <v>422</v>
      </c>
      <c r="D72" s="154">
        <f>vlookup(E72,terminals!$C$4:$O$196,13,FALSE)</f>
        <v>10</v>
      </c>
      <c r="E72" s="174" t="s">
        <v>140</v>
      </c>
      <c r="F72" s="154">
        <f>vlookup(G72,terminals!$C$4:$O$196,13,FALSE)</f>
        <v>7</v>
      </c>
      <c r="G72" s="174" t="s">
        <v>155</v>
      </c>
      <c r="H72" s="175" t="s">
        <v>1143</v>
      </c>
      <c r="I72" s="176">
        <v>3850.0</v>
      </c>
      <c r="J72" s="177"/>
      <c r="K72" s="178"/>
      <c r="L72" s="179"/>
      <c r="M72" s="107"/>
      <c r="N72" s="107"/>
      <c r="O72" s="162" t="s">
        <v>1187</v>
      </c>
      <c r="P72" s="180">
        <v>175.0</v>
      </c>
      <c r="Q72" s="107"/>
      <c r="R72" s="168" t="str">
        <f t="shared" si="1"/>
        <v>6410</v>
      </c>
      <c r="S72" s="181" t="str">
        <f>vlookup(R72,route!$A$3:$L$2248,5,FALSE)</f>
        <v>Origin</v>
      </c>
      <c r="T72" s="168" t="str">
        <f t="shared" si="2"/>
        <v>647</v>
      </c>
      <c r="U72" s="170" t="str">
        <f>vlookup(T72,route!$A$3:$L$2248,5,FALSE)</f>
        <v>Destination</v>
      </c>
      <c r="V72" s="131"/>
    </row>
    <row r="73">
      <c r="A73" s="129"/>
      <c r="B73" s="168">
        <v>65.0</v>
      </c>
      <c r="C73" s="174" t="s">
        <v>423</v>
      </c>
      <c r="D73" s="154">
        <f>vlookup(E73,terminals!$C$4:$O$196,13,FALSE)</f>
        <v>10</v>
      </c>
      <c r="E73" s="174" t="s">
        <v>140</v>
      </c>
      <c r="F73" s="154">
        <f>vlookup(G73,terminals!$C$4:$O$196,13,FALSE)</f>
        <v>20</v>
      </c>
      <c r="G73" s="174" t="s">
        <v>150</v>
      </c>
      <c r="H73" s="175" t="s">
        <v>1143</v>
      </c>
      <c r="I73" s="176">
        <v>8600.0</v>
      </c>
      <c r="J73" s="177"/>
      <c r="K73" s="178"/>
      <c r="L73" s="179"/>
      <c r="M73" s="107"/>
      <c r="N73" s="107"/>
      <c r="O73" s="162" t="s">
        <v>1188</v>
      </c>
      <c r="P73" s="180">
        <v>231.0</v>
      </c>
      <c r="Q73" s="107"/>
      <c r="R73" s="168" t="str">
        <f t="shared" si="1"/>
        <v>6510</v>
      </c>
      <c r="S73" s="181" t="str">
        <f>vlookup(R73,route!$A$3:$L$2248,5,FALSE)</f>
        <v>Origin</v>
      </c>
      <c r="T73" s="168" t="str">
        <f t="shared" si="2"/>
        <v>6520</v>
      </c>
      <c r="U73" s="170" t="str">
        <f>vlookup(T73,route!$A$3:$L$2248,5,FALSE)</f>
        <v>Destination</v>
      </c>
      <c r="V73" s="131"/>
    </row>
    <row r="74">
      <c r="A74" s="129"/>
      <c r="B74" s="168">
        <v>66.0</v>
      </c>
      <c r="C74" s="174" t="s">
        <v>424</v>
      </c>
      <c r="D74" s="154">
        <f>vlookup(E74,terminals!$C$4:$O$196,13,FALSE)</f>
        <v>10</v>
      </c>
      <c r="E74" s="174" t="s">
        <v>140</v>
      </c>
      <c r="F74" s="154">
        <f>vlookup(G74,terminals!$C$4:$O$196,13,FALSE)</f>
        <v>12</v>
      </c>
      <c r="G74" s="174" t="s">
        <v>160</v>
      </c>
      <c r="H74" s="175" t="s">
        <v>1143</v>
      </c>
      <c r="I74" s="176">
        <v>2600.0</v>
      </c>
      <c r="J74" s="177"/>
      <c r="K74" s="178"/>
      <c r="L74" s="179"/>
      <c r="M74" s="107"/>
      <c r="N74" s="107"/>
      <c r="O74" s="162" t="s">
        <v>1189</v>
      </c>
      <c r="P74" s="180">
        <v>231.0</v>
      </c>
      <c r="Q74" s="107"/>
      <c r="R74" s="168" t="str">
        <f t="shared" si="1"/>
        <v>6610</v>
      </c>
      <c r="S74" s="181" t="str">
        <f>vlookup(R74,route!$A$3:$L$2248,5,FALSE)</f>
        <v>Origin</v>
      </c>
      <c r="T74" s="168" t="str">
        <f t="shared" si="2"/>
        <v>6612</v>
      </c>
      <c r="U74" s="170" t="str">
        <f>vlookup(T74,route!$A$3:$L$2248,5,FALSE)</f>
        <v>Destination</v>
      </c>
      <c r="V74" s="131"/>
    </row>
    <row r="75">
      <c r="A75" s="129"/>
      <c r="B75" s="168">
        <v>67.0</v>
      </c>
      <c r="C75" s="174" t="s">
        <v>425</v>
      </c>
      <c r="D75" s="154">
        <f>vlookup(E75,terminals!$C$4:$O$196,13,FALSE)</f>
        <v>10</v>
      </c>
      <c r="E75" s="174" t="s">
        <v>140</v>
      </c>
      <c r="F75" s="154">
        <f>vlookup(G75,terminals!$C$4:$O$196,13,FALSE)</f>
        <v>12</v>
      </c>
      <c r="G75" s="174" t="s">
        <v>160</v>
      </c>
      <c r="H75" s="175" t="s">
        <v>1143</v>
      </c>
      <c r="I75" s="176">
        <v>2600.0</v>
      </c>
      <c r="J75" s="177"/>
      <c r="K75" s="178"/>
      <c r="L75" s="179"/>
      <c r="M75" s="107"/>
      <c r="N75" s="107"/>
      <c r="O75" s="162" t="s">
        <v>1189</v>
      </c>
      <c r="P75" s="180">
        <v>231.0</v>
      </c>
      <c r="Q75" s="107"/>
      <c r="R75" s="168" t="str">
        <f t="shared" si="1"/>
        <v>6710</v>
      </c>
      <c r="S75" s="181" t="str">
        <f>vlookup(R75,route!$A$3:$L$2248,5,FALSE)</f>
        <v>Origin</v>
      </c>
      <c r="T75" s="168" t="str">
        <f t="shared" si="2"/>
        <v>6712</v>
      </c>
      <c r="U75" s="170" t="str">
        <f>vlookup(T75,route!$A$3:$L$2248,5,FALSE)</f>
        <v>Destination</v>
      </c>
      <c r="V75" s="131"/>
    </row>
    <row r="76">
      <c r="A76" s="129"/>
      <c r="B76" s="168">
        <v>68.0</v>
      </c>
      <c r="C76" s="174" t="s">
        <v>426</v>
      </c>
      <c r="D76" s="154">
        <f>vlookup(E76,terminals!$C$4:$O$196,13,FALSE)</f>
        <v>10</v>
      </c>
      <c r="E76" s="174" t="s">
        <v>140</v>
      </c>
      <c r="F76" s="154">
        <f>vlookup(G76,terminals!$C$4:$O$196,13,FALSE)</f>
        <v>28</v>
      </c>
      <c r="G76" s="174" t="s">
        <v>161</v>
      </c>
      <c r="H76" s="175" t="s">
        <v>1143</v>
      </c>
      <c r="I76" s="176">
        <v>3800.0</v>
      </c>
      <c r="J76" s="177"/>
      <c r="K76" s="178"/>
      <c r="L76" s="179"/>
      <c r="M76" s="107"/>
      <c r="N76" s="107"/>
      <c r="O76" s="162" t="s">
        <v>1190</v>
      </c>
      <c r="P76" s="180">
        <v>231.0</v>
      </c>
      <c r="Q76" s="107"/>
      <c r="R76" s="168" t="str">
        <f t="shared" si="1"/>
        <v>6810</v>
      </c>
      <c r="S76" s="181" t="str">
        <f>vlookup(R76,route!$A$3:$L$2248,5,FALSE)</f>
        <v>Origin</v>
      </c>
      <c r="T76" s="168" t="str">
        <f t="shared" si="2"/>
        <v>6828</v>
      </c>
      <c r="U76" s="170" t="str">
        <f>vlookup(T76,route!$A$3:$L$2248,5,FALSE)</f>
        <v>Destination</v>
      </c>
      <c r="V76" s="131"/>
    </row>
    <row r="77">
      <c r="A77" s="129"/>
      <c r="B77" s="168">
        <v>69.0</v>
      </c>
      <c r="C77" s="174" t="s">
        <v>426</v>
      </c>
      <c r="D77" s="154">
        <f>vlookup(E77,terminals!$C$4:$O$196,13,FALSE)</f>
        <v>10</v>
      </c>
      <c r="E77" s="174" t="s">
        <v>140</v>
      </c>
      <c r="F77" s="154">
        <f>vlookup(G77,terminals!$C$4:$O$196,13,FALSE)</f>
        <v>28</v>
      </c>
      <c r="G77" s="174" t="s">
        <v>161</v>
      </c>
      <c r="H77" s="175" t="s">
        <v>1143</v>
      </c>
      <c r="I77" s="176">
        <v>3800.0</v>
      </c>
      <c r="J77" s="177"/>
      <c r="K77" s="178"/>
      <c r="L77" s="179"/>
      <c r="M77" s="107"/>
      <c r="N77" s="107"/>
      <c r="O77" s="162" t="s">
        <v>1190</v>
      </c>
      <c r="P77" s="180">
        <v>122.0</v>
      </c>
      <c r="Q77" s="107"/>
      <c r="R77" s="168" t="str">
        <f t="shared" si="1"/>
        <v>6910</v>
      </c>
      <c r="S77" s="181" t="str">
        <f>vlookup(R77,route!$A$3:$L$2248,5,FALSE)</f>
        <v>Origin</v>
      </c>
      <c r="T77" s="168" t="str">
        <f t="shared" si="2"/>
        <v>6928</v>
      </c>
      <c r="U77" s="170" t="str">
        <f>vlookup(T77,route!$A$3:$L$2248,5,FALSE)</f>
        <v>Destination</v>
      </c>
      <c r="V77" s="131"/>
    </row>
    <row r="78">
      <c r="A78" s="129"/>
      <c r="B78" s="168">
        <v>70.0</v>
      </c>
      <c r="C78" s="174" t="s">
        <v>426</v>
      </c>
      <c r="D78" s="154">
        <f>vlookup(E78,terminals!$C$4:$O$196,13,FALSE)</f>
        <v>10</v>
      </c>
      <c r="E78" s="174" t="s">
        <v>140</v>
      </c>
      <c r="F78" s="154">
        <f>vlookup(G78,terminals!$C$4:$O$196,13,FALSE)</f>
        <v>28</v>
      </c>
      <c r="G78" s="174" t="s">
        <v>161</v>
      </c>
      <c r="H78" s="175" t="s">
        <v>1143</v>
      </c>
      <c r="I78" s="176">
        <v>3800.0</v>
      </c>
      <c r="J78" s="177"/>
      <c r="K78" s="178"/>
      <c r="L78" s="179"/>
      <c r="M78" s="107"/>
      <c r="N78" s="107"/>
      <c r="O78" s="162" t="s">
        <v>1190</v>
      </c>
      <c r="P78" s="180">
        <v>212.0</v>
      </c>
      <c r="Q78" s="107"/>
      <c r="R78" s="168" t="str">
        <f t="shared" si="1"/>
        <v>7010</v>
      </c>
      <c r="S78" s="181" t="str">
        <f>vlookup(R78,route!$A$3:$L$2248,5,FALSE)</f>
        <v>Origin</v>
      </c>
      <c r="T78" s="168" t="str">
        <f t="shared" si="2"/>
        <v>7028</v>
      </c>
      <c r="U78" s="170" t="str">
        <f>vlookup(T78,route!$A$3:$L$2248,5,FALSE)</f>
        <v>Destination</v>
      </c>
      <c r="V78" s="131"/>
    </row>
    <row r="79">
      <c r="A79" s="129"/>
      <c r="B79" s="168">
        <v>71.0</v>
      </c>
      <c r="C79" s="174" t="s">
        <v>426</v>
      </c>
      <c r="D79" s="154">
        <f>vlookup(E79,terminals!$C$4:$O$196,13,FALSE)</f>
        <v>10</v>
      </c>
      <c r="E79" s="174" t="s">
        <v>140</v>
      </c>
      <c r="F79" s="154">
        <f>vlookup(G79,terminals!$C$4:$O$196,13,FALSE)</f>
        <v>28</v>
      </c>
      <c r="G79" s="174" t="s">
        <v>161</v>
      </c>
      <c r="H79" s="175" t="s">
        <v>1143</v>
      </c>
      <c r="I79" s="176">
        <v>3800.0</v>
      </c>
      <c r="J79" s="177"/>
      <c r="K79" s="178"/>
      <c r="L79" s="179"/>
      <c r="M79" s="107"/>
      <c r="N79" s="107"/>
      <c r="O79" s="162" t="s">
        <v>1190</v>
      </c>
      <c r="P79" s="180">
        <v>560.0</v>
      </c>
      <c r="Q79" s="107"/>
      <c r="R79" s="168" t="str">
        <f t="shared" si="1"/>
        <v>7110</v>
      </c>
      <c r="S79" s="181" t="str">
        <f>vlookup(R79,route!$A$3:$L$2248,5,FALSE)</f>
        <v>Origin</v>
      </c>
      <c r="T79" s="168" t="str">
        <f t="shared" si="2"/>
        <v>7128</v>
      </c>
      <c r="U79" s="170" t="str">
        <f>vlookup(T79,route!$A$3:$L$2248,5,FALSE)</f>
        <v>Destination</v>
      </c>
      <c r="V79" s="131"/>
    </row>
    <row r="80">
      <c r="A80" s="129"/>
      <c r="B80" s="168">
        <v>72.0</v>
      </c>
      <c r="C80" s="174" t="s">
        <v>427</v>
      </c>
      <c r="D80" s="154">
        <f>vlookup(E80,terminals!$C$4:$O$196,13,FALSE)</f>
        <v>10</v>
      </c>
      <c r="E80" s="174" t="s">
        <v>140</v>
      </c>
      <c r="F80" s="154">
        <f>vlookup(G80,terminals!$C$4:$O$196,13,FALSE)</f>
        <v>2</v>
      </c>
      <c r="G80" s="174" t="s">
        <v>173</v>
      </c>
      <c r="H80" s="175" t="s">
        <v>1143</v>
      </c>
      <c r="I80" s="176">
        <v>2200.0</v>
      </c>
      <c r="J80" s="177"/>
      <c r="K80" s="178"/>
      <c r="L80" s="179"/>
      <c r="M80" s="138"/>
      <c r="N80" s="107"/>
      <c r="O80" s="162" t="s">
        <v>1191</v>
      </c>
      <c r="P80" s="180">
        <v>749.0</v>
      </c>
      <c r="Q80" s="107"/>
      <c r="R80" s="168" t="str">
        <f t="shared" si="1"/>
        <v>7210</v>
      </c>
      <c r="S80" s="181" t="str">
        <f>vlookup(R80,route!$A$3:$L$2248,5,FALSE)</f>
        <v>Origin</v>
      </c>
      <c r="T80" s="168" t="str">
        <f t="shared" si="2"/>
        <v>722</v>
      </c>
      <c r="U80" s="170" t="str">
        <f>vlookup(T80,route!$A$3:$L$2248,5,FALSE)</f>
        <v>Destination</v>
      </c>
      <c r="V80" s="131"/>
    </row>
    <row r="81">
      <c r="A81" s="129"/>
      <c r="B81" s="168">
        <v>73.0</v>
      </c>
      <c r="C81" s="174" t="s">
        <v>428</v>
      </c>
      <c r="D81" s="154">
        <f>vlookup(E81,terminals!$C$4:$O$196,13,FALSE)</f>
        <v>10</v>
      </c>
      <c r="E81" s="174" t="s">
        <v>140</v>
      </c>
      <c r="F81" s="154">
        <f>vlookup(G81,terminals!$C$4:$O$196,13,FALSE)</f>
        <v>4</v>
      </c>
      <c r="G81" s="174" t="s">
        <v>178</v>
      </c>
      <c r="H81" s="175" t="s">
        <v>1143</v>
      </c>
      <c r="I81" s="176">
        <v>3200.0</v>
      </c>
      <c r="J81" s="177"/>
      <c r="K81" s="178"/>
      <c r="L81" s="179"/>
      <c r="M81" s="107"/>
      <c r="N81" s="107"/>
      <c r="O81" s="162" t="s">
        <v>1192</v>
      </c>
      <c r="P81" s="180">
        <v>706.0</v>
      </c>
      <c r="Q81" s="107"/>
      <c r="R81" s="168" t="str">
        <f t="shared" si="1"/>
        <v>7310</v>
      </c>
      <c r="S81" s="181" t="str">
        <f>vlookup(R81,route!$A$3:$L$2248,5,FALSE)</f>
        <v>Origin</v>
      </c>
      <c r="T81" s="168" t="str">
        <f t="shared" si="2"/>
        <v>734</v>
      </c>
      <c r="U81" s="170" t="str">
        <f>vlookup(T81,route!$A$3:$L$2248,5,FALSE)</f>
        <v>Destination</v>
      </c>
      <c r="V81" s="131"/>
    </row>
    <row r="82">
      <c r="A82" s="129"/>
      <c r="B82" s="168">
        <v>74.0</v>
      </c>
      <c r="C82" s="174" t="s">
        <v>429</v>
      </c>
      <c r="D82" s="154">
        <f>vlookup(E82,terminals!$C$4:$O$196,13,FALSE)</f>
        <v>11</v>
      </c>
      <c r="E82" s="174" t="s">
        <v>186</v>
      </c>
      <c r="F82" s="154">
        <f>vlookup(G82,terminals!$C$4:$O$196,13,FALSE)</f>
        <v>20</v>
      </c>
      <c r="G82" s="174" t="s">
        <v>150</v>
      </c>
      <c r="H82" s="175" t="s">
        <v>1143</v>
      </c>
      <c r="I82" s="176">
        <v>8600.0</v>
      </c>
      <c r="J82" s="177"/>
      <c r="K82" s="178"/>
      <c r="L82" s="179"/>
      <c r="M82" s="107"/>
      <c r="N82" s="107"/>
      <c r="O82" s="162" t="s">
        <v>1193</v>
      </c>
      <c r="P82" s="180">
        <v>488.0</v>
      </c>
      <c r="Q82" s="107"/>
      <c r="R82" s="168" t="str">
        <f t="shared" si="1"/>
        <v>7411</v>
      </c>
      <c r="S82" s="181" t="str">
        <f>vlookup(R82,route!$A$3:$L$2248,5,FALSE)</f>
        <v>Origin</v>
      </c>
      <c r="T82" s="168" t="str">
        <f t="shared" si="2"/>
        <v>7420</v>
      </c>
      <c r="U82" s="170" t="str">
        <f>vlookup(T82,route!$A$3:$L$2248,5,FALSE)</f>
        <v>Destination</v>
      </c>
      <c r="V82" s="131"/>
    </row>
    <row r="83">
      <c r="A83" s="129"/>
      <c r="B83" s="168">
        <v>75.0</v>
      </c>
      <c r="C83" s="174" t="s">
        <v>430</v>
      </c>
      <c r="D83" s="154">
        <f>vlookup(E83,terminals!$C$4:$O$196,13,FALSE)</f>
        <v>29</v>
      </c>
      <c r="E83" s="174" t="s">
        <v>187</v>
      </c>
      <c r="F83" s="154">
        <f>vlookup(G83,terminals!$C$4:$O$196,13,FALSE)</f>
        <v>17</v>
      </c>
      <c r="G83" s="174" t="s">
        <v>152</v>
      </c>
      <c r="H83" s="175" t="s">
        <v>1143</v>
      </c>
      <c r="I83" s="176">
        <v>10150.0</v>
      </c>
      <c r="J83" s="177"/>
      <c r="K83" s="178"/>
      <c r="L83" s="179"/>
      <c r="M83" s="107"/>
      <c r="N83" s="107"/>
      <c r="O83" s="162" t="s">
        <v>1194</v>
      </c>
      <c r="P83" s="180">
        <v>607.0</v>
      </c>
      <c r="Q83" s="107"/>
      <c r="R83" s="168" t="str">
        <f t="shared" si="1"/>
        <v>7529</v>
      </c>
      <c r="S83" s="181" t="str">
        <f>vlookup(R83,route!$A$3:$L$2248,5,FALSE)</f>
        <v>Origin</v>
      </c>
      <c r="T83" s="168" t="str">
        <f t="shared" si="2"/>
        <v>7517</v>
      </c>
      <c r="U83" s="170" t="str">
        <f>vlookup(T83,route!$A$3:$L$2248,5,FALSE)</f>
        <v>Destination</v>
      </c>
      <c r="V83" s="131"/>
    </row>
    <row r="84">
      <c r="A84" s="129"/>
      <c r="B84" s="168">
        <v>76.0</v>
      </c>
      <c r="C84" s="174" t="s">
        <v>432</v>
      </c>
      <c r="D84" s="154">
        <f>vlookup(E84,terminals!$C$4:$O$196,13,FALSE)</f>
        <v>29</v>
      </c>
      <c r="E84" s="174" t="s">
        <v>187</v>
      </c>
      <c r="F84" s="154">
        <f>vlookup(G84,terminals!$C$4:$O$196,13,FALSE)</f>
        <v>24</v>
      </c>
      <c r="G84" s="174" t="s">
        <v>154</v>
      </c>
      <c r="H84" s="175" t="s">
        <v>1143</v>
      </c>
      <c r="I84" s="176">
        <v>11150.0</v>
      </c>
      <c r="J84" s="177"/>
      <c r="K84" s="178"/>
      <c r="L84" s="179"/>
      <c r="M84" s="107"/>
      <c r="N84" s="107"/>
      <c r="O84" s="162" t="s">
        <v>1195</v>
      </c>
      <c r="P84" s="180">
        <v>692.0</v>
      </c>
      <c r="Q84" s="107"/>
      <c r="R84" s="168" t="str">
        <f t="shared" si="1"/>
        <v>7629</v>
      </c>
      <c r="S84" s="181" t="str">
        <f>vlookup(R84,route!$A$3:$L$2248,5,FALSE)</f>
        <v>Origin</v>
      </c>
      <c r="T84" s="168" t="str">
        <f t="shared" si="2"/>
        <v>7624</v>
      </c>
      <c r="U84" s="170" t="str">
        <f>vlookup(T84,route!$A$3:$L$2248,5,FALSE)</f>
        <v>Destination</v>
      </c>
      <c r="V84" s="131"/>
    </row>
    <row r="85">
      <c r="A85" s="129"/>
      <c r="B85" s="168">
        <v>78.0</v>
      </c>
      <c r="C85" s="174" t="s">
        <v>433</v>
      </c>
      <c r="D85" s="154">
        <f>vlookup(E85,terminals!$C$4:$O$196,13,FALSE)</f>
        <v>29</v>
      </c>
      <c r="E85" s="174" t="s">
        <v>187</v>
      </c>
      <c r="F85" s="154">
        <f>vlookup(G85,terminals!$C$4:$O$196,13,FALSE)</f>
        <v>9</v>
      </c>
      <c r="G85" s="174" t="s">
        <v>170</v>
      </c>
      <c r="H85" s="175" t="s">
        <v>1143</v>
      </c>
      <c r="I85" s="176">
        <v>8150.0</v>
      </c>
      <c r="J85" s="177"/>
      <c r="K85" s="178"/>
      <c r="L85" s="179"/>
      <c r="M85" s="107"/>
      <c r="N85" s="107"/>
      <c r="O85" s="162" t="s">
        <v>1157</v>
      </c>
      <c r="P85" s="180">
        <v>560.0</v>
      </c>
      <c r="Q85" s="107"/>
      <c r="R85" s="168" t="str">
        <f t="shared" si="1"/>
        <v>7829</v>
      </c>
      <c r="S85" s="181" t="str">
        <f>vlookup(R85,route!$A$3:$L$2248,5,FALSE)</f>
        <v>Origin</v>
      </c>
      <c r="T85" s="168" t="str">
        <f t="shared" si="2"/>
        <v>789</v>
      </c>
      <c r="U85" s="170" t="str">
        <f>vlookup(T85,route!$A$3:$L$2248,5,FALSE)</f>
        <v>Destination</v>
      </c>
      <c r="V85" s="131"/>
    </row>
    <row r="86">
      <c r="A86" s="129"/>
      <c r="B86" s="168">
        <v>79.0</v>
      </c>
      <c r="C86" s="174" t="s">
        <v>434</v>
      </c>
      <c r="D86" s="154">
        <f>vlookup(E86,terminals!$C$4:$O$196,13,FALSE)</f>
        <v>29</v>
      </c>
      <c r="E86" s="174" t="s">
        <v>187</v>
      </c>
      <c r="F86" s="154">
        <f>vlookup(G86,terminals!$C$4:$O$196,13,FALSE)</f>
        <v>7</v>
      </c>
      <c r="G86" s="174" t="s">
        <v>155</v>
      </c>
      <c r="H86" s="175" t="s">
        <v>1143</v>
      </c>
      <c r="I86" s="176">
        <v>11150.0</v>
      </c>
      <c r="J86" s="177"/>
      <c r="K86" s="178"/>
      <c r="L86" s="179"/>
      <c r="M86" s="107"/>
      <c r="N86" s="107"/>
      <c r="O86" s="162" t="s">
        <v>1196</v>
      </c>
      <c r="P86" s="180">
        <v>656.0</v>
      </c>
      <c r="Q86" s="107"/>
      <c r="R86" s="168" t="str">
        <f t="shared" si="1"/>
        <v>7929</v>
      </c>
      <c r="S86" s="181" t="str">
        <f>vlookup(R86,route!$A$3:$L$2248,5,FALSE)</f>
        <v>Origin</v>
      </c>
      <c r="T86" s="168" t="str">
        <f t="shared" si="2"/>
        <v>797</v>
      </c>
      <c r="U86" s="170" t="str">
        <f>vlookup(T86,route!$A$3:$L$2248,5,FALSE)</f>
        <v>Destination</v>
      </c>
      <c r="V86" s="131"/>
    </row>
    <row r="87">
      <c r="A87" s="129"/>
      <c r="B87" s="168">
        <v>80.0</v>
      </c>
      <c r="C87" s="174" t="s">
        <v>431</v>
      </c>
      <c r="D87" s="154">
        <f>vlookup(E87,terminals!$C$4:$O$196,13,FALSE)</f>
        <v>29</v>
      </c>
      <c r="E87" s="174" t="s">
        <v>187</v>
      </c>
      <c r="F87" s="154">
        <f>vlookup(G87,terminals!$C$4:$O$196,13,FALSE)</f>
        <v>20</v>
      </c>
      <c r="G87" s="174" t="s">
        <v>150</v>
      </c>
      <c r="H87" s="175" t="s">
        <v>1143</v>
      </c>
      <c r="I87" s="176">
        <v>11150.0</v>
      </c>
      <c r="J87" s="177"/>
      <c r="K87" s="178"/>
      <c r="L87" s="179"/>
      <c r="M87" s="107"/>
      <c r="N87" s="107"/>
      <c r="O87" s="162" t="s">
        <v>1197</v>
      </c>
      <c r="P87" s="180">
        <v>595.0</v>
      </c>
      <c r="Q87" s="107"/>
      <c r="R87" s="168" t="str">
        <f t="shared" si="1"/>
        <v>8029</v>
      </c>
      <c r="S87" s="181" t="str">
        <f>vlookup(R87,route!$A$3:$L$2248,5,FALSE)</f>
        <v>Origin</v>
      </c>
      <c r="T87" s="168" t="str">
        <f t="shared" si="2"/>
        <v>8020</v>
      </c>
      <c r="U87" s="170" t="str">
        <f>vlookup(T87,route!$A$3:$L$2248,5,FALSE)</f>
        <v>Destination</v>
      </c>
      <c r="V87" s="131"/>
    </row>
    <row r="88">
      <c r="A88" s="160"/>
      <c r="B88" s="168">
        <v>81.0</v>
      </c>
      <c r="C88" s="174" t="s">
        <v>1198</v>
      </c>
      <c r="D88" s="154">
        <f>vlookup(E88,terminals!$C$4:$O$196,13,FALSE)</f>
        <v>29</v>
      </c>
      <c r="E88" s="174" t="s">
        <v>187</v>
      </c>
      <c r="F88" s="154">
        <f>vlookup(G88,terminals!$C$4:$O$196,13,FALSE)</f>
        <v>12</v>
      </c>
      <c r="G88" s="174" t="s">
        <v>160</v>
      </c>
      <c r="H88" s="175" t="s">
        <v>1143</v>
      </c>
      <c r="I88" s="176">
        <v>8500.0</v>
      </c>
      <c r="J88" s="177"/>
      <c r="K88" s="178"/>
      <c r="L88" s="179"/>
      <c r="M88" s="107"/>
      <c r="N88" s="107"/>
      <c r="O88" s="162" t="s">
        <v>1199</v>
      </c>
      <c r="P88" s="180">
        <v>567.0</v>
      </c>
      <c r="Q88" s="107"/>
      <c r="R88" s="168" t="str">
        <f t="shared" si="1"/>
        <v>8129</v>
      </c>
      <c r="S88" s="181" t="str">
        <f>vlookup(R88,route!$A$3:$L$2248,5,FALSE)</f>
        <v>Origin</v>
      </c>
      <c r="T88" s="168" t="str">
        <f t="shared" si="2"/>
        <v>8112</v>
      </c>
      <c r="U88" s="170" t="str">
        <f>vlookup(T88,route!$A$3:$L$2248,5,FALSE)</f>
        <v>Lastdrop</v>
      </c>
      <c r="V88" s="131"/>
    </row>
    <row r="89">
      <c r="A89" s="129"/>
      <c r="B89" s="168">
        <v>81.0</v>
      </c>
      <c r="C89" s="174" t="s">
        <v>435</v>
      </c>
      <c r="D89" s="154">
        <f>vlookup(E89,terminals!$C$4:$O$196,13,FALSE)</f>
        <v>29</v>
      </c>
      <c r="E89" s="174" t="s">
        <v>187</v>
      </c>
      <c r="F89" s="154">
        <f>vlookup(G89,terminals!$C$4:$O$196,13,FALSE)</f>
        <v>28</v>
      </c>
      <c r="G89" s="174" t="s">
        <v>161</v>
      </c>
      <c r="H89" s="175" t="s">
        <v>1143</v>
      </c>
      <c r="I89" s="176">
        <v>9000.0</v>
      </c>
      <c r="J89" s="177"/>
      <c r="K89" s="178"/>
      <c r="L89" s="179"/>
      <c r="M89" s="107"/>
      <c r="N89" s="107"/>
      <c r="O89" s="162" t="s">
        <v>1200</v>
      </c>
      <c r="P89" s="180">
        <v>567.0</v>
      </c>
      <c r="Q89" s="107"/>
      <c r="R89" s="168" t="str">
        <f t="shared" si="1"/>
        <v>8129</v>
      </c>
      <c r="S89" s="181" t="str">
        <f>vlookup(R89,route!$A$3:$L$2248,5,FALSE)</f>
        <v>Origin</v>
      </c>
      <c r="T89" s="168" t="str">
        <f t="shared" si="2"/>
        <v>8128</v>
      </c>
      <c r="U89" s="170" t="str">
        <f>vlookup(T89,route!$A$3:$L$2248,5,FALSE)</f>
        <v>Destination</v>
      </c>
      <c r="V89" s="131"/>
    </row>
    <row r="90">
      <c r="A90" s="129"/>
      <c r="B90" s="168">
        <v>82.0</v>
      </c>
      <c r="C90" s="174" t="s">
        <v>436</v>
      </c>
      <c r="D90" s="154">
        <f>vlookup(E90,terminals!$C$4:$O$196,13,FALSE)</f>
        <v>29</v>
      </c>
      <c r="E90" s="174" t="s">
        <v>187</v>
      </c>
      <c r="F90" s="154">
        <f>vlookup(G90,terminals!$C$4:$O$196,13,FALSE)</f>
        <v>2</v>
      </c>
      <c r="G90" s="174" t="s">
        <v>173</v>
      </c>
      <c r="H90" s="175" t="s">
        <v>1143</v>
      </c>
      <c r="I90" s="176">
        <v>10200.0</v>
      </c>
      <c r="J90" s="177"/>
      <c r="K90" s="178"/>
      <c r="L90" s="179"/>
      <c r="M90" s="107"/>
      <c r="N90" s="107"/>
      <c r="O90" s="162" t="s">
        <v>1201</v>
      </c>
      <c r="P90" s="180">
        <v>536.0</v>
      </c>
      <c r="Q90" s="107"/>
      <c r="R90" s="168" t="str">
        <f t="shared" si="1"/>
        <v>8229</v>
      </c>
      <c r="S90" s="181" t="str">
        <f>vlookup(R90,route!$A$3:$L$2248,5,FALSE)</f>
        <v>Origin</v>
      </c>
      <c r="T90" s="168" t="str">
        <f t="shared" si="2"/>
        <v>822</v>
      </c>
      <c r="U90" s="170" t="str">
        <f>vlookup(T90,route!$A$3:$L$2248,5,FALSE)</f>
        <v>Destination</v>
      </c>
      <c r="V90" s="131"/>
    </row>
    <row r="91">
      <c r="A91" s="129"/>
      <c r="B91" s="168">
        <v>83.0</v>
      </c>
      <c r="C91" s="174" t="s">
        <v>437</v>
      </c>
      <c r="D91" s="154">
        <f>vlookup(E91,terminals!$C$4:$O$196,13,FALSE)</f>
        <v>26</v>
      </c>
      <c r="E91" s="174" t="s">
        <v>149</v>
      </c>
      <c r="F91" s="154">
        <f>vlookup(G91,terminals!$C$4:$O$196,13,FALSE)</f>
        <v>31</v>
      </c>
      <c r="G91" s="174" t="s">
        <v>148</v>
      </c>
      <c r="H91" s="175" t="s">
        <v>1143</v>
      </c>
      <c r="I91" s="176">
        <v>8700.0</v>
      </c>
      <c r="J91" s="177"/>
      <c r="K91" s="178"/>
      <c r="L91" s="179"/>
      <c r="M91" s="107"/>
      <c r="N91" s="107"/>
      <c r="O91" s="162" t="s">
        <v>1202</v>
      </c>
      <c r="P91" s="180">
        <v>536.0</v>
      </c>
      <c r="Q91" s="107"/>
      <c r="R91" s="168" t="str">
        <f t="shared" si="1"/>
        <v>8326</v>
      </c>
      <c r="S91" s="181" t="str">
        <f>vlookup(R91,route!$A$3:$L$2248,5,FALSE)</f>
        <v>Origin</v>
      </c>
      <c r="T91" s="168" t="str">
        <f t="shared" si="2"/>
        <v>8331</v>
      </c>
      <c r="U91" s="170" t="str">
        <f>vlookup(T91,route!$A$3:$L$2248,5,FALSE)</f>
        <v>Destination</v>
      </c>
      <c r="V91" s="131"/>
    </row>
    <row r="92">
      <c r="A92" s="129"/>
      <c r="B92" s="168">
        <v>84.0</v>
      </c>
      <c r="C92" s="174" t="s">
        <v>438</v>
      </c>
      <c r="D92" s="154">
        <f>vlookup(E92,terminals!$C$4:$O$196,13,FALSE)</f>
        <v>26</v>
      </c>
      <c r="E92" s="174" t="s">
        <v>149</v>
      </c>
      <c r="F92" s="154">
        <f>vlookup(G92,terminals!$C$4:$O$196,13,FALSE)</f>
        <v>31</v>
      </c>
      <c r="G92" s="174" t="s">
        <v>148</v>
      </c>
      <c r="H92" s="175" t="s">
        <v>1143</v>
      </c>
      <c r="I92" s="176">
        <v>9000.0</v>
      </c>
      <c r="J92" s="177"/>
      <c r="K92" s="178"/>
      <c r="L92" s="179"/>
      <c r="M92" s="107"/>
      <c r="N92" s="107"/>
      <c r="O92" s="162" t="s">
        <v>1202</v>
      </c>
      <c r="P92" s="180">
        <v>662.0</v>
      </c>
      <c r="Q92" s="107"/>
      <c r="R92" s="168" t="str">
        <f t="shared" si="1"/>
        <v>8426</v>
      </c>
      <c r="S92" s="181" t="str">
        <f>vlookup(R92,route!$A$3:$L$2248,5,FALSE)</f>
        <v>Origin</v>
      </c>
      <c r="T92" s="168" t="str">
        <f t="shared" si="2"/>
        <v>8431</v>
      </c>
      <c r="U92" s="170" t="str">
        <f>vlookup(T92,route!$A$3:$L$2248,5,FALSE)</f>
        <v>Destination</v>
      </c>
      <c r="V92" s="131"/>
    </row>
    <row r="93">
      <c r="A93" s="129"/>
      <c r="B93" s="168">
        <v>85.0</v>
      </c>
      <c r="C93" s="174" t="s">
        <v>439</v>
      </c>
      <c r="D93" s="154">
        <f>vlookup(E93,terminals!$C$4:$O$196,13,FALSE)</f>
        <v>25</v>
      </c>
      <c r="E93" s="174" t="s">
        <v>190</v>
      </c>
      <c r="F93" s="154">
        <f>vlookup(G93,terminals!$C$4:$O$196,13,FALSE)</f>
        <v>1</v>
      </c>
      <c r="G93" s="174" t="s">
        <v>139</v>
      </c>
      <c r="H93" s="175" t="s">
        <v>1143</v>
      </c>
      <c r="I93" s="176">
        <v>6000.0</v>
      </c>
      <c r="J93" s="177"/>
      <c r="K93" s="178"/>
      <c r="L93" s="179"/>
      <c r="M93" s="107"/>
      <c r="N93" s="107"/>
      <c r="O93" s="162" t="s">
        <v>1203</v>
      </c>
      <c r="P93" s="180">
        <v>662.0</v>
      </c>
      <c r="Q93" s="107"/>
      <c r="R93" s="168" t="str">
        <f t="shared" si="1"/>
        <v>8525</v>
      </c>
      <c r="S93" s="181" t="str">
        <f>vlookup(R93,route!$A$3:$L$2248,5,FALSE)</f>
        <v>Origin</v>
      </c>
      <c r="T93" s="168" t="str">
        <f t="shared" si="2"/>
        <v>851</v>
      </c>
      <c r="U93" s="170" t="str">
        <f>vlookup(T93,route!$A$3:$L$2248,5,FALSE)</f>
        <v>Destination</v>
      </c>
      <c r="V93" s="131"/>
    </row>
    <row r="94">
      <c r="A94" s="129"/>
      <c r="B94" s="168">
        <v>86.0</v>
      </c>
      <c r="C94" s="174" t="s">
        <v>439</v>
      </c>
      <c r="D94" s="154">
        <f>vlookup(E94,terminals!$C$4:$O$196,13,FALSE)</f>
        <v>25</v>
      </c>
      <c r="E94" s="174" t="s">
        <v>190</v>
      </c>
      <c r="F94" s="154">
        <f>vlookup(G94,terminals!$C$4:$O$196,13,FALSE)</f>
        <v>1</v>
      </c>
      <c r="G94" s="174" t="s">
        <v>139</v>
      </c>
      <c r="H94" s="175" t="s">
        <v>1143</v>
      </c>
      <c r="I94" s="176">
        <v>9750.0</v>
      </c>
      <c r="J94" s="177"/>
      <c r="K94" s="178"/>
      <c r="L94" s="179"/>
      <c r="M94" s="107"/>
      <c r="N94" s="107"/>
      <c r="O94" s="162" t="s">
        <v>1203</v>
      </c>
      <c r="P94" s="180">
        <v>662.0</v>
      </c>
      <c r="Q94" s="107"/>
      <c r="R94" s="168" t="str">
        <f t="shared" si="1"/>
        <v>8625</v>
      </c>
      <c r="S94" s="181" t="str">
        <f>vlookup(R94,route!$A$3:$L$2248,5,FALSE)</f>
        <v>Origin</v>
      </c>
      <c r="T94" s="168" t="str">
        <f t="shared" si="2"/>
        <v>861</v>
      </c>
      <c r="U94" s="170" t="str">
        <f>vlookup(T94,route!$A$3:$L$2248,5,FALSE)</f>
        <v>Destination</v>
      </c>
      <c r="V94" s="131"/>
    </row>
    <row r="95">
      <c r="A95" s="129"/>
      <c r="B95" s="168">
        <v>87.0</v>
      </c>
      <c r="C95" s="174" t="s">
        <v>440</v>
      </c>
      <c r="D95" s="154">
        <f>vlookup(E95,terminals!$C$4:$O$196,13,FALSE)</f>
        <v>25</v>
      </c>
      <c r="E95" s="174" t="s">
        <v>190</v>
      </c>
      <c r="F95" s="154">
        <f>vlookup(G95,terminals!$C$4:$O$196,13,FALSE)</f>
        <v>31</v>
      </c>
      <c r="G95" s="174" t="s">
        <v>148</v>
      </c>
      <c r="H95" s="175" t="s">
        <v>1143</v>
      </c>
      <c r="I95" s="176">
        <v>8850.0</v>
      </c>
      <c r="J95" s="177"/>
      <c r="K95" s="178"/>
      <c r="L95" s="179"/>
      <c r="M95" s="107"/>
      <c r="N95" s="107"/>
      <c r="O95" s="162" t="s">
        <v>1204</v>
      </c>
      <c r="P95" s="180">
        <v>683.0</v>
      </c>
      <c r="Q95" s="107"/>
      <c r="R95" s="168" t="str">
        <f t="shared" si="1"/>
        <v>8725</v>
      </c>
      <c r="S95" s="181" t="str">
        <f>vlookup(R95,route!$A$3:$L$2248,5,FALSE)</f>
        <v>Origin</v>
      </c>
      <c r="T95" s="168" t="str">
        <f t="shared" si="2"/>
        <v>8731</v>
      </c>
      <c r="U95" s="170" t="str">
        <f>vlookup(T95,route!$A$3:$L$2248,5,FALSE)</f>
        <v>Destination</v>
      </c>
      <c r="V95" s="131"/>
    </row>
    <row r="96">
      <c r="A96" s="129"/>
      <c r="B96" s="168">
        <v>88.0</v>
      </c>
      <c r="C96" s="174" t="s">
        <v>440</v>
      </c>
      <c r="D96" s="154">
        <f>vlookup(E96,terminals!$C$4:$O$196,13,FALSE)</f>
        <v>25</v>
      </c>
      <c r="E96" s="174" t="s">
        <v>190</v>
      </c>
      <c r="F96" s="154">
        <f>vlookup(G96,terminals!$C$4:$O$196,13,FALSE)</f>
        <v>31</v>
      </c>
      <c r="G96" s="174" t="s">
        <v>148</v>
      </c>
      <c r="H96" s="175" t="s">
        <v>1143</v>
      </c>
      <c r="I96" s="176">
        <v>8500.0</v>
      </c>
      <c r="J96" s="177"/>
      <c r="K96" s="178"/>
      <c r="L96" s="179"/>
      <c r="M96" s="107"/>
      <c r="N96" s="107"/>
      <c r="O96" s="162" t="s">
        <v>1204</v>
      </c>
      <c r="P96" s="180">
        <v>683.0</v>
      </c>
      <c r="Q96" s="107"/>
      <c r="R96" s="168" t="str">
        <f t="shared" si="1"/>
        <v>8825</v>
      </c>
      <c r="S96" s="181" t="str">
        <f>vlookup(R96,route!$A$3:$L$2248,5,FALSE)</f>
        <v>Origin</v>
      </c>
      <c r="T96" s="168" t="str">
        <f t="shared" si="2"/>
        <v>8831</v>
      </c>
      <c r="U96" s="170" t="str">
        <f>vlookup(T96,route!$A$3:$L$2248,5,FALSE)</f>
        <v>Destination</v>
      </c>
      <c r="V96" s="131"/>
    </row>
    <row r="97">
      <c r="A97" s="129"/>
      <c r="B97" s="168">
        <v>89.0</v>
      </c>
      <c r="C97" s="174" t="s">
        <v>440</v>
      </c>
      <c r="D97" s="154">
        <f>vlookup(E97,terminals!$C$4:$O$196,13,FALSE)</f>
        <v>25</v>
      </c>
      <c r="E97" s="174" t="s">
        <v>190</v>
      </c>
      <c r="F97" s="154">
        <f>vlookup(G97,terminals!$C$4:$O$196,13,FALSE)</f>
        <v>31</v>
      </c>
      <c r="G97" s="174" t="s">
        <v>148</v>
      </c>
      <c r="H97" s="175" t="s">
        <v>1143</v>
      </c>
      <c r="I97" s="176">
        <v>8700.0</v>
      </c>
      <c r="J97" s="177"/>
      <c r="K97" s="178"/>
      <c r="L97" s="179"/>
      <c r="M97" s="107"/>
      <c r="N97" s="107"/>
      <c r="O97" s="162" t="s">
        <v>1204</v>
      </c>
      <c r="P97" s="180">
        <v>359.0</v>
      </c>
      <c r="Q97" s="107"/>
      <c r="R97" s="168" t="str">
        <f t="shared" si="1"/>
        <v>8925</v>
      </c>
      <c r="S97" s="181" t="str">
        <f>vlookup(R97,route!$A$3:$L$2248,5,FALSE)</f>
        <v>Origin</v>
      </c>
      <c r="T97" s="168" t="str">
        <f t="shared" si="2"/>
        <v>8931</v>
      </c>
      <c r="U97" s="170" t="str">
        <f>vlookup(T97,route!$A$3:$L$2248,5,FALSE)</f>
        <v>Destination</v>
      </c>
      <c r="V97" s="131"/>
    </row>
    <row r="98">
      <c r="A98" s="129"/>
      <c r="B98" s="168">
        <v>90.0</v>
      </c>
      <c r="C98" s="174" t="s">
        <v>441</v>
      </c>
      <c r="D98" s="154">
        <f>vlookup(E98,terminals!$C$4:$O$196,13,FALSE)</f>
        <v>25</v>
      </c>
      <c r="E98" s="174" t="s">
        <v>190</v>
      </c>
      <c r="F98" s="154">
        <f>vlookup(G98,terminals!$C$4:$O$196,13,FALSE)</f>
        <v>7</v>
      </c>
      <c r="G98" s="174" t="s">
        <v>155</v>
      </c>
      <c r="H98" s="175" t="s">
        <v>1143</v>
      </c>
      <c r="I98" s="176">
        <v>9650.0</v>
      </c>
      <c r="J98" s="177"/>
      <c r="K98" s="178"/>
      <c r="L98" s="179"/>
      <c r="M98" s="107"/>
      <c r="N98" s="107"/>
      <c r="O98" s="162" t="s">
        <v>1205</v>
      </c>
      <c r="P98" s="180">
        <v>536.0</v>
      </c>
      <c r="Q98" s="107"/>
      <c r="R98" s="168" t="str">
        <f t="shared" si="1"/>
        <v>9025</v>
      </c>
      <c r="S98" s="181" t="str">
        <f>vlookup(R98,route!$A$3:$L$2248,5,FALSE)</f>
        <v>Origin</v>
      </c>
      <c r="T98" s="168" t="str">
        <f t="shared" si="2"/>
        <v>907</v>
      </c>
      <c r="U98" s="170" t="str">
        <f>vlookup(T98,route!$A$3:$L$2248,5,FALSE)</f>
        <v>Destination</v>
      </c>
      <c r="V98" s="131"/>
    </row>
    <row r="99">
      <c r="A99" s="129"/>
      <c r="B99" s="168">
        <v>91.0</v>
      </c>
      <c r="C99" s="174" t="s">
        <v>442</v>
      </c>
      <c r="D99" s="154">
        <f>vlookup(E99,terminals!$C$4:$O$196,13,FALSE)</f>
        <v>25</v>
      </c>
      <c r="E99" s="174" t="s">
        <v>190</v>
      </c>
      <c r="F99" s="154">
        <f>vlookup(G99,terminals!$C$4:$O$196,13,FALSE)</f>
        <v>7</v>
      </c>
      <c r="G99" s="174" t="s">
        <v>155</v>
      </c>
      <c r="H99" s="175" t="s">
        <v>1143</v>
      </c>
      <c r="I99" s="176">
        <v>9500.0</v>
      </c>
      <c r="J99" s="177"/>
      <c r="K99" s="178"/>
      <c r="L99" s="179"/>
      <c r="M99" s="107"/>
      <c r="N99" s="107"/>
      <c r="O99" s="162" t="s">
        <v>1205</v>
      </c>
      <c r="P99" s="180">
        <v>450.0</v>
      </c>
      <c r="Q99" s="107"/>
      <c r="R99" s="168" t="str">
        <f t="shared" si="1"/>
        <v>9125</v>
      </c>
      <c r="S99" s="181" t="str">
        <f>vlookup(R99,route!$A$3:$L$2248,5,FALSE)</f>
        <v>Origin</v>
      </c>
      <c r="T99" s="168" t="str">
        <f t="shared" si="2"/>
        <v>917</v>
      </c>
      <c r="U99" s="170" t="str">
        <f>vlookup(T99,route!$A$3:$L$2248,5,FALSE)</f>
        <v>Destination</v>
      </c>
      <c r="V99" s="131"/>
    </row>
    <row r="100">
      <c r="A100" s="160"/>
      <c r="B100" s="168">
        <v>92.0</v>
      </c>
      <c r="C100" s="174" t="s">
        <v>443</v>
      </c>
      <c r="D100" s="154">
        <f>vlookup(E100,terminals!$C$4:$O$196,13,FALSE)</f>
        <v>25</v>
      </c>
      <c r="E100" s="174" t="s">
        <v>190</v>
      </c>
      <c r="F100" s="154">
        <f>vlookup(G100,terminals!$C$4:$O$196,13,FALSE)</f>
        <v>6</v>
      </c>
      <c r="G100" s="174" t="s">
        <v>159</v>
      </c>
      <c r="H100" s="175" t="s">
        <v>1143</v>
      </c>
      <c r="I100" s="176">
        <v>6500.0</v>
      </c>
      <c r="J100" s="177"/>
      <c r="K100" s="178"/>
      <c r="L100" s="179"/>
      <c r="M100" s="107"/>
      <c r="N100" s="107"/>
      <c r="O100" s="162" t="s">
        <v>1206</v>
      </c>
      <c r="P100" s="180">
        <v>536.0</v>
      </c>
      <c r="Q100" s="107"/>
      <c r="R100" s="168" t="str">
        <f t="shared" si="1"/>
        <v>9225</v>
      </c>
      <c r="S100" s="181" t="str">
        <f>vlookup(R100,route!$A$3:$L$2248,5,FALSE)</f>
        <v>Origin</v>
      </c>
      <c r="T100" s="168" t="str">
        <f t="shared" si="2"/>
        <v>926</v>
      </c>
      <c r="U100" s="170" t="str">
        <f>vlookup(T100,route!$A$3:$L$2248,5,FALSE)</f>
        <v>Lastdrop</v>
      </c>
      <c r="V100" s="131"/>
    </row>
    <row r="101">
      <c r="A101" s="129"/>
      <c r="B101" s="168">
        <v>93.0</v>
      </c>
      <c r="C101" s="183" t="s">
        <v>455</v>
      </c>
      <c r="D101" s="154">
        <f>vlookup(E101,terminals!$C$4:$O$196,13,FALSE)</f>
        <v>20</v>
      </c>
      <c r="E101" s="174" t="s">
        <v>150</v>
      </c>
      <c r="F101" s="154">
        <f>vlookup(G101,terminals!$C$4:$O$196,13,FALSE)</f>
        <v>12</v>
      </c>
      <c r="G101" s="174" t="s">
        <v>160</v>
      </c>
      <c r="H101" s="175" t="s">
        <v>1143</v>
      </c>
      <c r="I101" s="176">
        <v>5250.0</v>
      </c>
      <c r="J101" s="177"/>
      <c r="K101" s="178"/>
      <c r="L101" s="179"/>
      <c r="M101" s="107"/>
      <c r="N101" s="107"/>
      <c r="O101" s="162" t="s">
        <v>1207</v>
      </c>
      <c r="P101" s="180">
        <v>450.0</v>
      </c>
      <c r="Q101" s="107"/>
      <c r="R101" s="168" t="str">
        <f t="shared" si="1"/>
        <v>9320</v>
      </c>
      <c r="S101" s="181" t="str">
        <f>vlookup(R101,route!$A$3:$L$2248,5,FALSE)</f>
        <v>Origin</v>
      </c>
      <c r="T101" s="168" t="str">
        <f t="shared" si="2"/>
        <v>9312</v>
      </c>
      <c r="U101" s="170" t="str">
        <f>vlookup(T101,route!$A$3:$L$2248,5,FALSE)</f>
        <v>Destination</v>
      </c>
      <c r="V101" s="131"/>
    </row>
    <row r="102">
      <c r="A102" s="160"/>
      <c r="B102" s="168">
        <v>93.0</v>
      </c>
      <c r="C102" s="183" t="s">
        <v>455</v>
      </c>
      <c r="D102" s="154">
        <f>vlookup(E102,terminals!$C$4:$O$196,13,FALSE)</f>
        <v>20</v>
      </c>
      <c r="E102" s="174" t="s">
        <v>150</v>
      </c>
      <c r="F102" s="154">
        <f>vlookup(G102,terminals!$C$4:$O$196,13,FALSE)</f>
        <v>6</v>
      </c>
      <c r="G102" s="174" t="s">
        <v>159</v>
      </c>
      <c r="H102" s="175" t="s">
        <v>1143</v>
      </c>
      <c r="I102" s="176">
        <v>7250.0</v>
      </c>
      <c r="J102" s="177"/>
      <c r="K102" s="178"/>
      <c r="L102" s="179"/>
      <c r="M102" s="107"/>
      <c r="N102" s="107"/>
      <c r="O102" s="162" t="s">
        <v>1208</v>
      </c>
      <c r="P102" s="180">
        <v>536.0</v>
      </c>
      <c r="Q102" s="107"/>
      <c r="R102" s="168" t="str">
        <f t="shared" si="1"/>
        <v>9320</v>
      </c>
      <c r="S102" s="181" t="str">
        <f>vlookup(R102,route!$A$3:$L$2248,5,FALSE)</f>
        <v>Origin</v>
      </c>
      <c r="T102" s="168" t="str">
        <f t="shared" si="2"/>
        <v>936</v>
      </c>
      <c r="U102" s="170" t="str">
        <f>vlookup(T102,route!$A$3:$L$2248,5,FALSE)</f>
        <v>Dropoff</v>
      </c>
      <c r="V102" s="131"/>
    </row>
    <row r="103">
      <c r="A103" s="129"/>
      <c r="B103" s="168">
        <v>93.0</v>
      </c>
      <c r="C103" s="183" t="s">
        <v>455</v>
      </c>
      <c r="D103" s="154">
        <f>vlookup(E103,terminals!$C$4:$O$196,13,FALSE)</f>
        <v>20</v>
      </c>
      <c r="E103" s="174" t="s">
        <v>150</v>
      </c>
      <c r="F103" s="154">
        <f>vlookup(G103,terminals!$C$4:$O$196,13,FALSE)</f>
        <v>12</v>
      </c>
      <c r="G103" s="174" t="s">
        <v>160</v>
      </c>
      <c r="H103" s="175" t="s">
        <v>1143</v>
      </c>
      <c r="I103" s="176">
        <v>8250.0</v>
      </c>
      <c r="J103" s="177"/>
      <c r="K103" s="178"/>
      <c r="L103" s="179"/>
      <c r="M103" s="107"/>
      <c r="N103" s="107"/>
      <c r="O103" s="162" t="s">
        <v>1207</v>
      </c>
      <c r="P103" s="180">
        <v>628.0</v>
      </c>
      <c r="Q103" s="107"/>
      <c r="R103" s="168" t="str">
        <f t="shared" si="1"/>
        <v>9320</v>
      </c>
      <c r="S103" s="181" t="str">
        <f>vlookup(R103,route!$A$3:$L$2248,5,FALSE)</f>
        <v>Origin</v>
      </c>
      <c r="T103" s="168" t="str">
        <f t="shared" si="2"/>
        <v>9312</v>
      </c>
      <c r="U103" s="170" t="str">
        <f>vlookup(T103,route!$A$3:$L$2248,5,FALSE)</f>
        <v>Destination</v>
      </c>
      <c r="V103" s="131"/>
    </row>
    <row r="104">
      <c r="A104" s="160"/>
      <c r="B104" s="168">
        <v>93.0</v>
      </c>
      <c r="C104" s="183" t="s">
        <v>455</v>
      </c>
      <c r="D104" s="154">
        <f>vlookup(E104,terminals!$C$4:$O$196,13,FALSE)</f>
        <v>20</v>
      </c>
      <c r="E104" s="174" t="s">
        <v>150</v>
      </c>
      <c r="F104" s="154">
        <f>vlookup(G104,terminals!$C$4:$O$196,13,FALSE)</f>
        <v>6</v>
      </c>
      <c r="G104" s="174" t="s">
        <v>159</v>
      </c>
      <c r="H104" s="175" t="s">
        <v>1143</v>
      </c>
      <c r="I104" s="176">
        <v>4850.0</v>
      </c>
      <c r="J104" s="177"/>
      <c r="K104" s="178"/>
      <c r="L104" s="179"/>
      <c r="M104" s="107"/>
      <c r="N104" s="107"/>
      <c r="O104" s="162" t="s">
        <v>1208</v>
      </c>
      <c r="P104" s="180">
        <v>536.0</v>
      </c>
      <c r="Q104" s="107"/>
      <c r="R104" s="168" t="str">
        <f t="shared" si="1"/>
        <v>9320</v>
      </c>
      <c r="S104" s="181" t="str">
        <f>vlookup(R104,route!$A$3:$L$2248,5,FALSE)</f>
        <v>Origin</v>
      </c>
      <c r="T104" s="168" t="str">
        <f t="shared" si="2"/>
        <v>936</v>
      </c>
      <c r="U104" s="170" t="str">
        <f>vlookup(T104,route!$A$3:$L$2248,5,FALSE)</f>
        <v>Dropoff</v>
      </c>
      <c r="V104" s="131"/>
    </row>
    <row r="105">
      <c r="A105" s="160"/>
      <c r="B105" s="168">
        <v>94.0</v>
      </c>
      <c r="C105" s="174" t="s">
        <v>447</v>
      </c>
      <c r="D105" s="154">
        <f>vlookup(E105,terminals!$C$4:$O$196,13,FALSE)</f>
        <v>20</v>
      </c>
      <c r="E105" s="174" t="s">
        <v>150</v>
      </c>
      <c r="F105" s="154">
        <f>vlookup(G105,terminals!$C$4:$O$196,13,FALSE)</f>
        <v>12</v>
      </c>
      <c r="G105" s="174" t="s">
        <v>160</v>
      </c>
      <c r="H105" s="175" t="s">
        <v>1143</v>
      </c>
      <c r="I105" s="176">
        <v>11150.0</v>
      </c>
      <c r="J105" s="177"/>
      <c r="K105" s="178"/>
      <c r="L105" s="179"/>
      <c r="M105" s="107"/>
      <c r="N105" s="107"/>
      <c r="O105" s="162" t="s">
        <v>1207</v>
      </c>
      <c r="P105" s="180">
        <v>628.0</v>
      </c>
      <c r="Q105" s="107"/>
      <c r="R105" s="168" t="str">
        <f t="shared" si="1"/>
        <v>9420</v>
      </c>
      <c r="S105" s="181" t="str">
        <f>vlookup(R105,route!$A$3:$L$2248,5,FALSE)</f>
        <v>Origin</v>
      </c>
      <c r="T105" s="168" t="str">
        <f t="shared" si="2"/>
        <v>9412</v>
      </c>
      <c r="U105" s="170" t="str">
        <f>vlookup(T105,route!$A$3:$L$2248,5,FALSE)</f>
        <v>Pickup</v>
      </c>
      <c r="V105" s="131"/>
    </row>
    <row r="106">
      <c r="A106" s="129"/>
      <c r="B106" s="168">
        <v>94.0</v>
      </c>
      <c r="C106" s="174" t="s">
        <v>447</v>
      </c>
      <c r="D106" s="154">
        <f>vlookup(E106,terminals!$C$4:$O$196,13,FALSE)</f>
        <v>20</v>
      </c>
      <c r="E106" s="174" t="s">
        <v>150</v>
      </c>
      <c r="F106" s="154">
        <f>vlookup(G106,terminals!$C$4:$O$196,13,FALSE)</f>
        <v>1</v>
      </c>
      <c r="G106" s="174" t="s">
        <v>139</v>
      </c>
      <c r="H106" s="175" t="s">
        <v>1143</v>
      </c>
      <c r="I106" s="176">
        <v>11150.0</v>
      </c>
      <c r="J106" s="177"/>
      <c r="K106" s="178"/>
      <c r="L106" s="179"/>
      <c r="M106" s="107"/>
      <c r="N106" s="107"/>
      <c r="O106" s="162" t="s">
        <v>1209</v>
      </c>
      <c r="P106" s="180">
        <v>520.0</v>
      </c>
      <c r="Q106" s="107"/>
      <c r="R106" s="168" t="str">
        <f t="shared" si="1"/>
        <v>9420</v>
      </c>
      <c r="S106" s="181" t="str">
        <f>vlookup(R106,route!$A$3:$L$2248,5,FALSE)</f>
        <v>Origin</v>
      </c>
      <c r="T106" s="168" t="str">
        <f t="shared" si="2"/>
        <v>941</v>
      </c>
      <c r="U106" s="170" t="str">
        <f>vlookup(T106,route!$A$3:$L$2248,5,FALSE)</f>
        <v>Destination</v>
      </c>
      <c r="V106" s="131"/>
    </row>
    <row r="107">
      <c r="A107" s="160"/>
      <c r="B107" s="168">
        <v>94.0</v>
      </c>
      <c r="C107" s="174" t="s">
        <v>447</v>
      </c>
      <c r="D107" s="154">
        <f>vlookup(E107,terminals!$C$4:$O$196,13,FALSE)</f>
        <v>20</v>
      </c>
      <c r="E107" s="174" t="s">
        <v>150</v>
      </c>
      <c r="F107" s="154">
        <f>vlookup(G107,terminals!$C$4:$O$196,13,FALSE)</f>
        <v>12</v>
      </c>
      <c r="G107" s="174" t="s">
        <v>160</v>
      </c>
      <c r="H107" s="175" t="s">
        <v>1143</v>
      </c>
      <c r="I107" s="176">
        <v>9750.0</v>
      </c>
      <c r="J107" s="177"/>
      <c r="K107" s="178"/>
      <c r="L107" s="179"/>
      <c r="M107" s="107"/>
      <c r="N107" s="107"/>
      <c r="O107" s="162" t="s">
        <v>1207</v>
      </c>
      <c r="P107" s="180">
        <v>520.0</v>
      </c>
      <c r="Q107" s="107"/>
      <c r="R107" s="168" t="str">
        <f t="shared" si="1"/>
        <v>9420</v>
      </c>
      <c r="S107" s="181" t="str">
        <f>vlookup(R107,route!$A$3:$L$2248,5,FALSE)</f>
        <v>Origin</v>
      </c>
      <c r="T107" s="168" t="str">
        <f t="shared" si="2"/>
        <v>9412</v>
      </c>
      <c r="U107" s="170" t="str">
        <f>vlookup(T107,route!$A$3:$L$2248,5,FALSE)</f>
        <v>Pickup</v>
      </c>
      <c r="V107" s="131"/>
    </row>
    <row r="108">
      <c r="A108" s="129"/>
      <c r="B108" s="168">
        <v>94.0</v>
      </c>
      <c r="C108" s="174" t="s">
        <v>447</v>
      </c>
      <c r="D108" s="154">
        <f>vlookup(E108,terminals!$C$4:$O$196,13,FALSE)</f>
        <v>20</v>
      </c>
      <c r="E108" s="174" t="s">
        <v>150</v>
      </c>
      <c r="F108" s="154">
        <f>vlookup(G108,terminals!$C$4:$O$196,13,FALSE)</f>
        <v>1</v>
      </c>
      <c r="G108" s="174" t="s">
        <v>139</v>
      </c>
      <c r="H108" s="175" t="s">
        <v>1143</v>
      </c>
      <c r="I108" s="176">
        <v>9750.0</v>
      </c>
      <c r="J108" s="177"/>
      <c r="K108" s="178"/>
      <c r="L108" s="179"/>
      <c r="M108" s="107"/>
      <c r="N108" s="107"/>
      <c r="O108" s="162" t="s">
        <v>1209</v>
      </c>
      <c r="P108" s="180">
        <v>628.0</v>
      </c>
      <c r="Q108" s="107"/>
      <c r="R108" s="168" t="str">
        <f t="shared" si="1"/>
        <v>9420</v>
      </c>
      <c r="S108" s="181" t="str">
        <f>vlookup(R108,route!$A$3:$L$2248,5,FALSE)</f>
        <v>Origin</v>
      </c>
      <c r="T108" s="168" t="str">
        <f t="shared" si="2"/>
        <v>941</v>
      </c>
      <c r="U108" s="170" t="str">
        <f>vlookup(T108,route!$A$3:$L$2248,5,FALSE)</f>
        <v>Destination</v>
      </c>
      <c r="V108" s="131"/>
    </row>
    <row r="109">
      <c r="A109" s="129"/>
      <c r="B109" s="168">
        <v>95.0</v>
      </c>
      <c r="C109" s="174" t="s">
        <v>445</v>
      </c>
      <c r="D109" s="154">
        <f>vlookup(E109,terminals!$C$4:$O$196,13,FALSE)</f>
        <v>25</v>
      </c>
      <c r="E109" s="174" t="s">
        <v>190</v>
      </c>
      <c r="F109" s="154">
        <f>vlookup(G109,terminals!$C$4:$O$196,13,FALSE)</f>
        <v>28</v>
      </c>
      <c r="G109" s="174" t="s">
        <v>161</v>
      </c>
      <c r="H109" s="175" t="s">
        <v>1143</v>
      </c>
      <c r="I109" s="176">
        <v>8150.0</v>
      </c>
      <c r="J109" s="177"/>
      <c r="K109" s="178"/>
      <c r="L109" s="179"/>
      <c r="M109" s="107"/>
      <c r="N109" s="107"/>
      <c r="O109" s="162" t="s">
        <v>1210</v>
      </c>
      <c r="P109" s="180">
        <v>700.0</v>
      </c>
      <c r="Q109" s="107"/>
      <c r="R109" s="168" t="str">
        <f t="shared" si="1"/>
        <v>9525</v>
      </c>
      <c r="S109" s="181" t="str">
        <f>vlookup(R109,route!$A$3:$L$2248,5,FALSE)</f>
        <v>Origin</v>
      </c>
      <c r="T109" s="168" t="str">
        <f t="shared" si="2"/>
        <v>9528</v>
      </c>
      <c r="U109" s="170" t="str">
        <f>vlookup(T109,route!$A$3:$L$2248,5,FALSE)</f>
        <v>Destination</v>
      </c>
      <c r="V109" s="131"/>
    </row>
    <row r="110">
      <c r="A110" s="129"/>
      <c r="B110" s="168">
        <v>96.0</v>
      </c>
      <c r="C110" s="174" t="s">
        <v>446</v>
      </c>
      <c r="D110" s="154">
        <f>vlookup(E110,terminals!$C$4:$O$196,13,FALSE)</f>
        <v>25</v>
      </c>
      <c r="E110" s="174" t="s">
        <v>190</v>
      </c>
      <c r="F110" s="154">
        <f>vlookup(G110,terminals!$C$4:$O$196,13,FALSE)</f>
        <v>28</v>
      </c>
      <c r="G110" s="174" t="s">
        <v>161</v>
      </c>
      <c r="H110" s="175" t="s">
        <v>1143</v>
      </c>
      <c r="I110" s="176">
        <v>6500.0</v>
      </c>
      <c r="J110" s="177"/>
      <c r="K110" s="178"/>
      <c r="L110" s="179"/>
      <c r="M110" s="107"/>
      <c r="N110" s="107"/>
      <c r="O110" s="162" t="s">
        <v>1210</v>
      </c>
      <c r="P110" s="180">
        <v>700.0</v>
      </c>
      <c r="Q110" s="107"/>
      <c r="R110" s="168" t="str">
        <f t="shared" si="1"/>
        <v>9625</v>
      </c>
      <c r="S110" s="181" t="str">
        <f>vlookup(R110,route!$A$3:$L$2248,5,FALSE)</f>
        <v>Origin</v>
      </c>
      <c r="T110" s="168" t="str">
        <f t="shared" si="2"/>
        <v>9628</v>
      </c>
      <c r="U110" s="170" t="str">
        <f>vlookup(T110,route!$A$3:$L$2248,5,FALSE)</f>
        <v>Destination</v>
      </c>
      <c r="V110" s="131"/>
    </row>
    <row r="111">
      <c r="A111" s="129"/>
      <c r="B111" s="168">
        <v>97.0</v>
      </c>
      <c r="C111" s="174" t="s">
        <v>447</v>
      </c>
      <c r="D111" s="154">
        <f>vlookup(E111,terminals!$C$4:$O$196,13,FALSE)</f>
        <v>20</v>
      </c>
      <c r="E111" s="174" t="s">
        <v>150</v>
      </c>
      <c r="F111" s="154">
        <f>vlookup(G111,terminals!$C$4:$O$196,13,FALSE)</f>
        <v>1</v>
      </c>
      <c r="G111" s="174" t="s">
        <v>139</v>
      </c>
      <c r="H111" s="175" t="s">
        <v>1143</v>
      </c>
      <c r="I111" s="176">
        <v>11150.0</v>
      </c>
      <c r="J111" s="177"/>
      <c r="K111" s="178"/>
      <c r="L111" s="179"/>
      <c r="M111" s="107"/>
      <c r="N111" s="107"/>
      <c r="O111" s="162" t="s">
        <v>1209</v>
      </c>
      <c r="P111" s="180">
        <v>492.0</v>
      </c>
      <c r="Q111" s="107"/>
      <c r="R111" s="168" t="str">
        <f t="shared" si="1"/>
        <v>9720</v>
      </c>
      <c r="S111" s="181" t="str">
        <f>vlookup(R111,route!$A$3:$L$2248,5,FALSE)</f>
        <v>Origin</v>
      </c>
      <c r="T111" s="168" t="str">
        <f t="shared" si="2"/>
        <v>971</v>
      </c>
      <c r="U111" s="170" t="str">
        <f>vlookup(T111,route!$A$3:$L$2248,5,FALSE)</f>
        <v>Destination</v>
      </c>
      <c r="V111" s="131"/>
    </row>
    <row r="112">
      <c r="A112" s="129"/>
      <c r="B112" s="168">
        <v>98.0</v>
      </c>
      <c r="C112" s="174" t="s">
        <v>448</v>
      </c>
      <c r="D112" s="154">
        <f>vlookup(E112,terminals!$C$4:$O$196,13,FALSE)</f>
        <v>20</v>
      </c>
      <c r="E112" s="174" t="s">
        <v>150</v>
      </c>
      <c r="F112" s="154">
        <f>vlookup(G112,terminals!$C$4:$O$196,13,FALSE)</f>
        <v>31</v>
      </c>
      <c r="G112" s="174" t="s">
        <v>148</v>
      </c>
      <c r="H112" s="175" t="s">
        <v>1143</v>
      </c>
      <c r="I112" s="176">
        <v>12150.0</v>
      </c>
      <c r="J112" s="177"/>
      <c r="K112" s="178"/>
      <c r="L112" s="179"/>
      <c r="M112" s="107"/>
      <c r="N112" s="107"/>
      <c r="O112" s="162" t="s">
        <v>1211</v>
      </c>
      <c r="P112" s="180">
        <v>309.0</v>
      </c>
      <c r="Q112" s="107"/>
      <c r="R112" s="168" t="str">
        <f t="shared" si="1"/>
        <v>9820</v>
      </c>
      <c r="S112" s="181" t="str">
        <f>vlookup(R112,route!$A$3:$L$2248,5,FALSE)</f>
        <v>Origin</v>
      </c>
      <c r="T112" s="168" t="str">
        <f t="shared" si="2"/>
        <v>9831</v>
      </c>
      <c r="U112" s="170" t="str">
        <f>vlookup(T112,route!$A$3:$L$2248,5,FALSE)</f>
        <v>Destination</v>
      </c>
      <c r="V112" s="131"/>
    </row>
    <row r="113">
      <c r="A113" s="129"/>
      <c r="B113" s="168">
        <v>99.0</v>
      </c>
      <c r="C113" s="174" t="s">
        <v>449</v>
      </c>
      <c r="D113" s="154">
        <f>vlookup(E113,terminals!$C$4:$O$196,13,FALSE)</f>
        <v>20</v>
      </c>
      <c r="E113" s="174" t="s">
        <v>150</v>
      </c>
      <c r="F113" s="154">
        <f>vlookup(G113,terminals!$C$4:$O$196,13,FALSE)</f>
        <v>31</v>
      </c>
      <c r="G113" s="174" t="s">
        <v>148</v>
      </c>
      <c r="H113" s="175" t="s">
        <v>1143</v>
      </c>
      <c r="I113" s="176">
        <v>10200.0</v>
      </c>
      <c r="J113" s="177"/>
      <c r="K113" s="178"/>
      <c r="L113" s="179"/>
      <c r="M113" s="107"/>
      <c r="N113" s="107"/>
      <c r="O113" s="162" t="s">
        <v>1211</v>
      </c>
      <c r="P113" s="180">
        <v>774.0</v>
      </c>
      <c r="Q113" s="107"/>
      <c r="R113" s="168" t="str">
        <f t="shared" si="1"/>
        <v>9920</v>
      </c>
      <c r="S113" s="181" t="str">
        <f>vlookup(R113,route!$A$3:$L$2248,5,FALSE)</f>
        <v>Origin</v>
      </c>
      <c r="T113" s="168" t="str">
        <f t="shared" si="2"/>
        <v>9931</v>
      </c>
      <c r="U113" s="170" t="str">
        <f>vlookup(T113,route!$A$3:$L$2248,5,FALSE)</f>
        <v>Destination</v>
      </c>
      <c r="V113" s="131"/>
    </row>
    <row r="114">
      <c r="A114" s="129"/>
      <c r="B114" s="168">
        <v>100.0</v>
      </c>
      <c r="C114" s="174" t="s">
        <v>450</v>
      </c>
      <c r="D114" s="154">
        <f>vlookup(E114,terminals!$C$4:$O$196,13,FALSE)</f>
        <v>20</v>
      </c>
      <c r="E114" s="174" t="s">
        <v>150</v>
      </c>
      <c r="F114" s="154">
        <f>vlookup(G114,terminals!$C$4:$O$196,13,FALSE)</f>
        <v>5</v>
      </c>
      <c r="G114" s="174" t="s">
        <v>158</v>
      </c>
      <c r="H114" s="175" t="s">
        <v>1143</v>
      </c>
      <c r="I114" s="176">
        <v>8000.0</v>
      </c>
      <c r="J114" s="177"/>
      <c r="K114" s="178"/>
      <c r="L114" s="179"/>
      <c r="M114" s="107"/>
      <c r="N114" s="107"/>
      <c r="O114" s="162" t="s">
        <v>1212</v>
      </c>
      <c r="P114" s="180">
        <v>560.0</v>
      </c>
      <c r="Q114" s="107"/>
      <c r="R114" s="168" t="str">
        <f t="shared" si="1"/>
        <v>10020</v>
      </c>
      <c r="S114" s="181" t="str">
        <f>vlookup(R114,route!$A$3:$L$2248,5,FALSE)</f>
        <v>Origin</v>
      </c>
      <c r="T114" s="168" t="str">
        <f t="shared" si="2"/>
        <v>1005</v>
      </c>
      <c r="U114" s="170" t="str">
        <f>vlookup(T114,route!$A$3:$L$2248,5,FALSE)</f>
        <v>Destination</v>
      </c>
      <c r="V114" s="131"/>
    </row>
    <row r="115">
      <c r="A115" s="129"/>
      <c r="B115" s="168">
        <v>101.0</v>
      </c>
      <c r="C115" s="174" t="s">
        <v>451</v>
      </c>
      <c r="D115" s="154">
        <f>vlookup(E115,terminals!$C$4:$O$196,13,FALSE)</f>
        <v>20</v>
      </c>
      <c r="E115" s="174" t="s">
        <v>150</v>
      </c>
      <c r="F115" s="154">
        <f>vlookup(G115,terminals!$C$4:$O$196,13,FALSE)</f>
        <v>9</v>
      </c>
      <c r="G115" s="174" t="s">
        <v>170</v>
      </c>
      <c r="H115" s="175" t="s">
        <v>1143</v>
      </c>
      <c r="I115" s="176">
        <v>9650.0</v>
      </c>
      <c r="J115" s="177"/>
      <c r="K115" s="178"/>
      <c r="L115" s="179"/>
      <c r="M115" s="107"/>
      <c r="N115" s="107"/>
      <c r="O115" s="162" t="s">
        <v>1181</v>
      </c>
      <c r="P115" s="180">
        <v>450.0</v>
      </c>
      <c r="Q115" s="107"/>
      <c r="R115" s="168" t="str">
        <f t="shared" si="1"/>
        <v>10120</v>
      </c>
      <c r="S115" s="181" t="str">
        <f>vlookup(R115,route!$A$3:$L$2248,5,FALSE)</f>
        <v>Origin</v>
      </c>
      <c r="T115" s="168" t="str">
        <f t="shared" si="2"/>
        <v>1019</v>
      </c>
      <c r="U115" s="170" t="str">
        <f>vlookup(T115,route!$A$3:$L$2248,5,FALSE)</f>
        <v>Destination</v>
      </c>
      <c r="V115" s="131"/>
    </row>
    <row r="116">
      <c r="A116" s="129"/>
      <c r="B116" s="168">
        <v>102.0</v>
      </c>
      <c r="C116" s="174" t="s">
        <v>452</v>
      </c>
      <c r="D116" s="154">
        <f>vlookup(E116,terminals!$C$4:$O$196,13,FALSE)</f>
        <v>20</v>
      </c>
      <c r="E116" s="174" t="s">
        <v>150</v>
      </c>
      <c r="F116" s="154">
        <f>vlookup(G116,terminals!$C$4:$O$196,13,FALSE)</f>
        <v>7</v>
      </c>
      <c r="G116" s="174" t="s">
        <v>155</v>
      </c>
      <c r="H116" s="175" t="s">
        <v>1143</v>
      </c>
      <c r="I116" s="176">
        <v>12150.0</v>
      </c>
      <c r="J116" s="177"/>
      <c r="K116" s="178"/>
      <c r="L116" s="179"/>
      <c r="M116" s="107"/>
      <c r="N116" s="107"/>
      <c r="O116" s="162" t="s">
        <v>1213</v>
      </c>
      <c r="P116" s="180">
        <v>536.0</v>
      </c>
      <c r="Q116" s="107"/>
      <c r="R116" s="168" t="str">
        <f t="shared" si="1"/>
        <v>10220</v>
      </c>
      <c r="S116" s="181" t="str">
        <f>vlookup(R116,route!$A$3:$L$2248,5,FALSE)</f>
        <v>Origin</v>
      </c>
      <c r="T116" s="168" t="str">
        <f t="shared" si="2"/>
        <v>1027</v>
      </c>
      <c r="U116" s="170" t="str">
        <f>vlookup(T116,route!$A$3:$L$2248,5,FALSE)</f>
        <v>Destination</v>
      </c>
      <c r="V116" s="131"/>
    </row>
    <row r="117">
      <c r="A117" s="129"/>
      <c r="B117" s="168">
        <v>103.0</v>
      </c>
      <c r="C117" s="174" t="s">
        <v>453</v>
      </c>
      <c r="D117" s="154">
        <f>vlookup(E117,terminals!$C$4:$O$196,13,FALSE)</f>
        <v>20</v>
      </c>
      <c r="E117" s="174" t="s">
        <v>150</v>
      </c>
      <c r="F117" s="154">
        <f>vlookup(G117,terminals!$C$4:$O$196,13,FALSE)</f>
        <v>10</v>
      </c>
      <c r="G117" s="174" t="s">
        <v>140</v>
      </c>
      <c r="H117" s="175" t="s">
        <v>1143</v>
      </c>
      <c r="I117" s="176">
        <v>9000.0</v>
      </c>
      <c r="J117" s="177"/>
      <c r="K117" s="178"/>
      <c r="L117" s="179"/>
      <c r="M117" s="107"/>
      <c r="N117" s="107"/>
      <c r="O117" s="162" t="s">
        <v>1214</v>
      </c>
      <c r="P117" s="180">
        <v>536.0</v>
      </c>
      <c r="Q117" s="107"/>
      <c r="R117" s="168" t="str">
        <f t="shared" si="1"/>
        <v>10320</v>
      </c>
      <c r="S117" s="181" t="str">
        <f>vlookup(R117,route!$A$3:$L$2248,5,FALSE)</f>
        <v>Origin</v>
      </c>
      <c r="T117" s="168" t="str">
        <f t="shared" si="2"/>
        <v>10310</v>
      </c>
      <c r="U117" s="170" t="str">
        <f>vlookup(T117,route!$A$3:$L$2248,5,FALSE)</f>
        <v>Destination</v>
      </c>
      <c r="V117" s="131"/>
    </row>
    <row r="118">
      <c r="A118" s="129"/>
      <c r="B118" s="168">
        <v>104.0</v>
      </c>
      <c r="C118" s="174" t="s">
        <v>454</v>
      </c>
      <c r="D118" s="154">
        <f>vlookup(E118,terminals!$C$4:$O$196,13,FALSE)</f>
        <v>20</v>
      </c>
      <c r="E118" s="174" t="s">
        <v>150</v>
      </c>
      <c r="F118" s="154">
        <f>vlookup(G118,terminals!$C$4:$O$196,13,FALSE)</f>
        <v>6</v>
      </c>
      <c r="G118" s="174" t="s">
        <v>159</v>
      </c>
      <c r="H118" s="175" t="s">
        <v>1143</v>
      </c>
      <c r="I118" s="176">
        <v>8000.0</v>
      </c>
      <c r="J118" s="177"/>
      <c r="K118" s="178"/>
      <c r="L118" s="179"/>
      <c r="M118" s="107"/>
      <c r="N118" s="107"/>
      <c r="O118" s="162" t="s">
        <v>1208</v>
      </c>
      <c r="P118" s="180">
        <v>611.0</v>
      </c>
      <c r="Q118" s="107"/>
      <c r="R118" s="168" t="str">
        <f t="shared" si="1"/>
        <v>10420</v>
      </c>
      <c r="S118" s="181" t="str">
        <f>vlookup(R118,route!$A$3:$L$2248,5,FALSE)</f>
        <v>Origin</v>
      </c>
      <c r="T118" s="168" t="str">
        <f t="shared" si="2"/>
        <v>1046</v>
      </c>
      <c r="U118" s="170" t="str">
        <f>vlookup(T118,route!$A$3:$L$2248,5,FALSE)</f>
        <v>Destination</v>
      </c>
      <c r="V118" s="131"/>
    </row>
    <row r="119">
      <c r="A119" s="129"/>
      <c r="B119" s="168">
        <v>105.0</v>
      </c>
      <c r="C119" s="174" t="s">
        <v>455</v>
      </c>
      <c r="D119" s="154">
        <f>vlookup(E119,terminals!$C$4:$O$196,13,FALSE)</f>
        <v>20</v>
      </c>
      <c r="E119" s="174" t="s">
        <v>150</v>
      </c>
      <c r="F119" s="154">
        <f>vlookup(G119,terminals!$C$4:$O$196,13,FALSE)</f>
        <v>12</v>
      </c>
      <c r="G119" s="174" t="s">
        <v>160</v>
      </c>
      <c r="H119" s="175" t="s">
        <v>1143</v>
      </c>
      <c r="I119" s="176">
        <v>8000.0</v>
      </c>
      <c r="J119" s="177"/>
      <c r="K119" s="178"/>
      <c r="L119" s="179"/>
      <c r="M119" s="107"/>
      <c r="N119" s="107"/>
      <c r="O119" s="162" t="s">
        <v>1207</v>
      </c>
      <c r="P119" s="180">
        <v>611.0</v>
      </c>
      <c r="Q119" s="107"/>
      <c r="R119" s="168" t="str">
        <f t="shared" si="1"/>
        <v>10520</v>
      </c>
      <c r="S119" s="181" t="str">
        <f>vlookup(R119,route!$A$3:$L$2248,5,FALSE)</f>
        <v>Origin</v>
      </c>
      <c r="T119" s="168" t="str">
        <f t="shared" si="2"/>
        <v>10512</v>
      </c>
      <c r="U119" s="170" t="str">
        <f>vlookup(T119,route!$A$3:$L$2248,5,FALSE)</f>
        <v>Destination</v>
      </c>
      <c r="V119" s="131"/>
    </row>
    <row r="120">
      <c r="A120" s="129"/>
      <c r="B120" s="168">
        <v>106.0</v>
      </c>
      <c r="C120" s="174" t="s">
        <v>455</v>
      </c>
      <c r="D120" s="154">
        <f>vlookup(E120,terminals!$C$4:$O$196,13,FALSE)</f>
        <v>20</v>
      </c>
      <c r="E120" s="174" t="s">
        <v>150</v>
      </c>
      <c r="F120" s="154">
        <f>vlookup(G120,terminals!$C$4:$O$196,13,FALSE)</f>
        <v>12</v>
      </c>
      <c r="G120" s="174" t="s">
        <v>160</v>
      </c>
      <c r="H120" s="175" t="s">
        <v>1143</v>
      </c>
      <c r="I120" s="176">
        <v>11150.0</v>
      </c>
      <c r="J120" s="177"/>
      <c r="K120" s="178"/>
      <c r="L120" s="179"/>
      <c r="M120" s="107"/>
      <c r="N120" s="107"/>
      <c r="O120" s="162" t="s">
        <v>1207</v>
      </c>
      <c r="P120" s="180">
        <v>611.0</v>
      </c>
      <c r="Q120" s="107"/>
      <c r="R120" s="168" t="str">
        <f t="shared" si="1"/>
        <v>10620</v>
      </c>
      <c r="S120" s="181" t="str">
        <f>vlookup(R120,route!$A$3:$L$2248,5,FALSE)</f>
        <v>Origin</v>
      </c>
      <c r="T120" s="168" t="str">
        <f t="shared" si="2"/>
        <v>10612</v>
      </c>
      <c r="U120" s="170" t="str">
        <f>vlookup(T120,route!$A$3:$L$2248,5,FALSE)</f>
        <v>Destination</v>
      </c>
      <c r="V120" s="131"/>
    </row>
    <row r="121">
      <c r="A121" s="129"/>
      <c r="B121" s="168">
        <v>107.0</v>
      </c>
      <c r="C121" s="174" t="s">
        <v>1215</v>
      </c>
      <c r="D121" s="154">
        <f>vlookup(E121,terminals!$C$4:$O$196,13,FALSE)</f>
        <v>20</v>
      </c>
      <c r="E121" s="174" t="s">
        <v>150</v>
      </c>
      <c r="F121" s="154">
        <f>vlookup(G121,terminals!$C$4:$O$196,13,FALSE)</f>
        <v>28</v>
      </c>
      <c r="G121" s="174" t="s">
        <v>161</v>
      </c>
      <c r="H121" s="175" t="s">
        <v>1143</v>
      </c>
      <c r="I121" s="176">
        <v>8150.0</v>
      </c>
      <c r="J121" s="177"/>
      <c r="K121" s="178"/>
      <c r="L121" s="179"/>
      <c r="M121" s="107"/>
      <c r="N121" s="107"/>
      <c r="O121" s="162" t="s">
        <v>1216</v>
      </c>
      <c r="P121" s="180">
        <v>422.0</v>
      </c>
      <c r="Q121" s="107"/>
      <c r="R121" s="168" t="str">
        <f t="shared" si="1"/>
        <v>10720</v>
      </c>
      <c r="S121" s="181" t="str">
        <f>vlookup(R121,route!$A$3:$L$2248,5,FALSE)</f>
        <v>Origin</v>
      </c>
      <c r="T121" s="168" t="str">
        <f t="shared" si="2"/>
        <v>10728</v>
      </c>
      <c r="U121" s="170" t="str">
        <f>vlookup(T121,route!$A$3:$L$2248,5,FALSE)</f>
        <v>Destination</v>
      </c>
      <c r="V121" s="131"/>
    </row>
    <row r="122">
      <c r="A122" s="129"/>
      <c r="B122" s="168">
        <v>108.0</v>
      </c>
      <c r="C122" s="174" t="s">
        <v>456</v>
      </c>
      <c r="D122" s="154">
        <f>vlookup(E122,terminals!$C$4:$O$196,13,FALSE)</f>
        <v>20</v>
      </c>
      <c r="E122" s="174" t="s">
        <v>150</v>
      </c>
      <c r="F122" s="154">
        <f>vlookup(G122,terminals!$C$4:$O$196,13,FALSE)</f>
        <v>28</v>
      </c>
      <c r="G122" s="174" t="s">
        <v>161</v>
      </c>
      <c r="H122" s="175" t="s">
        <v>1143</v>
      </c>
      <c r="I122" s="176">
        <v>11650.0</v>
      </c>
      <c r="J122" s="177"/>
      <c r="K122" s="178"/>
      <c r="L122" s="179"/>
      <c r="M122" s="107"/>
      <c r="N122" s="107"/>
      <c r="O122" s="162" t="s">
        <v>1216</v>
      </c>
      <c r="P122" s="180">
        <v>523.0</v>
      </c>
      <c r="Q122" s="107"/>
      <c r="R122" s="168" t="str">
        <f t="shared" si="1"/>
        <v>10820</v>
      </c>
      <c r="S122" s="181" t="str">
        <f>vlookup(R122,route!$A$3:$L$2248,5,FALSE)</f>
        <v>Origin</v>
      </c>
      <c r="T122" s="168" t="str">
        <f t="shared" si="2"/>
        <v>10828</v>
      </c>
      <c r="U122" s="170" t="str">
        <f>vlookup(T122,route!$A$3:$L$2248,5,FALSE)</f>
        <v>Destination</v>
      </c>
      <c r="V122" s="131"/>
    </row>
    <row r="123">
      <c r="A123" s="129"/>
      <c r="B123" s="168">
        <v>108.0</v>
      </c>
      <c r="C123" s="174" t="s">
        <v>456</v>
      </c>
      <c r="D123" s="154">
        <f>vlookup(E123,terminals!$C$4:$O$196,13,FALSE)</f>
        <v>20</v>
      </c>
      <c r="E123" s="174" t="s">
        <v>150</v>
      </c>
      <c r="F123" s="154">
        <f>vlookup(G123,terminals!$C$4:$O$196,13,FALSE)</f>
        <v>28</v>
      </c>
      <c r="G123" s="174" t="s">
        <v>161</v>
      </c>
      <c r="H123" s="175" t="s">
        <v>1143</v>
      </c>
      <c r="I123" s="176">
        <v>8150.0</v>
      </c>
      <c r="J123" s="177"/>
      <c r="K123" s="178"/>
      <c r="L123" s="179"/>
      <c r="M123" s="107"/>
      <c r="N123" s="107"/>
      <c r="O123" s="162" t="s">
        <v>1216</v>
      </c>
      <c r="P123" s="180">
        <v>499.0</v>
      </c>
      <c r="Q123" s="107"/>
      <c r="R123" s="168" t="str">
        <f t="shared" si="1"/>
        <v>10820</v>
      </c>
      <c r="S123" s="181" t="str">
        <f>vlookup(R123,route!$A$3:$L$2248,5,FALSE)</f>
        <v>Origin</v>
      </c>
      <c r="T123" s="168" t="str">
        <f t="shared" si="2"/>
        <v>10828</v>
      </c>
      <c r="U123" s="170" t="str">
        <f>vlookup(T123,route!$A$3:$L$2248,5,FALSE)</f>
        <v>Destination</v>
      </c>
      <c r="V123" s="131"/>
    </row>
    <row r="124">
      <c r="A124" s="129"/>
      <c r="B124" s="168">
        <v>109.0</v>
      </c>
      <c r="C124" s="174" t="s">
        <v>457</v>
      </c>
      <c r="D124" s="154">
        <f>vlookup(E124,terminals!$C$4:$O$196,13,FALSE)</f>
        <v>20</v>
      </c>
      <c r="E124" s="174" t="s">
        <v>150</v>
      </c>
      <c r="F124" s="154">
        <f>vlookup(G124,terminals!$C$4:$O$196,13,FALSE)</f>
        <v>8</v>
      </c>
      <c r="G124" s="174" t="s">
        <v>179</v>
      </c>
      <c r="H124" s="175" t="s">
        <v>1143</v>
      </c>
      <c r="I124" s="176">
        <v>8150.0</v>
      </c>
      <c r="J124" s="177"/>
      <c r="K124" s="178"/>
      <c r="L124" s="179"/>
      <c r="M124" s="107"/>
      <c r="N124" s="107"/>
      <c r="O124" s="162" t="s">
        <v>1217</v>
      </c>
      <c r="P124" s="180">
        <v>269.0</v>
      </c>
      <c r="Q124" s="107"/>
      <c r="R124" s="168" t="str">
        <f t="shared" si="1"/>
        <v>10920</v>
      </c>
      <c r="S124" s="181" t="str">
        <f>vlookup(R124,route!$A$3:$L$2248,5,FALSE)</f>
        <v>Origin</v>
      </c>
      <c r="T124" s="168" t="str">
        <f t="shared" si="2"/>
        <v>1098</v>
      </c>
      <c r="U124" s="170" t="str">
        <f>vlookup(T124,route!$A$3:$L$2248,5,FALSE)</f>
        <v>Destination</v>
      </c>
      <c r="V124" s="131"/>
    </row>
    <row r="125">
      <c r="A125" s="129"/>
      <c r="B125" s="168">
        <v>110.0</v>
      </c>
      <c r="C125" s="174" t="s">
        <v>458</v>
      </c>
      <c r="D125" s="154">
        <f>vlookup(E125,terminals!$C$4:$O$196,13,FALSE)</f>
        <v>15</v>
      </c>
      <c r="E125" s="174" t="s">
        <v>196</v>
      </c>
      <c r="F125" s="154">
        <f>vlookup(G125,terminals!$C$4:$O$196,13,FALSE)</f>
        <v>17</v>
      </c>
      <c r="G125" s="174" t="s">
        <v>152</v>
      </c>
      <c r="H125" s="175" t="s">
        <v>1143</v>
      </c>
      <c r="I125" s="176">
        <v>8150.0</v>
      </c>
      <c r="J125" s="177"/>
      <c r="K125" s="178"/>
      <c r="L125" s="179"/>
      <c r="M125" s="107"/>
      <c r="N125" s="107"/>
      <c r="O125" s="162" t="s">
        <v>1218</v>
      </c>
      <c r="P125" s="180">
        <v>372.0</v>
      </c>
      <c r="Q125" s="107"/>
      <c r="R125" s="168" t="str">
        <f t="shared" si="1"/>
        <v>11015</v>
      </c>
      <c r="S125" s="181" t="str">
        <f>vlookup(R125,route!$A$3:$L$2248,5,FALSE)</f>
        <v>Origin</v>
      </c>
      <c r="T125" s="168" t="str">
        <f t="shared" si="2"/>
        <v>11017</v>
      </c>
      <c r="U125" s="170" t="str">
        <f>vlookup(T125,route!$A$3:$L$2248,5,FALSE)</f>
        <v>Destination</v>
      </c>
      <c r="V125" s="131"/>
    </row>
    <row r="126">
      <c r="A126" s="129"/>
      <c r="B126" s="168">
        <v>111.0</v>
      </c>
      <c r="C126" s="174" t="s">
        <v>459</v>
      </c>
      <c r="D126" s="154">
        <f>vlookup(E126,terminals!$C$4:$O$196,13,FALSE)</f>
        <v>15</v>
      </c>
      <c r="E126" s="174" t="s">
        <v>196</v>
      </c>
      <c r="F126" s="154">
        <f>vlookup(G126,terminals!$C$4:$O$196,13,FALSE)</f>
        <v>7</v>
      </c>
      <c r="G126" s="174" t="s">
        <v>155</v>
      </c>
      <c r="H126" s="175" t="s">
        <v>1143</v>
      </c>
      <c r="I126" s="176">
        <v>7150.0</v>
      </c>
      <c r="J126" s="177"/>
      <c r="K126" s="178"/>
      <c r="L126" s="179"/>
      <c r="M126" s="107"/>
      <c r="N126" s="107"/>
      <c r="O126" s="162" t="s">
        <v>1219</v>
      </c>
      <c r="P126" s="180">
        <v>550.0</v>
      </c>
      <c r="Q126" s="107"/>
      <c r="R126" s="168" t="str">
        <f t="shared" si="1"/>
        <v>11115</v>
      </c>
      <c r="S126" s="181" t="str">
        <f>vlookup(R126,route!$A$3:$L$2248,5,FALSE)</f>
        <v>Origin</v>
      </c>
      <c r="T126" s="168" t="str">
        <f t="shared" si="2"/>
        <v>1117</v>
      </c>
      <c r="U126" s="170" t="str">
        <f>vlookup(T126,route!$A$3:$L$2248,5,FALSE)</f>
        <v>Destination</v>
      </c>
      <c r="V126" s="131"/>
    </row>
    <row r="127">
      <c r="A127" s="129"/>
      <c r="B127" s="168">
        <v>112.0</v>
      </c>
      <c r="C127" s="174" t="s">
        <v>460</v>
      </c>
      <c r="D127" s="154">
        <f>vlookup(E127,terminals!$C$4:$O$196,13,FALSE)</f>
        <v>15</v>
      </c>
      <c r="E127" s="174" t="s">
        <v>196</v>
      </c>
      <c r="F127" s="154">
        <f>vlookup(G127,terminals!$C$4:$O$196,13,FALSE)</f>
        <v>10</v>
      </c>
      <c r="G127" s="174" t="s">
        <v>140</v>
      </c>
      <c r="H127" s="175" t="s">
        <v>1143</v>
      </c>
      <c r="I127" s="176">
        <v>6000.0</v>
      </c>
      <c r="J127" s="177"/>
      <c r="K127" s="178"/>
      <c r="L127" s="179"/>
      <c r="M127" s="107"/>
      <c r="N127" s="107"/>
      <c r="O127" s="162" t="s">
        <v>1220</v>
      </c>
      <c r="P127" s="180">
        <v>550.0</v>
      </c>
      <c r="Q127" s="107"/>
      <c r="R127" s="168" t="str">
        <f t="shared" si="1"/>
        <v>11215</v>
      </c>
      <c r="S127" s="181" t="str">
        <f>vlookup(R127,route!$A$3:$L$2248,5,FALSE)</f>
        <v>Origin</v>
      </c>
      <c r="T127" s="168" t="str">
        <f t="shared" si="2"/>
        <v>11210</v>
      </c>
      <c r="U127" s="170" t="str">
        <f>vlookup(T127,route!$A$3:$L$2248,5,FALSE)</f>
        <v>Destination</v>
      </c>
      <c r="V127" s="131"/>
    </row>
    <row r="128">
      <c r="A128" s="129"/>
      <c r="B128" s="168">
        <v>113.0</v>
      </c>
      <c r="C128" s="174" t="s">
        <v>461</v>
      </c>
      <c r="D128" s="154">
        <f>vlookup(E128,terminals!$C$4:$O$196,13,FALSE)</f>
        <v>15</v>
      </c>
      <c r="E128" s="174" t="s">
        <v>196</v>
      </c>
      <c r="F128" s="154">
        <f>vlookup(G128,terminals!$C$4:$O$196,13,FALSE)</f>
        <v>26</v>
      </c>
      <c r="G128" s="174" t="s">
        <v>149</v>
      </c>
      <c r="H128" s="175" t="s">
        <v>1143</v>
      </c>
      <c r="I128" s="176">
        <v>7150.0</v>
      </c>
      <c r="J128" s="177"/>
      <c r="K128" s="178"/>
      <c r="L128" s="179"/>
      <c r="M128" s="107"/>
      <c r="N128" s="107"/>
      <c r="O128" s="162" t="s">
        <v>1169</v>
      </c>
      <c r="P128" s="180">
        <v>266.0</v>
      </c>
      <c r="Q128" s="107"/>
      <c r="R128" s="168" t="str">
        <f t="shared" si="1"/>
        <v>11315</v>
      </c>
      <c r="S128" s="181" t="str">
        <f>vlookup(R128,route!$A$3:$L$2248,5,FALSE)</f>
        <v>Origin</v>
      </c>
      <c r="T128" s="168" t="str">
        <f t="shared" si="2"/>
        <v>11326</v>
      </c>
      <c r="U128" s="170" t="str">
        <f>vlookup(T128,route!$A$3:$L$2248,5,FALSE)</f>
        <v>Destination</v>
      </c>
      <c r="V128" s="131"/>
    </row>
    <row r="129">
      <c r="A129" s="129"/>
      <c r="B129" s="168">
        <v>114.0</v>
      </c>
      <c r="C129" s="174" t="s">
        <v>462</v>
      </c>
      <c r="D129" s="154">
        <f>vlookup(E129,terminals!$C$4:$O$196,13,FALSE)</f>
        <v>15</v>
      </c>
      <c r="E129" s="174" t="s">
        <v>196</v>
      </c>
      <c r="F129" s="154">
        <f>vlookup(G129,terminals!$C$4:$O$196,13,FALSE)</f>
        <v>20</v>
      </c>
      <c r="G129" s="174" t="s">
        <v>150</v>
      </c>
      <c r="H129" s="175" t="s">
        <v>1143</v>
      </c>
      <c r="I129" s="176">
        <v>7100.0</v>
      </c>
      <c r="J129" s="177"/>
      <c r="K129" s="178"/>
      <c r="L129" s="179"/>
      <c r="M129" s="107"/>
      <c r="N129" s="107"/>
      <c r="O129" s="162" t="s">
        <v>1193</v>
      </c>
      <c r="P129" s="180">
        <v>353.0</v>
      </c>
      <c r="Q129" s="107"/>
      <c r="R129" s="168" t="str">
        <f t="shared" si="1"/>
        <v>11415</v>
      </c>
      <c r="S129" s="181" t="str">
        <f>vlookup(R129,route!$A$3:$L$2248,5,FALSE)</f>
        <v>Origin</v>
      </c>
      <c r="T129" s="168" t="str">
        <f t="shared" si="2"/>
        <v>11420</v>
      </c>
      <c r="U129" s="170" t="str">
        <f>vlookup(T129,route!$A$3:$L$2248,5,FALSE)</f>
        <v>Destination</v>
      </c>
      <c r="V129" s="131"/>
    </row>
    <row r="130">
      <c r="A130" s="129"/>
      <c r="B130" s="168">
        <v>115.0</v>
      </c>
      <c r="C130" s="174" t="s">
        <v>462</v>
      </c>
      <c r="D130" s="154">
        <f>vlookup(E130,terminals!$C$4:$O$196,13,FALSE)</f>
        <v>15</v>
      </c>
      <c r="E130" s="174" t="s">
        <v>196</v>
      </c>
      <c r="F130" s="154">
        <f>vlookup(G130,terminals!$C$4:$O$196,13,FALSE)</f>
        <v>20</v>
      </c>
      <c r="G130" s="174" t="s">
        <v>150</v>
      </c>
      <c r="H130" s="175" t="s">
        <v>1143</v>
      </c>
      <c r="I130" s="176">
        <v>7650.0</v>
      </c>
      <c r="J130" s="177"/>
      <c r="K130" s="178"/>
      <c r="L130" s="179"/>
      <c r="M130" s="107"/>
      <c r="N130" s="107"/>
      <c r="O130" s="162" t="s">
        <v>1193</v>
      </c>
      <c r="P130" s="180">
        <v>353.0</v>
      </c>
      <c r="Q130" s="107"/>
      <c r="R130" s="168" t="str">
        <f t="shared" si="1"/>
        <v>11515</v>
      </c>
      <c r="S130" s="181" t="str">
        <f>vlookup(R130,route!$A$3:$L$2248,5,FALSE)</f>
        <v>Origin</v>
      </c>
      <c r="T130" s="168" t="str">
        <f t="shared" si="2"/>
        <v>11520</v>
      </c>
      <c r="U130" s="170" t="str">
        <f>vlookup(T130,route!$A$3:$L$2248,5,FALSE)</f>
        <v>Destination</v>
      </c>
      <c r="V130" s="131"/>
    </row>
    <row r="131">
      <c r="A131" s="129"/>
      <c r="B131" s="168">
        <v>116.0</v>
      </c>
      <c r="C131" s="174" t="s">
        <v>463</v>
      </c>
      <c r="D131" s="154">
        <f>vlookup(E131,terminals!$C$4:$O$196,13,FALSE)</f>
        <v>15</v>
      </c>
      <c r="E131" s="174" t="s">
        <v>196</v>
      </c>
      <c r="F131" s="154">
        <f>vlookup(G131,terminals!$C$4:$O$196,13,FALSE)</f>
        <v>6</v>
      </c>
      <c r="G131" s="174" t="s">
        <v>159</v>
      </c>
      <c r="H131" s="175" t="s">
        <v>1143</v>
      </c>
      <c r="I131" s="176">
        <v>7000.0</v>
      </c>
      <c r="J131" s="177"/>
      <c r="K131" s="178"/>
      <c r="L131" s="179"/>
      <c r="M131" s="107"/>
      <c r="N131" s="107"/>
      <c r="O131" s="162" t="s">
        <v>1221</v>
      </c>
      <c r="P131" s="180">
        <v>449.0</v>
      </c>
      <c r="Q131" s="107"/>
      <c r="R131" s="168" t="str">
        <f t="shared" si="1"/>
        <v>11615</v>
      </c>
      <c r="S131" s="181" t="str">
        <f>vlookup(R131,route!$A$3:$L$2248,5,FALSE)</f>
        <v>Origin</v>
      </c>
      <c r="T131" s="168" t="str">
        <f t="shared" si="2"/>
        <v>1166</v>
      </c>
      <c r="U131" s="170" t="str">
        <f>vlookup(T131,route!$A$3:$L$2248,5,FALSE)</f>
        <v>Destination</v>
      </c>
      <c r="V131" s="131"/>
    </row>
    <row r="132">
      <c r="A132" s="129"/>
      <c r="B132" s="168">
        <v>117.0</v>
      </c>
      <c r="C132" s="174" t="s">
        <v>464</v>
      </c>
      <c r="D132" s="154">
        <f>vlookup(E132,terminals!$C$4:$O$196,13,FALSE)</f>
        <v>15</v>
      </c>
      <c r="E132" s="174" t="s">
        <v>196</v>
      </c>
      <c r="F132" s="154">
        <f>vlookup(G132,terminals!$C$4:$O$196,13,FALSE)</f>
        <v>12</v>
      </c>
      <c r="G132" s="174" t="s">
        <v>160</v>
      </c>
      <c r="H132" s="175" t="s">
        <v>1143</v>
      </c>
      <c r="I132" s="176">
        <v>7650.0</v>
      </c>
      <c r="J132" s="177"/>
      <c r="K132" s="178"/>
      <c r="L132" s="179"/>
      <c r="M132" s="107"/>
      <c r="N132" s="107"/>
      <c r="O132" s="162" t="s">
        <v>1222</v>
      </c>
      <c r="P132" s="180">
        <v>449.0</v>
      </c>
      <c r="Q132" s="107"/>
      <c r="R132" s="168" t="str">
        <f t="shared" si="1"/>
        <v>11715</v>
      </c>
      <c r="S132" s="181" t="str">
        <f>vlookup(R132,route!$A$3:$L$2248,5,FALSE)</f>
        <v>Origin</v>
      </c>
      <c r="T132" s="168" t="str">
        <f t="shared" si="2"/>
        <v>11712</v>
      </c>
      <c r="U132" s="170" t="str">
        <f>vlookup(T132,route!$A$3:$L$2248,5,FALSE)</f>
        <v>Destination</v>
      </c>
      <c r="V132" s="131"/>
    </row>
    <row r="133">
      <c r="A133" s="129"/>
      <c r="B133" s="168">
        <v>118.0</v>
      </c>
      <c r="C133" s="174" t="s">
        <v>464</v>
      </c>
      <c r="D133" s="154">
        <f>vlookup(E133,terminals!$C$4:$O$196,13,FALSE)</f>
        <v>15</v>
      </c>
      <c r="E133" s="174" t="s">
        <v>196</v>
      </c>
      <c r="F133" s="154">
        <f>vlookup(G133,terminals!$C$4:$O$196,13,FALSE)</f>
        <v>12</v>
      </c>
      <c r="G133" s="174" t="s">
        <v>160</v>
      </c>
      <c r="H133" s="175" t="s">
        <v>1143</v>
      </c>
      <c r="I133" s="176">
        <v>8500.0</v>
      </c>
      <c r="J133" s="177"/>
      <c r="K133" s="178"/>
      <c r="L133" s="179"/>
      <c r="M133" s="107"/>
      <c r="N133" s="107"/>
      <c r="O133" s="162" t="s">
        <v>1222</v>
      </c>
      <c r="P133" s="180">
        <v>449.0</v>
      </c>
      <c r="Q133" s="107"/>
      <c r="R133" s="168" t="str">
        <f t="shared" si="1"/>
        <v>11815</v>
      </c>
      <c r="S133" s="181" t="str">
        <f>vlookup(R133,route!$A$3:$L$2248,5,FALSE)</f>
        <v>Origin</v>
      </c>
      <c r="T133" s="168" t="str">
        <f t="shared" si="2"/>
        <v>11812</v>
      </c>
      <c r="U133" s="170" t="str">
        <f>vlookup(T133,route!$A$3:$L$2248,5,FALSE)</f>
        <v>Destination</v>
      </c>
      <c r="V133" s="131"/>
    </row>
    <row r="134">
      <c r="A134" s="129"/>
      <c r="B134" s="168">
        <v>119.0</v>
      </c>
      <c r="C134" s="174" t="s">
        <v>465</v>
      </c>
      <c r="D134" s="154">
        <f>vlookup(E134,terminals!$C$4:$O$196,13,FALSE)</f>
        <v>15</v>
      </c>
      <c r="E134" s="174" t="s">
        <v>196</v>
      </c>
      <c r="F134" s="154">
        <f>vlookup(G134,terminals!$C$4:$O$196,13,FALSE)</f>
        <v>28</v>
      </c>
      <c r="G134" s="174" t="s">
        <v>161</v>
      </c>
      <c r="H134" s="175" t="s">
        <v>1143</v>
      </c>
      <c r="I134" s="176">
        <v>10350.0</v>
      </c>
      <c r="J134" s="177"/>
      <c r="K134" s="178"/>
      <c r="L134" s="179"/>
      <c r="M134" s="107"/>
      <c r="N134" s="107"/>
      <c r="O134" s="162" t="s">
        <v>1223</v>
      </c>
      <c r="P134" s="180">
        <v>387.0</v>
      </c>
      <c r="Q134" s="107"/>
      <c r="R134" s="168" t="str">
        <f t="shared" si="1"/>
        <v>11915</v>
      </c>
      <c r="S134" s="181" t="str">
        <f>vlookup(R134,route!$A$3:$L$2248,5,FALSE)</f>
        <v>Origin</v>
      </c>
      <c r="T134" s="168" t="str">
        <f t="shared" si="2"/>
        <v>11928</v>
      </c>
      <c r="U134" s="170" t="str">
        <f>vlookup(T134,route!$A$3:$L$2248,5,FALSE)</f>
        <v>Destination</v>
      </c>
      <c r="V134" s="131"/>
    </row>
    <row r="135">
      <c r="A135" s="129"/>
      <c r="B135" s="168">
        <v>120.0</v>
      </c>
      <c r="C135" s="174" t="s">
        <v>465</v>
      </c>
      <c r="D135" s="154">
        <f>vlookup(E135,terminals!$C$4:$O$196,13,FALSE)</f>
        <v>15</v>
      </c>
      <c r="E135" s="174" t="s">
        <v>196</v>
      </c>
      <c r="F135" s="154">
        <f>vlookup(G135,terminals!$C$4:$O$196,13,FALSE)</f>
        <v>28</v>
      </c>
      <c r="G135" s="174" t="s">
        <v>161</v>
      </c>
      <c r="H135" s="175" t="s">
        <v>1143</v>
      </c>
      <c r="I135" s="176">
        <v>7500.0</v>
      </c>
      <c r="J135" s="177"/>
      <c r="K135" s="178"/>
      <c r="L135" s="179"/>
      <c r="M135" s="107"/>
      <c r="N135" s="107"/>
      <c r="O135" s="162" t="s">
        <v>1223</v>
      </c>
      <c r="P135" s="180">
        <v>644.0</v>
      </c>
      <c r="Q135" s="107"/>
      <c r="R135" s="168" t="str">
        <f t="shared" si="1"/>
        <v>12015</v>
      </c>
      <c r="S135" s="181" t="str">
        <f>vlookup(R135,route!$A$3:$L$2248,5,FALSE)</f>
        <v>Origin</v>
      </c>
      <c r="T135" s="168" t="str">
        <f t="shared" si="2"/>
        <v>12028</v>
      </c>
      <c r="U135" s="170" t="str">
        <f>vlookup(T135,route!$A$3:$L$2248,5,FALSE)</f>
        <v>Destination</v>
      </c>
      <c r="V135" s="131"/>
    </row>
    <row r="136">
      <c r="A136" s="129"/>
      <c r="B136" s="168">
        <v>121.0</v>
      </c>
      <c r="C136" s="174" t="s">
        <v>465</v>
      </c>
      <c r="D136" s="154">
        <f>vlookup(E136,terminals!$C$4:$O$196,13,FALSE)</f>
        <v>15</v>
      </c>
      <c r="E136" s="174" t="s">
        <v>196</v>
      </c>
      <c r="F136" s="154">
        <f>vlookup(G136,terminals!$C$4:$O$196,13,FALSE)</f>
        <v>28</v>
      </c>
      <c r="G136" s="174" t="s">
        <v>161</v>
      </c>
      <c r="H136" s="175" t="s">
        <v>1143</v>
      </c>
      <c r="I136" s="176">
        <v>7500.0</v>
      </c>
      <c r="J136" s="177"/>
      <c r="K136" s="178"/>
      <c r="L136" s="179"/>
      <c r="M136" s="107"/>
      <c r="N136" s="107"/>
      <c r="O136" s="162" t="s">
        <v>1223</v>
      </c>
      <c r="P136" s="180">
        <v>467.0</v>
      </c>
      <c r="Q136" s="107"/>
      <c r="R136" s="168" t="str">
        <f t="shared" si="1"/>
        <v>12115</v>
      </c>
      <c r="S136" s="181" t="str">
        <f>vlookup(R136,route!$A$3:$L$2248,5,FALSE)</f>
        <v>Origin</v>
      </c>
      <c r="T136" s="168" t="str">
        <f t="shared" si="2"/>
        <v>12128</v>
      </c>
      <c r="U136" s="170" t="str">
        <f>vlookup(T136,route!$A$3:$L$2248,5,FALSE)</f>
        <v>Destination</v>
      </c>
      <c r="V136" s="131"/>
    </row>
    <row r="137">
      <c r="A137" s="129"/>
      <c r="B137" s="168">
        <v>122.0</v>
      </c>
      <c r="C137" s="174" t="s">
        <v>466</v>
      </c>
      <c r="D137" s="154">
        <f>vlookup(E137,terminals!$C$4:$O$196,13,FALSE)</f>
        <v>15</v>
      </c>
      <c r="E137" s="174" t="s">
        <v>196</v>
      </c>
      <c r="F137" s="154">
        <f>vlookup(G137,terminals!$C$4:$O$196,13,FALSE)</f>
        <v>2</v>
      </c>
      <c r="G137" s="174" t="s">
        <v>173</v>
      </c>
      <c r="H137" s="175" t="s">
        <v>1143</v>
      </c>
      <c r="I137" s="176">
        <v>7200.0</v>
      </c>
      <c r="J137" s="177"/>
      <c r="K137" s="178"/>
      <c r="L137" s="179"/>
      <c r="M137" s="107"/>
      <c r="N137" s="107"/>
      <c r="O137" s="162" t="s">
        <v>1224</v>
      </c>
      <c r="P137" s="180">
        <v>467.0</v>
      </c>
      <c r="Q137" s="107"/>
      <c r="R137" s="168" t="str">
        <f t="shared" si="1"/>
        <v>12215</v>
      </c>
      <c r="S137" s="181" t="str">
        <f>vlookup(R137,route!$A$3:$L$2248,5,FALSE)</f>
        <v>Origin</v>
      </c>
      <c r="T137" s="168" t="str">
        <f t="shared" si="2"/>
        <v>1222</v>
      </c>
      <c r="U137" s="170" t="str">
        <f>vlookup(T137,route!$A$3:$L$2248,5,FALSE)</f>
        <v>Destination</v>
      </c>
      <c r="V137" s="131"/>
    </row>
    <row r="138">
      <c r="A138" s="160"/>
      <c r="B138" s="168">
        <v>123.0</v>
      </c>
      <c r="C138" s="174" t="s">
        <v>467</v>
      </c>
      <c r="D138" s="154">
        <f>vlookup(E138,terminals!$C$4:$O$196,13,FALSE)</f>
        <v>22</v>
      </c>
      <c r="E138" s="174" t="s">
        <v>202</v>
      </c>
      <c r="F138" s="154">
        <f>vlookup(G138,terminals!$C$4:$O$196,13,FALSE)</f>
        <v>1</v>
      </c>
      <c r="G138" s="174" t="s">
        <v>139</v>
      </c>
      <c r="H138" s="175" t="s">
        <v>1143</v>
      </c>
      <c r="I138" s="176">
        <v>10000.0</v>
      </c>
      <c r="J138" s="177"/>
      <c r="K138" s="178"/>
      <c r="L138" s="179"/>
      <c r="M138" s="107"/>
      <c r="N138" s="107"/>
      <c r="O138" s="162" t="s">
        <v>1225</v>
      </c>
      <c r="P138" s="180">
        <v>553.0</v>
      </c>
      <c r="Q138" s="107"/>
      <c r="R138" s="168" t="str">
        <f t="shared" si="1"/>
        <v>12322</v>
      </c>
      <c r="S138" s="181" t="str">
        <f>vlookup(R138,route!$A$3:$L$2248,5,FALSE)</f>
        <v>Origin</v>
      </c>
      <c r="T138" s="168" t="str">
        <f t="shared" si="2"/>
        <v>1231</v>
      </c>
      <c r="U138" s="170" t="str">
        <f>vlookup(T138,route!$A$3:$L$2248,5,FALSE)</f>
        <v>Origin</v>
      </c>
      <c r="V138" s="131"/>
    </row>
    <row r="139">
      <c r="A139" s="129"/>
      <c r="B139" s="168">
        <v>124.0</v>
      </c>
      <c r="C139" s="174" t="s">
        <v>468</v>
      </c>
      <c r="D139" s="154">
        <f>vlookup(E139,terminals!$C$4:$O$196,13,FALSE)</f>
        <v>22</v>
      </c>
      <c r="E139" s="174" t="s">
        <v>202</v>
      </c>
      <c r="F139" s="154">
        <f>vlookup(G139,terminals!$C$4:$O$196,13,FALSE)</f>
        <v>6</v>
      </c>
      <c r="G139" s="174" t="s">
        <v>159</v>
      </c>
      <c r="H139" s="175" t="s">
        <v>1143</v>
      </c>
      <c r="I139" s="176">
        <v>9000.0</v>
      </c>
      <c r="J139" s="177"/>
      <c r="K139" s="178"/>
      <c r="L139" s="179"/>
      <c r="M139" s="107"/>
      <c r="N139" s="107"/>
      <c r="O139" s="162" t="s">
        <v>1226</v>
      </c>
      <c r="P139" s="180">
        <v>553.0</v>
      </c>
      <c r="Q139" s="107"/>
      <c r="R139" s="168" t="str">
        <f t="shared" si="1"/>
        <v>12422</v>
      </c>
      <c r="S139" s="181" t="str">
        <f>vlookup(R139,route!$A$3:$L$2248,5,FALSE)</f>
        <v>Origin</v>
      </c>
      <c r="T139" s="168" t="str">
        <f t="shared" si="2"/>
        <v>1246</v>
      </c>
      <c r="U139" s="170" t="str">
        <f>vlookup(T139,route!$A$3:$L$2248,5,FALSE)</f>
        <v>Destination</v>
      </c>
      <c r="V139" s="131"/>
    </row>
    <row r="140">
      <c r="A140" s="129"/>
      <c r="B140" s="168">
        <v>124.0</v>
      </c>
      <c r="C140" s="174" t="s">
        <v>468</v>
      </c>
      <c r="D140" s="154">
        <f>vlookup(E140,terminals!$C$4:$O$196,13,FALSE)</f>
        <v>22</v>
      </c>
      <c r="E140" s="174" t="s">
        <v>202</v>
      </c>
      <c r="F140" s="154">
        <f>vlookup(G140,terminals!$C$4:$O$196,13,FALSE)</f>
        <v>6</v>
      </c>
      <c r="G140" s="174" t="s">
        <v>159</v>
      </c>
      <c r="H140" s="175" t="s">
        <v>1143</v>
      </c>
      <c r="I140" s="176">
        <v>9000.0</v>
      </c>
      <c r="J140" s="177"/>
      <c r="K140" s="178"/>
      <c r="L140" s="179"/>
      <c r="M140" s="107"/>
      <c r="N140" s="107"/>
      <c r="O140" s="162" t="s">
        <v>1226</v>
      </c>
      <c r="P140" s="180">
        <v>628.0</v>
      </c>
      <c r="Q140" s="107"/>
      <c r="R140" s="168" t="str">
        <f t="shared" si="1"/>
        <v>12422</v>
      </c>
      <c r="S140" s="181" t="str">
        <f>vlookup(R140,route!$A$3:$L$2248,5,FALSE)</f>
        <v>Origin</v>
      </c>
      <c r="T140" s="168" t="str">
        <f t="shared" si="2"/>
        <v>1246</v>
      </c>
      <c r="U140" s="170" t="str">
        <f>vlookup(T140,route!$A$3:$L$2248,5,FALSE)</f>
        <v>Destination</v>
      </c>
      <c r="V140" s="131"/>
    </row>
    <row r="141">
      <c r="A141" s="129"/>
      <c r="B141" s="168">
        <v>125.0</v>
      </c>
      <c r="C141" s="174" t="s">
        <v>469</v>
      </c>
      <c r="D141" s="154">
        <f>vlookup(E141,terminals!$C$4:$O$196,13,FALSE)</f>
        <v>22</v>
      </c>
      <c r="E141" s="174" t="s">
        <v>202</v>
      </c>
      <c r="F141" s="154">
        <f>vlookup(G141,terminals!$C$4:$O$196,13,FALSE)</f>
        <v>12</v>
      </c>
      <c r="G141" s="174" t="s">
        <v>160</v>
      </c>
      <c r="H141" s="175" t="s">
        <v>1143</v>
      </c>
      <c r="I141" s="176">
        <v>9000.0</v>
      </c>
      <c r="J141" s="177"/>
      <c r="K141" s="178"/>
      <c r="L141" s="179"/>
      <c r="M141" s="107"/>
      <c r="N141" s="107"/>
      <c r="O141" s="162" t="s">
        <v>1227</v>
      </c>
      <c r="P141" s="180">
        <v>628.0</v>
      </c>
      <c r="Q141" s="107"/>
      <c r="R141" s="168" t="str">
        <f t="shared" si="1"/>
        <v>12522</v>
      </c>
      <c r="S141" s="181" t="str">
        <f>vlookup(R141,route!$A$3:$L$2248,5,FALSE)</f>
        <v>Origin</v>
      </c>
      <c r="T141" s="168" t="str">
        <f t="shared" si="2"/>
        <v>12512</v>
      </c>
      <c r="U141" s="170" t="str">
        <f>vlookup(T141,route!$A$3:$L$2248,5,FALSE)</f>
        <v>Destination</v>
      </c>
      <c r="V141" s="131"/>
    </row>
    <row r="142">
      <c r="A142" s="129"/>
      <c r="B142" s="168">
        <v>125.0</v>
      </c>
      <c r="C142" s="174" t="s">
        <v>469</v>
      </c>
      <c r="D142" s="154">
        <f>vlookup(E142,terminals!$C$4:$O$196,13,FALSE)</f>
        <v>22</v>
      </c>
      <c r="E142" s="174" t="s">
        <v>202</v>
      </c>
      <c r="F142" s="154">
        <f>vlookup(G142,terminals!$C$4:$O$196,13,FALSE)</f>
        <v>12</v>
      </c>
      <c r="G142" s="174" t="s">
        <v>160</v>
      </c>
      <c r="H142" s="175" t="s">
        <v>1143</v>
      </c>
      <c r="I142" s="176">
        <v>9000.0</v>
      </c>
      <c r="J142" s="177"/>
      <c r="K142" s="178"/>
      <c r="L142" s="179"/>
      <c r="M142" s="107"/>
      <c r="N142" s="107"/>
      <c r="O142" s="162" t="s">
        <v>1227</v>
      </c>
      <c r="P142" s="180">
        <v>318.0</v>
      </c>
      <c r="Q142" s="107"/>
      <c r="R142" s="168" t="str">
        <f t="shared" si="1"/>
        <v>12522</v>
      </c>
      <c r="S142" s="181" t="str">
        <f>vlookup(R142,route!$A$3:$L$2248,5,FALSE)</f>
        <v>Origin</v>
      </c>
      <c r="T142" s="168" t="str">
        <f t="shared" si="2"/>
        <v>12512</v>
      </c>
      <c r="U142" s="170" t="str">
        <f>vlookup(T142,route!$A$3:$L$2248,5,FALSE)</f>
        <v>Destination</v>
      </c>
      <c r="V142" s="131"/>
    </row>
    <row r="143">
      <c r="A143" s="129"/>
      <c r="B143" s="168">
        <v>126.0</v>
      </c>
      <c r="C143" s="174" t="s">
        <v>470</v>
      </c>
      <c r="D143" s="154">
        <f>vlookup(E143,terminals!$C$4:$O$196,13,FALSE)</f>
        <v>22</v>
      </c>
      <c r="E143" s="174" t="s">
        <v>202</v>
      </c>
      <c r="F143" s="154">
        <f>vlookup(G143,terminals!$C$4:$O$196,13,FALSE)</f>
        <v>28</v>
      </c>
      <c r="G143" s="174" t="s">
        <v>161</v>
      </c>
      <c r="H143" s="175" t="s">
        <v>1143</v>
      </c>
      <c r="I143" s="176">
        <v>10000.0</v>
      </c>
      <c r="J143" s="177"/>
      <c r="K143" s="178"/>
      <c r="L143" s="179"/>
      <c r="M143" s="107"/>
      <c r="N143" s="107"/>
      <c r="O143" s="162" t="s">
        <v>1228</v>
      </c>
      <c r="P143" s="180">
        <v>731.0</v>
      </c>
      <c r="Q143" s="107"/>
      <c r="R143" s="168" t="str">
        <f t="shared" si="1"/>
        <v>12622</v>
      </c>
      <c r="S143" s="181" t="str">
        <f>vlookup(R143,route!$A$3:$L$2248,5,FALSE)</f>
        <v>Origin</v>
      </c>
      <c r="T143" s="168" t="str">
        <f t="shared" si="2"/>
        <v>12628</v>
      </c>
      <c r="U143" s="170" t="str">
        <f>vlookup(T143,route!$A$3:$L$2248,5,FALSE)</f>
        <v>Destination</v>
      </c>
      <c r="V143" s="131"/>
    </row>
    <row r="144">
      <c r="A144" s="129"/>
      <c r="B144" s="168">
        <v>127.0</v>
      </c>
      <c r="C144" s="174" t="s">
        <v>471</v>
      </c>
      <c r="D144" s="154">
        <f>vlookup(E144,terminals!$C$4:$O$196,13,FALSE)</f>
        <v>22</v>
      </c>
      <c r="E144" s="174" t="s">
        <v>202</v>
      </c>
      <c r="F144" s="154">
        <f>vlookup(G144,terminals!$C$4:$O$196,13,FALSE)</f>
        <v>28</v>
      </c>
      <c r="G144" s="174" t="s">
        <v>161</v>
      </c>
      <c r="H144" s="175" t="s">
        <v>1143</v>
      </c>
      <c r="I144" s="176">
        <v>10000.0</v>
      </c>
      <c r="J144" s="177"/>
      <c r="K144" s="178"/>
      <c r="L144" s="179"/>
      <c r="M144" s="107"/>
      <c r="N144" s="107"/>
      <c r="O144" s="162" t="s">
        <v>1228</v>
      </c>
      <c r="P144" s="180">
        <v>464.0</v>
      </c>
      <c r="Q144" s="107"/>
      <c r="R144" s="168" t="str">
        <f t="shared" si="1"/>
        <v>12722</v>
      </c>
      <c r="S144" s="181" t="str">
        <f>vlookup(R144,route!$A$3:$L$2248,5,FALSE)</f>
        <v>Origin</v>
      </c>
      <c r="T144" s="168" t="str">
        <f t="shared" si="2"/>
        <v>12728</v>
      </c>
      <c r="U144" s="170" t="str">
        <f>vlookup(T144,route!$A$3:$L$2248,5,FALSE)</f>
        <v>Destination</v>
      </c>
      <c r="V144" s="131"/>
    </row>
    <row r="145">
      <c r="A145" s="129"/>
      <c r="B145" s="168">
        <v>128.0</v>
      </c>
      <c r="C145" s="174" t="s">
        <v>472</v>
      </c>
      <c r="D145" s="154">
        <f>vlookup(E145,terminals!$C$4:$O$196,13,FALSE)</f>
        <v>3</v>
      </c>
      <c r="E145" s="174" t="s">
        <v>204</v>
      </c>
      <c r="F145" s="154">
        <f>vlookup(G145,terminals!$C$4:$O$196,13,FALSE)</f>
        <v>23</v>
      </c>
      <c r="G145" s="174" t="s">
        <v>145</v>
      </c>
      <c r="H145" s="175" t="s">
        <v>1143</v>
      </c>
      <c r="I145" s="176">
        <v>7800.0</v>
      </c>
      <c r="J145" s="177"/>
      <c r="K145" s="178"/>
      <c r="L145" s="179"/>
      <c r="M145" s="107"/>
      <c r="N145" s="107"/>
      <c r="O145" s="162" t="s">
        <v>1229</v>
      </c>
      <c r="P145" s="180">
        <v>450.0</v>
      </c>
      <c r="Q145" s="107"/>
      <c r="R145" s="168" t="str">
        <f t="shared" si="1"/>
        <v>1283</v>
      </c>
      <c r="S145" s="181" t="str">
        <f>vlookup(R145,route!$A$3:$L$2248,5,FALSE)</f>
        <v>Origin</v>
      </c>
      <c r="T145" s="168" t="str">
        <f t="shared" si="2"/>
        <v>12823</v>
      </c>
      <c r="U145" s="170" t="str">
        <f>vlookup(T145,route!$A$3:$L$2248,5,FALSE)</f>
        <v>Destination</v>
      </c>
      <c r="V145" s="131"/>
    </row>
    <row r="146">
      <c r="A146" s="129"/>
      <c r="B146" s="168">
        <v>129.0</v>
      </c>
      <c r="C146" s="174" t="s">
        <v>473</v>
      </c>
      <c r="D146" s="154">
        <f>vlookup(E146,terminals!$C$4:$O$196,13,FALSE)</f>
        <v>3</v>
      </c>
      <c r="E146" s="174" t="s">
        <v>204</v>
      </c>
      <c r="F146" s="154">
        <f>vlookup(G146,terminals!$C$4:$O$196,13,FALSE)</f>
        <v>8</v>
      </c>
      <c r="G146" s="174" t="s">
        <v>179</v>
      </c>
      <c r="H146" s="175" t="s">
        <v>1143</v>
      </c>
      <c r="I146" s="176">
        <v>3450.0</v>
      </c>
      <c r="J146" s="177"/>
      <c r="K146" s="178"/>
      <c r="L146" s="179"/>
      <c r="M146" s="107"/>
      <c r="N146" s="107"/>
      <c r="O146" s="162" t="s">
        <v>1230</v>
      </c>
      <c r="P146" s="180">
        <v>450.0</v>
      </c>
      <c r="Q146" s="107"/>
      <c r="R146" s="168" t="str">
        <f t="shared" si="1"/>
        <v>1293</v>
      </c>
      <c r="S146" s="181" t="str">
        <f>vlookup(R146,route!$A$3:$L$2248,5,FALSE)</f>
        <v>Origin</v>
      </c>
      <c r="T146" s="168" t="str">
        <f t="shared" si="2"/>
        <v>1298</v>
      </c>
      <c r="U146" s="170" t="str">
        <f>vlookup(T146,route!$A$3:$L$2248,5,FALSE)</f>
        <v>Destination</v>
      </c>
      <c r="V146" s="131"/>
    </row>
    <row r="147">
      <c r="A147" s="129"/>
      <c r="B147" s="168">
        <v>130.0</v>
      </c>
      <c r="C147" s="174" t="s">
        <v>474</v>
      </c>
      <c r="D147" s="154">
        <f>vlookup(E147,terminals!$C$4:$O$196,13,FALSE)</f>
        <v>6</v>
      </c>
      <c r="E147" s="174" t="s">
        <v>159</v>
      </c>
      <c r="F147" s="154">
        <f>vlookup(G147,terminals!$C$4:$O$196,13,FALSE)</f>
        <v>24</v>
      </c>
      <c r="G147" s="174" t="s">
        <v>154</v>
      </c>
      <c r="H147" s="175" t="s">
        <v>1143</v>
      </c>
      <c r="I147" s="176">
        <v>6200.0</v>
      </c>
      <c r="J147" s="177"/>
      <c r="K147" s="178"/>
      <c r="L147" s="179"/>
      <c r="M147" s="107"/>
      <c r="N147" s="107"/>
      <c r="O147" s="162" t="s">
        <v>1231</v>
      </c>
      <c r="P147" s="180">
        <v>620.0</v>
      </c>
      <c r="Q147" s="107"/>
      <c r="R147" s="168" t="str">
        <f t="shared" si="1"/>
        <v>1306</v>
      </c>
      <c r="S147" s="181" t="str">
        <f>vlookup(R147,route!$A$3:$L$2248,5,FALSE)</f>
        <v>Origin</v>
      </c>
      <c r="T147" s="168" t="str">
        <f t="shared" si="2"/>
        <v>13024</v>
      </c>
      <c r="U147" s="170" t="str">
        <f>vlookup(T147,route!$A$3:$L$2248,5,FALSE)</f>
        <v>Destination</v>
      </c>
      <c r="V147" s="131"/>
    </row>
    <row r="148">
      <c r="A148" s="129"/>
      <c r="B148" s="168">
        <v>131.0</v>
      </c>
      <c r="C148" s="174" t="s">
        <v>475</v>
      </c>
      <c r="D148" s="154">
        <f>vlookup(E148,terminals!$C$4:$O$196,13,FALSE)</f>
        <v>6</v>
      </c>
      <c r="E148" s="174" t="s">
        <v>159</v>
      </c>
      <c r="F148" s="154">
        <f>vlookup(G148,terminals!$C$4:$O$196,13,FALSE)</f>
        <v>20</v>
      </c>
      <c r="G148" s="174" t="s">
        <v>150</v>
      </c>
      <c r="H148" s="175" t="s">
        <v>1143</v>
      </c>
      <c r="I148" s="176">
        <v>7250.0</v>
      </c>
      <c r="J148" s="177"/>
      <c r="K148" s="178"/>
      <c r="L148" s="179"/>
      <c r="M148" s="107"/>
      <c r="N148" s="107"/>
      <c r="O148" s="162" t="s">
        <v>1232</v>
      </c>
      <c r="P148" s="180">
        <v>294.0</v>
      </c>
      <c r="Q148" s="107"/>
      <c r="R148" s="168" t="str">
        <f t="shared" si="1"/>
        <v>1316</v>
      </c>
      <c r="S148" s="181" t="str">
        <f>vlookup(R148,route!$A$3:$L$2248,5,FALSE)</f>
        <v>Origin</v>
      </c>
      <c r="T148" s="168" t="str">
        <f t="shared" si="2"/>
        <v>13120</v>
      </c>
      <c r="U148" s="170" t="str">
        <f>vlookup(T148,route!$A$3:$L$2248,5,FALSE)</f>
        <v>Destination</v>
      </c>
      <c r="V148" s="131"/>
    </row>
    <row r="149">
      <c r="A149" s="129"/>
      <c r="B149" s="168">
        <v>132.0</v>
      </c>
      <c r="C149" s="174" t="s">
        <v>475</v>
      </c>
      <c r="D149" s="154">
        <f>vlookup(E149,terminals!$C$4:$O$196,13,FALSE)</f>
        <v>6</v>
      </c>
      <c r="E149" s="174" t="s">
        <v>159</v>
      </c>
      <c r="F149" s="154">
        <f>vlookup(G149,terminals!$C$4:$O$196,13,FALSE)</f>
        <v>20</v>
      </c>
      <c r="G149" s="174" t="s">
        <v>150</v>
      </c>
      <c r="H149" s="175" t="s">
        <v>1143</v>
      </c>
      <c r="I149" s="176">
        <v>6200.0</v>
      </c>
      <c r="J149" s="177"/>
      <c r="K149" s="178"/>
      <c r="L149" s="179"/>
      <c r="M149" s="107"/>
      <c r="N149" s="107"/>
      <c r="O149" s="162" t="s">
        <v>1232</v>
      </c>
      <c r="P149" s="180">
        <v>442.0</v>
      </c>
      <c r="Q149" s="107"/>
      <c r="R149" s="168" t="str">
        <f t="shared" si="1"/>
        <v>1326</v>
      </c>
      <c r="S149" s="181" t="str">
        <f>vlookup(R149,route!$A$3:$L$2248,5,FALSE)</f>
        <v>Origin</v>
      </c>
      <c r="T149" s="168" t="str">
        <f t="shared" si="2"/>
        <v>13220</v>
      </c>
      <c r="U149" s="170" t="str">
        <f>vlookup(T149,route!$A$3:$L$2248,5,FALSE)</f>
        <v>Destination</v>
      </c>
      <c r="V149" s="131"/>
    </row>
    <row r="150">
      <c r="A150" s="160"/>
      <c r="B150" s="168">
        <v>133.0</v>
      </c>
      <c r="C150" s="174" t="s">
        <v>476</v>
      </c>
      <c r="D150" s="154">
        <f>vlookup(E150,terminals!$C$4:$O$196,13,FALSE)</f>
        <v>23</v>
      </c>
      <c r="E150" s="174" t="s">
        <v>145</v>
      </c>
      <c r="F150" s="154">
        <f>vlookup(G150,terminals!$C$4:$O$196,13,FALSE)</f>
        <v>1</v>
      </c>
      <c r="G150" s="174" t="s">
        <v>139</v>
      </c>
      <c r="H150" s="175" t="s">
        <v>1143</v>
      </c>
      <c r="I150" s="176">
        <v>7000.0</v>
      </c>
      <c r="J150" s="177"/>
      <c r="K150" s="178"/>
      <c r="L150" s="179"/>
      <c r="M150" s="107"/>
      <c r="N150" s="107"/>
      <c r="O150" s="162" t="s">
        <v>1233</v>
      </c>
      <c r="P150" s="180">
        <v>529.0</v>
      </c>
      <c r="Q150" s="107"/>
      <c r="R150" s="168" t="str">
        <f t="shared" si="1"/>
        <v>13323</v>
      </c>
      <c r="S150" s="181" t="str">
        <f>vlookup(R150,route!$A$3:$L$2248,5,FALSE)</f>
        <v>Origin</v>
      </c>
      <c r="T150" s="168" t="str">
        <f t="shared" si="2"/>
        <v>1331</v>
      </c>
      <c r="U150" s="170" t="str">
        <f>vlookup(T150,route!$A$3:$L$2248,5,FALSE)</f>
        <v>Origin</v>
      </c>
      <c r="V150" s="131"/>
    </row>
    <row r="151">
      <c r="A151" s="129"/>
      <c r="B151" s="168">
        <v>134.0</v>
      </c>
      <c r="C151" s="174" t="s">
        <v>477</v>
      </c>
      <c r="D151" s="154">
        <f>vlookup(E151,terminals!$C$4:$O$196,13,FALSE)</f>
        <v>23</v>
      </c>
      <c r="E151" s="174" t="s">
        <v>145</v>
      </c>
      <c r="F151" s="154">
        <f>vlookup(G151,terminals!$C$4:$O$196,13,FALSE)</f>
        <v>3</v>
      </c>
      <c r="G151" s="174" t="s">
        <v>204</v>
      </c>
      <c r="H151" s="175" t="s">
        <v>1143</v>
      </c>
      <c r="I151" s="176">
        <v>7500.0</v>
      </c>
      <c r="J151" s="177"/>
      <c r="K151" s="178"/>
      <c r="L151" s="179"/>
      <c r="M151" s="107"/>
      <c r="N151" s="107"/>
      <c r="O151" s="162" t="s">
        <v>1234</v>
      </c>
      <c r="P151" s="180">
        <v>529.0</v>
      </c>
      <c r="Q151" s="107"/>
      <c r="R151" s="168" t="str">
        <f t="shared" si="1"/>
        <v>13423</v>
      </c>
      <c r="S151" s="181" t="str">
        <f>vlookup(R151,route!$A$3:$L$2248,5,FALSE)</f>
        <v>Origin</v>
      </c>
      <c r="T151" s="168" t="str">
        <f t="shared" si="2"/>
        <v>1343</v>
      </c>
      <c r="U151" s="170" t="str">
        <f>vlookup(T151,route!$A$3:$L$2248,5,FALSE)</f>
        <v>Destination</v>
      </c>
      <c r="V151" s="131"/>
    </row>
    <row r="152">
      <c r="A152" s="129"/>
      <c r="B152" s="168">
        <v>135.0</v>
      </c>
      <c r="C152" s="174" t="s">
        <v>478</v>
      </c>
      <c r="D152" s="154">
        <f>vlookup(E152,terminals!$C$4:$O$196,13,FALSE)</f>
        <v>23</v>
      </c>
      <c r="E152" s="174" t="s">
        <v>145</v>
      </c>
      <c r="F152" s="154">
        <f>vlookup(G152,terminals!$C$4:$O$196,13,FALSE)</f>
        <v>6</v>
      </c>
      <c r="G152" s="174" t="s">
        <v>159</v>
      </c>
      <c r="H152" s="175" t="s">
        <v>1143</v>
      </c>
      <c r="I152" s="176">
        <v>6000.0</v>
      </c>
      <c r="J152" s="177"/>
      <c r="K152" s="178"/>
      <c r="L152" s="179"/>
      <c r="M152" s="107"/>
      <c r="N152" s="107"/>
      <c r="O152" s="162" t="s">
        <v>1235</v>
      </c>
      <c r="P152" s="180">
        <v>565.0</v>
      </c>
      <c r="Q152" s="107"/>
      <c r="R152" s="168" t="str">
        <f t="shared" si="1"/>
        <v>13523</v>
      </c>
      <c r="S152" s="181" t="str">
        <f>vlookup(R152,route!$A$3:$L$2248,5,FALSE)</f>
        <v>Origin</v>
      </c>
      <c r="T152" s="168" t="str">
        <f t="shared" si="2"/>
        <v>1356</v>
      </c>
      <c r="U152" s="170" t="str">
        <f>vlookup(T152,route!$A$3:$L$2248,5,FALSE)</f>
        <v>Destination</v>
      </c>
      <c r="V152" s="131"/>
    </row>
    <row r="153">
      <c r="A153" s="129"/>
      <c r="B153" s="168">
        <v>136.0</v>
      </c>
      <c r="C153" s="174" t="s">
        <v>479</v>
      </c>
      <c r="D153" s="154">
        <f>vlookup(E153,terminals!$C$4:$O$196,13,FALSE)</f>
        <v>23</v>
      </c>
      <c r="E153" s="174" t="s">
        <v>145</v>
      </c>
      <c r="F153" s="154">
        <f>vlookup(G153,terminals!$C$4:$O$196,13,FALSE)</f>
        <v>12</v>
      </c>
      <c r="G153" s="174" t="s">
        <v>160</v>
      </c>
      <c r="H153" s="175" t="s">
        <v>1143</v>
      </c>
      <c r="I153" s="176">
        <v>6000.0</v>
      </c>
      <c r="J153" s="177"/>
      <c r="K153" s="178"/>
      <c r="L153" s="179"/>
      <c r="M153" s="107"/>
      <c r="N153" s="107"/>
      <c r="O153" s="162" t="s">
        <v>1236</v>
      </c>
      <c r="P153" s="180">
        <v>102.0</v>
      </c>
      <c r="Q153" s="107"/>
      <c r="R153" s="168" t="str">
        <f t="shared" si="1"/>
        <v>13623</v>
      </c>
      <c r="S153" s="181" t="str">
        <f>vlookup(R153,route!$A$3:$L$2248,5,FALSE)</f>
        <v>Origin</v>
      </c>
      <c r="T153" s="168" t="str">
        <f t="shared" si="2"/>
        <v>13612</v>
      </c>
      <c r="U153" s="170" t="str">
        <f>vlookup(T153,route!$A$3:$L$2248,5,FALSE)</f>
        <v>Destination</v>
      </c>
      <c r="V153" s="131"/>
    </row>
    <row r="154">
      <c r="A154" s="129"/>
      <c r="B154" s="168">
        <v>137.0</v>
      </c>
      <c r="C154" s="174" t="s">
        <v>479</v>
      </c>
      <c r="D154" s="154">
        <f>vlookup(E154,terminals!$C$4:$O$196,13,FALSE)</f>
        <v>23</v>
      </c>
      <c r="E154" s="174" t="s">
        <v>145</v>
      </c>
      <c r="F154" s="154">
        <f>vlookup(G154,terminals!$C$4:$O$196,13,FALSE)</f>
        <v>12</v>
      </c>
      <c r="G154" s="174" t="s">
        <v>160</v>
      </c>
      <c r="H154" s="175" t="s">
        <v>1143</v>
      </c>
      <c r="I154" s="176">
        <v>7500.0</v>
      </c>
      <c r="J154" s="177"/>
      <c r="K154" s="178"/>
      <c r="L154" s="179"/>
      <c r="M154" s="107"/>
      <c r="N154" s="107"/>
      <c r="O154" s="162" t="s">
        <v>1236</v>
      </c>
      <c r="P154" s="180">
        <v>556.0</v>
      </c>
      <c r="Q154" s="107"/>
      <c r="R154" s="168" t="str">
        <f t="shared" si="1"/>
        <v>13723</v>
      </c>
      <c r="S154" s="181" t="str">
        <f>vlookup(R154,route!$A$3:$L$2248,5,FALSE)</f>
        <v>Origin</v>
      </c>
      <c r="T154" s="168" t="str">
        <f t="shared" si="2"/>
        <v>13712</v>
      </c>
      <c r="U154" s="170" t="str">
        <f>vlookup(T154,route!$A$3:$L$2248,5,FALSE)</f>
        <v>Destination</v>
      </c>
      <c r="V154" s="131"/>
    </row>
    <row r="155">
      <c r="A155" s="129"/>
      <c r="B155" s="168">
        <v>138.0</v>
      </c>
      <c r="C155" s="174" t="s">
        <v>480</v>
      </c>
      <c r="D155" s="154">
        <f>vlookup(E155,terminals!$C$4:$O$196,13,FALSE)</f>
        <v>23</v>
      </c>
      <c r="E155" s="174" t="s">
        <v>145</v>
      </c>
      <c r="F155" s="154">
        <f>vlookup(G155,terminals!$C$4:$O$196,13,FALSE)</f>
        <v>2</v>
      </c>
      <c r="G155" s="174" t="s">
        <v>173</v>
      </c>
      <c r="H155" s="175" t="s">
        <v>1143</v>
      </c>
      <c r="I155" s="176">
        <v>7500.0</v>
      </c>
      <c r="J155" s="177"/>
      <c r="K155" s="178"/>
      <c r="L155" s="179"/>
      <c r="M155" s="107"/>
      <c r="N155" s="107"/>
      <c r="O155" s="162" t="s">
        <v>1214</v>
      </c>
      <c r="P155" s="180">
        <v>556.0</v>
      </c>
      <c r="Q155" s="107"/>
      <c r="R155" s="168" t="str">
        <f t="shared" si="1"/>
        <v>13823</v>
      </c>
      <c r="S155" s="181" t="str">
        <f>vlookup(R155,route!$A$3:$L$2248,5,FALSE)</f>
        <v>Origin</v>
      </c>
      <c r="T155" s="168" t="str">
        <f t="shared" si="2"/>
        <v>1382</v>
      </c>
      <c r="U155" s="170" t="str">
        <f>vlookup(T155,route!$A$3:$L$2248,5,FALSE)</f>
        <v>Destination</v>
      </c>
      <c r="V155" s="131"/>
    </row>
    <row r="156">
      <c r="A156" s="129"/>
      <c r="B156" s="168">
        <v>139.0</v>
      </c>
      <c r="C156" s="174" t="s">
        <v>481</v>
      </c>
      <c r="D156" s="154">
        <f>vlookup(E156,terminals!$C$4:$O$196,13,FALSE)</f>
        <v>12</v>
      </c>
      <c r="E156" s="174" t="s">
        <v>160</v>
      </c>
      <c r="F156" s="154">
        <f>vlookup(G156,terminals!$C$4:$O$196,13,FALSE)</f>
        <v>28</v>
      </c>
      <c r="G156" s="174" t="s">
        <v>161</v>
      </c>
      <c r="H156" s="175" t="s">
        <v>1143</v>
      </c>
      <c r="I156" s="176">
        <v>2000.0</v>
      </c>
      <c r="J156" s="177"/>
      <c r="K156" s="178"/>
      <c r="L156" s="179"/>
      <c r="M156" s="107"/>
      <c r="N156" s="107"/>
      <c r="O156" s="162" t="s">
        <v>1191</v>
      </c>
      <c r="P156" s="180">
        <v>556.0</v>
      </c>
      <c r="Q156" s="107"/>
      <c r="R156" s="168" t="str">
        <f t="shared" si="1"/>
        <v>13912</v>
      </c>
      <c r="S156" s="181" t="str">
        <f>vlookup(R156,route!$A$3:$L$2248,5,FALSE)</f>
        <v>Origin</v>
      </c>
      <c r="T156" s="168" t="str">
        <f t="shared" si="2"/>
        <v>13928</v>
      </c>
      <c r="U156" s="170" t="str">
        <f>vlookup(T156,route!$A$3:$L$2248,5,FALSE)</f>
        <v>Destination</v>
      </c>
      <c r="V156" s="131"/>
    </row>
    <row r="157">
      <c r="A157" s="129"/>
      <c r="B157" s="168">
        <v>140.0</v>
      </c>
      <c r="C157" s="174" t="s">
        <v>482</v>
      </c>
      <c r="D157" s="154">
        <f>vlookup(E157,terminals!$C$4:$O$196,13,FALSE)</f>
        <v>12</v>
      </c>
      <c r="E157" s="174" t="s">
        <v>160</v>
      </c>
      <c r="F157" s="154">
        <f>vlookup(G157,terminals!$C$4:$O$196,13,FALSE)</f>
        <v>31</v>
      </c>
      <c r="G157" s="174" t="s">
        <v>148</v>
      </c>
      <c r="H157" s="175" t="s">
        <v>1143</v>
      </c>
      <c r="I157" s="176">
        <v>9150.0</v>
      </c>
      <c r="J157" s="177"/>
      <c r="K157" s="178"/>
      <c r="L157" s="179"/>
      <c r="M157" s="107"/>
      <c r="N157" s="107"/>
      <c r="O157" s="162" t="s">
        <v>1237</v>
      </c>
      <c r="P157" s="180">
        <v>556.0</v>
      </c>
      <c r="Q157" s="107"/>
      <c r="R157" s="168" t="str">
        <f t="shared" si="1"/>
        <v>14012</v>
      </c>
      <c r="S157" s="181" t="str">
        <f>vlookup(R157,route!$A$3:$L$2248,5,FALSE)</f>
        <v>Origin</v>
      </c>
      <c r="T157" s="168" t="str">
        <f t="shared" si="2"/>
        <v>14031</v>
      </c>
      <c r="U157" s="170" t="str">
        <f>vlookup(T157,route!$A$3:$L$2248,5,FALSE)</f>
        <v>Destination</v>
      </c>
      <c r="V157" s="131"/>
    </row>
    <row r="158">
      <c r="A158" s="129"/>
      <c r="B158" s="168">
        <v>141.0</v>
      </c>
      <c r="C158" s="174" t="s">
        <v>482</v>
      </c>
      <c r="D158" s="154">
        <f>vlookup(E158,terminals!$C$4:$O$196,13,FALSE)</f>
        <v>12</v>
      </c>
      <c r="E158" s="174" t="s">
        <v>160</v>
      </c>
      <c r="F158" s="154">
        <f>vlookup(G158,terminals!$C$4:$O$196,13,FALSE)</f>
        <v>31</v>
      </c>
      <c r="G158" s="174" t="s">
        <v>148</v>
      </c>
      <c r="H158" s="175" t="s">
        <v>1143</v>
      </c>
      <c r="I158" s="176">
        <v>11650.0</v>
      </c>
      <c r="J158" s="177"/>
      <c r="K158" s="178"/>
      <c r="L158" s="179"/>
      <c r="M158" s="107"/>
      <c r="N158" s="107"/>
      <c r="O158" s="162" t="s">
        <v>1237</v>
      </c>
      <c r="P158" s="180">
        <v>550.0</v>
      </c>
      <c r="Q158" s="107"/>
      <c r="R158" s="168" t="str">
        <f t="shared" si="1"/>
        <v>14112</v>
      </c>
      <c r="S158" s="181" t="str">
        <f>vlookup(R158,route!$A$3:$L$2248,5,FALSE)</f>
        <v>Origin</v>
      </c>
      <c r="T158" s="168" t="str">
        <f t="shared" si="2"/>
        <v>14131</v>
      </c>
      <c r="U158" s="170" t="str">
        <f>vlookup(T158,route!$A$3:$L$2248,5,FALSE)</f>
        <v>Destination</v>
      </c>
      <c r="V158" s="131"/>
    </row>
    <row r="159">
      <c r="A159" s="129"/>
      <c r="B159" s="168">
        <v>143.0</v>
      </c>
      <c r="C159" s="174" t="s">
        <v>482</v>
      </c>
      <c r="D159" s="154">
        <f>vlookup(E159,terminals!$C$4:$O$196,13,FALSE)</f>
        <v>12</v>
      </c>
      <c r="E159" s="174" t="s">
        <v>160</v>
      </c>
      <c r="F159" s="154">
        <f>vlookup(G159,terminals!$C$4:$O$196,13,FALSE)</f>
        <v>31</v>
      </c>
      <c r="G159" s="174" t="s">
        <v>148</v>
      </c>
      <c r="H159" s="175" t="s">
        <v>1143</v>
      </c>
      <c r="I159" s="176">
        <v>11650.0</v>
      </c>
      <c r="J159" s="177"/>
      <c r="K159" s="178"/>
      <c r="L159" s="179"/>
      <c r="M159" s="107"/>
      <c r="N159" s="107"/>
      <c r="O159" s="162" t="s">
        <v>1237</v>
      </c>
      <c r="P159" s="180">
        <v>550.0</v>
      </c>
      <c r="Q159" s="107"/>
      <c r="R159" s="168" t="str">
        <f t="shared" si="1"/>
        <v>14312</v>
      </c>
      <c r="S159" s="181" t="str">
        <f>vlookup(R159,route!$A$3:$L$2248,5,FALSE)</f>
        <v>Origin</v>
      </c>
      <c r="T159" s="168" t="str">
        <f t="shared" si="2"/>
        <v>14331</v>
      </c>
      <c r="U159" s="170" t="str">
        <f>vlookup(T159,route!$A$3:$L$2248,5,FALSE)</f>
        <v>Destination</v>
      </c>
      <c r="V159" s="131"/>
    </row>
    <row r="160">
      <c r="A160" s="129"/>
      <c r="B160" s="168">
        <v>142.0</v>
      </c>
      <c r="C160" s="174" t="s">
        <v>482</v>
      </c>
      <c r="D160" s="154">
        <f>vlookup(E160,terminals!$C$4:$O$196,13,FALSE)</f>
        <v>12</v>
      </c>
      <c r="E160" s="174" t="s">
        <v>160</v>
      </c>
      <c r="F160" s="154">
        <f>vlookup(G160,terminals!$C$4:$O$196,13,FALSE)</f>
        <v>31</v>
      </c>
      <c r="G160" s="174" t="s">
        <v>148</v>
      </c>
      <c r="H160" s="175" t="s">
        <v>1143</v>
      </c>
      <c r="I160" s="176">
        <v>9150.0</v>
      </c>
      <c r="J160" s="177"/>
      <c r="K160" s="178"/>
      <c r="L160" s="179"/>
      <c r="M160" s="107"/>
      <c r="N160" s="107"/>
      <c r="O160" s="162" t="s">
        <v>1237</v>
      </c>
      <c r="P160" s="180">
        <v>222.0</v>
      </c>
      <c r="Q160" s="107"/>
      <c r="R160" s="168" t="str">
        <f t="shared" si="1"/>
        <v>14212</v>
      </c>
      <c r="S160" s="181" t="str">
        <f>vlookup(R160,route!$A$3:$L$2248,5,FALSE)</f>
        <v>Origin</v>
      </c>
      <c r="T160" s="168" t="str">
        <f t="shared" si="2"/>
        <v>14231</v>
      </c>
      <c r="U160" s="170" t="str">
        <f>vlookup(T160,route!$A$3:$L$2248,5,FALSE)</f>
        <v>Destination</v>
      </c>
      <c r="V160" s="131"/>
    </row>
    <row r="161">
      <c r="A161" s="129"/>
      <c r="B161" s="168">
        <v>144.0</v>
      </c>
      <c r="C161" s="174" t="s">
        <v>483</v>
      </c>
      <c r="D161" s="154">
        <f>vlookup(E161,terminals!$C$4:$O$196,13,FALSE)</f>
        <v>12</v>
      </c>
      <c r="E161" s="174" t="s">
        <v>160</v>
      </c>
      <c r="F161" s="154">
        <f>vlookup(G161,terminals!$C$4:$O$196,13,FALSE)</f>
        <v>24</v>
      </c>
      <c r="G161" s="174" t="s">
        <v>154</v>
      </c>
      <c r="H161" s="175" t="s">
        <v>1143</v>
      </c>
      <c r="I161" s="176">
        <v>7000.0</v>
      </c>
      <c r="J161" s="177"/>
      <c r="K161" s="178"/>
      <c r="L161" s="179"/>
      <c r="M161" s="107"/>
      <c r="N161" s="107"/>
      <c r="O161" s="162" t="s">
        <v>1238</v>
      </c>
      <c r="P161" s="180">
        <v>545.0</v>
      </c>
      <c r="Q161" s="107"/>
      <c r="R161" s="168" t="str">
        <f t="shared" si="1"/>
        <v>14412</v>
      </c>
      <c r="S161" s="181" t="str">
        <f>vlookup(R161,route!$A$3:$L$2248,5,FALSE)</f>
        <v>Origin</v>
      </c>
      <c r="T161" s="168" t="str">
        <f t="shared" si="2"/>
        <v>14424</v>
      </c>
      <c r="U161" s="170" t="str">
        <f>vlookup(T161,route!$A$3:$L$2248,5,FALSE)</f>
        <v>Destination</v>
      </c>
      <c r="V161" s="131"/>
    </row>
    <row r="162">
      <c r="A162" s="129"/>
      <c r="B162" s="168">
        <v>145.0</v>
      </c>
      <c r="C162" s="174" t="s">
        <v>483</v>
      </c>
      <c r="D162" s="154">
        <f>vlookup(E162,terminals!$C$4:$O$196,13,FALSE)</f>
        <v>12</v>
      </c>
      <c r="E162" s="174" t="s">
        <v>160</v>
      </c>
      <c r="F162" s="154">
        <f>vlookup(G162,terminals!$C$4:$O$196,13,FALSE)</f>
        <v>24</v>
      </c>
      <c r="G162" s="174" t="s">
        <v>154</v>
      </c>
      <c r="H162" s="175" t="s">
        <v>1143</v>
      </c>
      <c r="I162" s="176">
        <v>11150.0</v>
      </c>
      <c r="J162" s="177"/>
      <c r="K162" s="178"/>
      <c r="L162" s="179"/>
      <c r="M162" s="107"/>
      <c r="N162" s="107"/>
      <c r="O162" s="162" t="s">
        <v>1238</v>
      </c>
      <c r="P162" s="180">
        <v>222.0</v>
      </c>
      <c r="Q162" s="107"/>
      <c r="R162" s="168" t="str">
        <f t="shared" si="1"/>
        <v>14512</v>
      </c>
      <c r="S162" s="181" t="str">
        <f>vlookup(R162,route!$A$3:$L$2248,5,FALSE)</f>
        <v>Origin</v>
      </c>
      <c r="T162" s="168" t="str">
        <f t="shared" si="2"/>
        <v>14524</v>
      </c>
      <c r="U162" s="170" t="str">
        <f>vlookup(T162,route!$A$3:$L$2248,5,FALSE)</f>
        <v>Destination</v>
      </c>
      <c r="V162" s="131"/>
    </row>
    <row r="163">
      <c r="A163" s="129"/>
      <c r="B163" s="168">
        <v>146.0</v>
      </c>
      <c r="C163" s="174" t="s">
        <v>484</v>
      </c>
      <c r="D163" s="154">
        <f>vlookup(E163,terminals!$C$4:$O$196,13,FALSE)</f>
        <v>12</v>
      </c>
      <c r="E163" s="174" t="s">
        <v>160</v>
      </c>
      <c r="F163" s="154">
        <f>vlookup(G163,terminals!$C$4:$O$196,13,FALSE)</f>
        <v>7</v>
      </c>
      <c r="G163" s="174" t="s">
        <v>155</v>
      </c>
      <c r="H163" s="175" t="s">
        <v>1143</v>
      </c>
      <c r="I163" s="176">
        <v>4100.0</v>
      </c>
      <c r="J163" s="177"/>
      <c r="K163" s="178"/>
      <c r="L163" s="179"/>
      <c r="M163" s="107"/>
      <c r="N163" s="107"/>
      <c r="O163" s="162" t="s">
        <v>1239</v>
      </c>
      <c r="P163" s="180">
        <v>222.0</v>
      </c>
      <c r="Q163" s="107"/>
      <c r="R163" s="168" t="str">
        <f t="shared" si="1"/>
        <v>14612</v>
      </c>
      <c r="S163" s="181" t="str">
        <f>vlookup(R163,route!$A$3:$L$2248,5,FALSE)</f>
        <v>Origin</v>
      </c>
      <c r="T163" s="168" t="str">
        <f t="shared" si="2"/>
        <v>1467</v>
      </c>
      <c r="U163" s="170" t="str">
        <f>vlookup(T163,route!$A$3:$L$2248,5,FALSE)</f>
        <v>Destination</v>
      </c>
      <c r="V163" s="131"/>
    </row>
    <row r="164">
      <c r="A164" s="160"/>
      <c r="B164" s="168">
        <v>147.0</v>
      </c>
      <c r="C164" s="174" t="s">
        <v>484</v>
      </c>
      <c r="D164" s="154">
        <f>vlookup(E164,terminals!$C$4:$O$196,13,FALSE)</f>
        <v>12</v>
      </c>
      <c r="E164" s="174" t="s">
        <v>160</v>
      </c>
      <c r="F164" s="154">
        <f>vlookup(G164,terminals!$C$4:$O$196,13,FALSE)</f>
        <v>2</v>
      </c>
      <c r="G164" s="174" t="s">
        <v>173</v>
      </c>
      <c r="H164" s="175" t="s">
        <v>1143</v>
      </c>
      <c r="I164" s="176">
        <v>4650.0</v>
      </c>
      <c r="J164" s="177"/>
      <c r="K164" s="178"/>
      <c r="L164" s="179"/>
      <c r="M164" s="107"/>
      <c r="N164" s="107"/>
      <c r="O164" s="162" t="s">
        <v>1240</v>
      </c>
      <c r="P164" s="180">
        <v>545.0</v>
      </c>
      <c r="Q164" s="107"/>
      <c r="R164" s="168" t="str">
        <f t="shared" si="1"/>
        <v>14712</v>
      </c>
      <c r="S164" s="181" t="str">
        <f>vlookup(R164,route!$A$3:$L$2248,5,FALSE)</f>
        <v>Origin</v>
      </c>
      <c r="T164" s="168" t="str">
        <f t="shared" si="2"/>
        <v>1472</v>
      </c>
      <c r="U164" s="170" t="str">
        <f>vlookup(T164,route!$A$3:$L$2248,5,FALSE)</f>
        <v>Dropoff</v>
      </c>
      <c r="V164" s="131"/>
    </row>
    <row r="165">
      <c r="A165" s="129"/>
      <c r="B165" s="168">
        <v>147.0</v>
      </c>
      <c r="C165" s="174" t="s">
        <v>484</v>
      </c>
      <c r="D165" s="154">
        <f>vlookup(E165,terminals!$C$4:$O$196,13,FALSE)</f>
        <v>12</v>
      </c>
      <c r="E165" s="174" t="s">
        <v>160</v>
      </c>
      <c r="F165" s="154">
        <f>vlookup(G165,terminals!$C$4:$O$196,13,FALSE)</f>
        <v>7</v>
      </c>
      <c r="G165" s="174" t="s">
        <v>155</v>
      </c>
      <c r="H165" s="175" t="s">
        <v>1143</v>
      </c>
      <c r="I165" s="176">
        <v>4650.0</v>
      </c>
      <c r="J165" s="177"/>
      <c r="K165" s="178"/>
      <c r="L165" s="179"/>
      <c r="M165" s="107"/>
      <c r="N165" s="107"/>
      <c r="O165" s="162" t="s">
        <v>1239</v>
      </c>
      <c r="P165" s="180">
        <v>222.0</v>
      </c>
      <c r="Q165" s="107"/>
      <c r="R165" s="168" t="str">
        <f t="shared" si="1"/>
        <v>14712</v>
      </c>
      <c r="S165" s="181" t="str">
        <f>vlookup(R165,route!$A$3:$L$2248,5,FALSE)</f>
        <v>Origin</v>
      </c>
      <c r="T165" s="168" t="str">
        <f t="shared" si="2"/>
        <v>1477</v>
      </c>
      <c r="U165" s="170" t="str">
        <f>vlookup(T165,route!$A$3:$L$2248,5,FALSE)</f>
        <v>Destination</v>
      </c>
      <c r="V165" s="131"/>
    </row>
    <row r="166">
      <c r="A166" s="129"/>
      <c r="B166" s="168">
        <v>148.0</v>
      </c>
      <c r="C166" s="174" t="s">
        <v>484</v>
      </c>
      <c r="D166" s="154">
        <f>vlookup(E166,terminals!$C$4:$O$196,13,FALSE)</f>
        <v>12</v>
      </c>
      <c r="E166" s="174" t="s">
        <v>160</v>
      </c>
      <c r="F166" s="154">
        <f>vlookup(G166,terminals!$C$4:$O$196,13,FALSE)</f>
        <v>7</v>
      </c>
      <c r="G166" s="174" t="s">
        <v>155</v>
      </c>
      <c r="H166" s="175" t="s">
        <v>1143</v>
      </c>
      <c r="I166" s="176">
        <v>4650.0</v>
      </c>
      <c r="J166" s="177"/>
      <c r="K166" s="178"/>
      <c r="L166" s="179"/>
      <c r="M166" s="107"/>
      <c r="N166" s="107"/>
      <c r="O166" s="162" t="s">
        <v>1239</v>
      </c>
      <c r="P166" s="180">
        <v>545.0</v>
      </c>
      <c r="Q166" s="107"/>
      <c r="R166" s="168" t="str">
        <f t="shared" si="1"/>
        <v>14812</v>
      </c>
      <c r="S166" s="181" t="str">
        <f>vlookup(R166,route!$A$3:$L$2248,5,FALSE)</f>
        <v>Origin</v>
      </c>
      <c r="T166" s="168" t="str">
        <f t="shared" si="2"/>
        <v>1487</v>
      </c>
      <c r="U166" s="170" t="str">
        <f>vlookup(T166,route!$A$3:$L$2248,5,FALSE)</f>
        <v>Destination</v>
      </c>
      <c r="V166" s="131"/>
    </row>
    <row r="167">
      <c r="A167" s="160"/>
      <c r="B167" s="168">
        <v>149.0</v>
      </c>
      <c r="C167" s="174" t="s">
        <v>484</v>
      </c>
      <c r="D167" s="154">
        <f>vlookup(E167,terminals!$C$4:$O$196,13,FALSE)</f>
        <v>12</v>
      </c>
      <c r="E167" s="174" t="s">
        <v>160</v>
      </c>
      <c r="F167" s="154">
        <f>vlookup(G167,terminals!$C$4:$O$196,13,FALSE)</f>
        <v>2</v>
      </c>
      <c r="G167" s="174" t="s">
        <v>173</v>
      </c>
      <c r="H167" s="175" t="s">
        <v>1143</v>
      </c>
      <c r="I167" s="176">
        <v>4650.0</v>
      </c>
      <c r="J167" s="177"/>
      <c r="K167" s="178"/>
      <c r="L167" s="179"/>
      <c r="M167" s="107"/>
      <c r="N167" s="107"/>
      <c r="O167" s="162" t="s">
        <v>1240</v>
      </c>
      <c r="P167" s="180">
        <v>222.0</v>
      </c>
      <c r="Q167" s="107"/>
      <c r="R167" s="168" t="str">
        <f t="shared" si="1"/>
        <v>14912</v>
      </c>
      <c r="S167" s="181" t="str">
        <f>vlookup(R167,route!$A$3:$L$2248,5,FALSE)</f>
        <v>Origin</v>
      </c>
      <c r="T167" s="168" t="str">
        <f t="shared" si="2"/>
        <v>1492</v>
      </c>
      <c r="U167" s="170" t="str">
        <f>vlookup(T167,route!$A$3:$L$2248,5,FALSE)</f>
        <v>Dropoff</v>
      </c>
      <c r="V167" s="131"/>
    </row>
    <row r="168">
      <c r="A168" s="129"/>
      <c r="B168" s="168">
        <v>149.0</v>
      </c>
      <c r="C168" s="174" t="s">
        <v>484</v>
      </c>
      <c r="D168" s="154">
        <f>vlookup(E168,terminals!$C$4:$O$196,13,FALSE)</f>
        <v>12</v>
      </c>
      <c r="E168" s="174" t="s">
        <v>160</v>
      </c>
      <c r="F168" s="154">
        <f>vlookup(G168,terminals!$C$4:$O$196,13,FALSE)</f>
        <v>7</v>
      </c>
      <c r="G168" s="174" t="s">
        <v>155</v>
      </c>
      <c r="H168" s="175" t="s">
        <v>1143</v>
      </c>
      <c r="I168" s="176">
        <v>4650.0</v>
      </c>
      <c r="J168" s="177"/>
      <c r="K168" s="178"/>
      <c r="L168" s="179"/>
      <c r="M168" s="107"/>
      <c r="N168" s="107"/>
      <c r="O168" s="162" t="s">
        <v>1239</v>
      </c>
      <c r="P168" s="180">
        <v>176.0</v>
      </c>
      <c r="Q168" s="107"/>
      <c r="R168" s="168" t="str">
        <f t="shared" si="1"/>
        <v>14912</v>
      </c>
      <c r="S168" s="181" t="str">
        <f>vlookup(R168,route!$A$3:$L$2248,5,FALSE)</f>
        <v>Origin</v>
      </c>
      <c r="T168" s="168" t="str">
        <f t="shared" si="2"/>
        <v>1497</v>
      </c>
      <c r="U168" s="170" t="str">
        <f>vlookup(T168,route!$A$3:$L$2248,5,FALSE)</f>
        <v>Destination</v>
      </c>
      <c r="V168" s="131"/>
    </row>
    <row r="169">
      <c r="A169" s="160"/>
      <c r="B169" s="168">
        <v>150.0</v>
      </c>
      <c r="C169" s="174" t="s">
        <v>484</v>
      </c>
      <c r="D169" s="154">
        <f>vlookup(E169,terminals!$C$4:$O$196,13,FALSE)</f>
        <v>12</v>
      </c>
      <c r="E169" s="174" t="s">
        <v>160</v>
      </c>
      <c r="F169" s="154">
        <f>vlookup(G169,terminals!$C$4:$O$196,13,FALSE)</f>
        <v>2</v>
      </c>
      <c r="G169" s="174" t="s">
        <v>173</v>
      </c>
      <c r="H169" s="175" t="s">
        <v>1143</v>
      </c>
      <c r="I169" s="176">
        <v>4650.0</v>
      </c>
      <c r="J169" s="177"/>
      <c r="K169" s="178"/>
      <c r="L169" s="179"/>
      <c r="M169" s="107"/>
      <c r="N169" s="107"/>
      <c r="O169" s="162" t="s">
        <v>1240</v>
      </c>
      <c r="P169" s="180">
        <v>176.0</v>
      </c>
      <c r="Q169" s="107"/>
      <c r="R169" s="168" t="str">
        <f t="shared" si="1"/>
        <v>15012</v>
      </c>
      <c r="S169" s="181" t="str">
        <f>vlookup(R169,route!$A$3:$L$2248,5,FALSE)</f>
        <v>Origin</v>
      </c>
      <c r="T169" s="168" t="str">
        <f t="shared" si="2"/>
        <v>1502</v>
      </c>
      <c r="U169" s="170" t="str">
        <f>vlookup(T169,route!$A$3:$L$2248,5,FALSE)</f>
        <v>Lastdrop</v>
      </c>
      <c r="V169" s="131"/>
    </row>
    <row r="170">
      <c r="A170" s="129"/>
      <c r="B170" s="168">
        <v>150.0</v>
      </c>
      <c r="C170" s="174" t="s">
        <v>484</v>
      </c>
      <c r="D170" s="154">
        <f>vlookup(E170,terminals!$C$4:$O$196,13,FALSE)</f>
        <v>12</v>
      </c>
      <c r="E170" s="174" t="s">
        <v>160</v>
      </c>
      <c r="F170" s="154">
        <f>vlookup(G170,terminals!$C$4:$O$196,13,FALSE)</f>
        <v>7</v>
      </c>
      <c r="G170" s="174" t="s">
        <v>155</v>
      </c>
      <c r="H170" s="175" t="s">
        <v>1143</v>
      </c>
      <c r="I170" s="176">
        <v>4650.0</v>
      </c>
      <c r="J170" s="177"/>
      <c r="K170" s="178"/>
      <c r="L170" s="179"/>
      <c r="M170" s="107"/>
      <c r="N170" s="107"/>
      <c r="O170" s="162" t="s">
        <v>1239</v>
      </c>
      <c r="P170" s="180">
        <v>176.0</v>
      </c>
      <c r="Q170" s="107"/>
      <c r="R170" s="168" t="str">
        <f t="shared" si="1"/>
        <v>15012</v>
      </c>
      <c r="S170" s="181" t="str">
        <f>vlookup(R170,route!$A$3:$L$2248,5,FALSE)</f>
        <v>Origin</v>
      </c>
      <c r="T170" s="168" t="str">
        <f t="shared" si="2"/>
        <v>1507</v>
      </c>
      <c r="U170" s="170" t="str">
        <f>vlookup(T170,route!$A$3:$L$2248,5,FALSE)</f>
        <v>Destination</v>
      </c>
      <c r="V170" s="131"/>
    </row>
    <row r="171">
      <c r="A171" s="129"/>
      <c r="B171" s="168">
        <v>153.0</v>
      </c>
      <c r="C171" s="174" t="s">
        <v>485</v>
      </c>
      <c r="D171" s="154">
        <f>vlookup(E171,terminals!$C$4:$O$196,13,FALSE)</f>
        <v>12</v>
      </c>
      <c r="E171" s="174" t="s">
        <v>160</v>
      </c>
      <c r="F171" s="154">
        <f>vlookup(G171,terminals!$C$4:$O$196,13,FALSE)</f>
        <v>10</v>
      </c>
      <c r="G171" s="174" t="s">
        <v>140</v>
      </c>
      <c r="H171" s="175" t="s">
        <v>1143</v>
      </c>
      <c r="I171" s="176">
        <v>2600.0</v>
      </c>
      <c r="J171" s="177"/>
      <c r="K171" s="178"/>
      <c r="L171" s="179"/>
      <c r="M171" s="107"/>
      <c r="N171" s="107"/>
      <c r="O171" s="162" t="s">
        <v>1241</v>
      </c>
      <c r="P171" s="180">
        <v>176.0</v>
      </c>
      <c r="Q171" s="107"/>
      <c r="R171" s="168" t="str">
        <f t="shared" si="1"/>
        <v>15312</v>
      </c>
      <c r="S171" s="181" t="str">
        <f>vlookup(R171,route!$A$3:$L$2248,5,FALSE)</f>
        <v>Origin</v>
      </c>
      <c r="T171" s="168" t="str">
        <f t="shared" si="2"/>
        <v>15310</v>
      </c>
      <c r="U171" s="170" t="str">
        <f>vlookup(T171,route!$A$3:$L$2248,5,FALSE)</f>
        <v>Destination</v>
      </c>
      <c r="V171" s="131"/>
    </row>
    <row r="172">
      <c r="A172" s="129"/>
      <c r="B172" s="168">
        <v>154.0</v>
      </c>
      <c r="C172" s="174" t="s">
        <v>485</v>
      </c>
      <c r="D172" s="154">
        <f>vlookup(E172,terminals!$C$4:$O$196,13,FALSE)</f>
        <v>12</v>
      </c>
      <c r="E172" s="174" t="s">
        <v>160</v>
      </c>
      <c r="F172" s="154">
        <f>vlookup(G172,terminals!$C$4:$O$196,13,FALSE)</f>
        <v>10</v>
      </c>
      <c r="G172" s="174" t="s">
        <v>140</v>
      </c>
      <c r="H172" s="175" t="s">
        <v>1143</v>
      </c>
      <c r="I172" s="176">
        <v>2600.0</v>
      </c>
      <c r="J172" s="177"/>
      <c r="K172" s="178"/>
      <c r="L172" s="179"/>
      <c r="M172" s="107"/>
      <c r="N172" s="107"/>
      <c r="O172" s="162" t="s">
        <v>1241</v>
      </c>
      <c r="P172" s="180">
        <v>536.0</v>
      </c>
      <c r="Q172" s="107"/>
      <c r="R172" s="168" t="str">
        <f t="shared" si="1"/>
        <v>15412</v>
      </c>
      <c r="S172" s="181" t="str">
        <f>vlookup(R172,route!$A$3:$L$2248,5,FALSE)</f>
        <v>Origin</v>
      </c>
      <c r="T172" s="168" t="str">
        <f t="shared" si="2"/>
        <v>15410</v>
      </c>
      <c r="U172" s="170" t="str">
        <f>vlookup(T172,route!$A$3:$L$2248,5,FALSE)</f>
        <v>Destination</v>
      </c>
      <c r="V172" s="131"/>
    </row>
    <row r="173">
      <c r="A173" s="129"/>
      <c r="B173" s="168">
        <v>155.0</v>
      </c>
      <c r="C173" s="174" t="s">
        <v>485</v>
      </c>
      <c r="D173" s="154">
        <f>vlookup(E173,terminals!$C$4:$O$196,13,FALSE)</f>
        <v>12</v>
      </c>
      <c r="E173" s="174" t="s">
        <v>160</v>
      </c>
      <c r="F173" s="154">
        <f>vlookup(G173,terminals!$C$4:$O$196,13,FALSE)</f>
        <v>10</v>
      </c>
      <c r="G173" s="174" t="s">
        <v>140</v>
      </c>
      <c r="H173" s="175" t="s">
        <v>1143</v>
      </c>
      <c r="I173" s="176">
        <v>2600.0</v>
      </c>
      <c r="J173" s="177"/>
      <c r="K173" s="178"/>
      <c r="L173" s="179"/>
      <c r="M173" s="107"/>
      <c r="N173" s="107"/>
      <c r="O173" s="162" t="s">
        <v>1241</v>
      </c>
      <c r="P173" s="180">
        <v>536.0</v>
      </c>
      <c r="Q173" s="107"/>
      <c r="R173" s="168" t="str">
        <f t="shared" si="1"/>
        <v>15512</v>
      </c>
      <c r="S173" s="181" t="str">
        <f>vlookup(R173,route!$A$3:$L$2248,5,FALSE)</f>
        <v>Origin</v>
      </c>
      <c r="T173" s="168" t="str">
        <f t="shared" si="2"/>
        <v>15510</v>
      </c>
      <c r="U173" s="170" t="str">
        <f>vlookup(T173,route!$A$3:$L$2248,5,FALSE)</f>
        <v>Destination</v>
      </c>
      <c r="V173" s="131"/>
    </row>
    <row r="174">
      <c r="A174" s="129"/>
      <c r="B174" s="168">
        <v>156.0</v>
      </c>
      <c r="C174" s="174" t="s">
        <v>485</v>
      </c>
      <c r="D174" s="154">
        <f>vlookup(E174,terminals!$C$4:$O$196,13,FALSE)</f>
        <v>12</v>
      </c>
      <c r="E174" s="174" t="s">
        <v>160</v>
      </c>
      <c r="F174" s="154">
        <f>vlookup(G174,terminals!$C$4:$O$196,13,FALSE)</f>
        <v>10</v>
      </c>
      <c r="G174" s="174" t="s">
        <v>140</v>
      </c>
      <c r="H174" s="175" t="s">
        <v>1143</v>
      </c>
      <c r="I174" s="176">
        <v>2600.0</v>
      </c>
      <c r="J174" s="177"/>
      <c r="K174" s="178"/>
      <c r="L174" s="179"/>
      <c r="M174" s="107"/>
      <c r="N174" s="107"/>
      <c r="O174" s="162" t="s">
        <v>1241</v>
      </c>
      <c r="P174" s="180">
        <v>102.0</v>
      </c>
      <c r="Q174" s="107"/>
      <c r="R174" s="168" t="str">
        <f t="shared" si="1"/>
        <v>15612</v>
      </c>
      <c r="S174" s="181" t="str">
        <f>vlookup(R174,route!$A$3:$L$2248,5,FALSE)</f>
        <v>Origin</v>
      </c>
      <c r="T174" s="168" t="str">
        <f t="shared" si="2"/>
        <v>15610</v>
      </c>
      <c r="U174" s="170" t="str">
        <f>vlookup(T174,route!$A$3:$L$2248,5,FALSE)</f>
        <v>Destination</v>
      </c>
      <c r="V174" s="131"/>
    </row>
    <row r="175">
      <c r="A175" s="129"/>
      <c r="B175" s="168">
        <v>157.0</v>
      </c>
      <c r="C175" s="174" t="s">
        <v>486</v>
      </c>
      <c r="D175" s="154">
        <f>vlookup(E175,terminals!$C$4:$O$196,13,FALSE)</f>
        <v>12</v>
      </c>
      <c r="E175" s="174" t="s">
        <v>160</v>
      </c>
      <c r="F175" s="154">
        <f>vlookup(G175,terminals!$C$4:$O$196,13,FALSE)</f>
        <v>20</v>
      </c>
      <c r="G175" s="174" t="s">
        <v>150</v>
      </c>
      <c r="H175" s="175" t="s">
        <v>1143</v>
      </c>
      <c r="I175" s="176">
        <v>11150.0</v>
      </c>
      <c r="J175" s="177"/>
      <c r="K175" s="178"/>
      <c r="L175" s="179"/>
      <c r="M175" s="107"/>
      <c r="N175" s="107"/>
      <c r="O175" s="162" t="s">
        <v>1212</v>
      </c>
      <c r="P175" s="180">
        <v>102.0</v>
      </c>
      <c r="Q175" s="107"/>
      <c r="R175" s="168" t="str">
        <f t="shared" si="1"/>
        <v>15712</v>
      </c>
      <c r="S175" s="181" t="str">
        <f>vlookup(R175,route!$A$3:$L$2248,5,FALSE)</f>
        <v>Origin</v>
      </c>
      <c r="T175" s="168" t="str">
        <f t="shared" si="2"/>
        <v>15720</v>
      </c>
      <c r="U175" s="170" t="str">
        <f>vlookup(T175,route!$A$3:$L$2248,5,FALSE)</f>
        <v>Destination</v>
      </c>
      <c r="V175" s="131"/>
    </row>
    <row r="176">
      <c r="A176" s="129"/>
      <c r="B176" s="168">
        <v>158.0</v>
      </c>
      <c r="C176" s="174" t="s">
        <v>487</v>
      </c>
      <c r="D176" s="154">
        <f>vlookup(E176,terminals!$C$4:$O$196,13,FALSE)</f>
        <v>12</v>
      </c>
      <c r="E176" s="174" t="s">
        <v>160</v>
      </c>
      <c r="F176" s="154">
        <f>vlookup(G176,terminals!$C$4:$O$196,13,FALSE)</f>
        <v>20</v>
      </c>
      <c r="G176" s="174" t="s">
        <v>150</v>
      </c>
      <c r="H176" s="175" t="s">
        <v>1143</v>
      </c>
      <c r="I176" s="176">
        <v>8250.0</v>
      </c>
      <c r="J176" s="177"/>
      <c r="K176" s="178"/>
      <c r="L176" s="179"/>
      <c r="M176" s="107"/>
      <c r="N176" s="107"/>
      <c r="O176" s="162" t="s">
        <v>1212</v>
      </c>
      <c r="P176" s="180">
        <v>102.0</v>
      </c>
      <c r="Q176" s="107"/>
      <c r="R176" s="168" t="str">
        <f t="shared" si="1"/>
        <v>15812</v>
      </c>
      <c r="S176" s="181" t="str">
        <f>vlookup(R176,route!$A$3:$L$2248,5,FALSE)</f>
        <v>Origin</v>
      </c>
      <c r="T176" s="168" t="str">
        <f t="shared" si="2"/>
        <v>15820</v>
      </c>
      <c r="U176" s="170" t="str">
        <f>vlookup(T176,route!$A$3:$L$2248,5,FALSE)</f>
        <v>Destination</v>
      </c>
      <c r="V176" s="131"/>
    </row>
    <row r="177">
      <c r="A177" s="129"/>
      <c r="B177" s="168">
        <v>159.0</v>
      </c>
      <c r="C177" s="174" t="s">
        <v>488</v>
      </c>
      <c r="D177" s="154">
        <f>vlookup(E177,terminals!$C$4:$O$196,13,FALSE)</f>
        <v>12</v>
      </c>
      <c r="E177" s="174" t="s">
        <v>160</v>
      </c>
      <c r="F177" s="154">
        <f>vlookup(G177,terminals!$C$4:$O$196,13,FALSE)</f>
        <v>28</v>
      </c>
      <c r="G177" s="174" t="s">
        <v>161</v>
      </c>
      <c r="H177" s="175" t="s">
        <v>1143</v>
      </c>
      <c r="I177" s="176">
        <v>2000.0</v>
      </c>
      <c r="J177" s="177"/>
      <c r="K177" s="178"/>
      <c r="L177" s="179"/>
      <c r="M177" s="107"/>
      <c r="N177" s="107"/>
      <c r="O177" s="162" t="s">
        <v>1191</v>
      </c>
      <c r="P177" s="180">
        <v>145.0</v>
      </c>
      <c r="Q177" s="107"/>
      <c r="R177" s="168" t="str">
        <f t="shared" si="1"/>
        <v>15912</v>
      </c>
      <c r="S177" s="181" t="str">
        <f>vlookup(R177,route!$A$3:$L$2248,5,FALSE)</f>
        <v>Origin</v>
      </c>
      <c r="T177" s="168" t="str">
        <f t="shared" si="2"/>
        <v>15928</v>
      </c>
      <c r="U177" s="170" t="str">
        <f>vlookup(T177,route!$A$3:$L$2248,5,FALSE)</f>
        <v>Destination</v>
      </c>
      <c r="V177" s="131"/>
    </row>
    <row r="178">
      <c r="A178" s="129"/>
      <c r="B178" s="168">
        <v>160.0</v>
      </c>
      <c r="C178" s="174" t="s">
        <v>488</v>
      </c>
      <c r="D178" s="154">
        <f>vlookup(E178,terminals!$C$4:$O$196,13,FALSE)</f>
        <v>12</v>
      </c>
      <c r="E178" s="174" t="s">
        <v>160</v>
      </c>
      <c r="F178" s="154">
        <f>vlookup(G178,terminals!$C$4:$O$196,13,FALSE)</f>
        <v>28</v>
      </c>
      <c r="G178" s="174" t="s">
        <v>161</v>
      </c>
      <c r="H178" s="175" t="s">
        <v>1143</v>
      </c>
      <c r="I178" s="176">
        <v>2000.0</v>
      </c>
      <c r="J178" s="177"/>
      <c r="K178" s="178"/>
      <c r="L178" s="179"/>
      <c r="M178" s="107"/>
      <c r="N178" s="107"/>
      <c r="O178" s="162" t="s">
        <v>1191</v>
      </c>
      <c r="P178" s="180">
        <v>145.0</v>
      </c>
      <c r="Q178" s="107"/>
      <c r="R178" s="168" t="str">
        <f t="shared" si="1"/>
        <v>16012</v>
      </c>
      <c r="S178" s="181" t="str">
        <f>vlookup(R178,route!$A$3:$L$2248,5,FALSE)</f>
        <v>Origin</v>
      </c>
      <c r="T178" s="168" t="str">
        <f t="shared" si="2"/>
        <v>16028</v>
      </c>
      <c r="U178" s="170" t="str">
        <f>vlookup(T178,route!$A$3:$L$2248,5,FALSE)</f>
        <v>Destination</v>
      </c>
      <c r="V178" s="131"/>
    </row>
    <row r="179">
      <c r="A179" s="129"/>
      <c r="B179" s="168">
        <v>161.0</v>
      </c>
      <c r="C179" s="174" t="s">
        <v>488</v>
      </c>
      <c r="D179" s="154">
        <f>vlookup(E179,terminals!$C$4:$O$196,13,FALSE)</f>
        <v>12</v>
      </c>
      <c r="E179" s="174" t="s">
        <v>160</v>
      </c>
      <c r="F179" s="154">
        <f>vlookup(G179,terminals!$C$4:$O$196,13,FALSE)</f>
        <v>28</v>
      </c>
      <c r="G179" s="174" t="s">
        <v>161</v>
      </c>
      <c r="H179" s="175" t="s">
        <v>1143</v>
      </c>
      <c r="I179" s="176">
        <v>2000.0</v>
      </c>
      <c r="J179" s="177"/>
      <c r="K179" s="178"/>
      <c r="L179" s="179"/>
      <c r="M179" s="107"/>
      <c r="N179" s="107"/>
      <c r="O179" s="162" t="s">
        <v>1191</v>
      </c>
      <c r="P179" s="180">
        <v>209.0</v>
      </c>
      <c r="Q179" s="107"/>
      <c r="R179" s="168" t="str">
        <f t="shared" si="1"/>
        <v>16112</v>
      </c>
      <c r="S179" s="181" t="str">
        <f>vlookup(R179,route!$A$3:$L$2248,5,FALSE)</f>
        <v>Origin</v>
      </c>
      <c r="T179" s="168" t="str">
        <f t="shared" si="2"/>
        <v>16128</v>
      </c>
      <c r="U179" s="170" t="str">
        <f>vlookup(T179,route!$A$3:$L$2248,5,FALSE)</f>
        <v>Destination</v>
      </c>
      <c r="V179" s="131"/>
    </row>
    <row r="180">
      <c r="A180" s="129"/>
      <c r="B180" s="168">
        <v>162.0</v>
      </c>
      <c r="C180" s="174" t="s">
        <v>489</v>
      </c>
      <c r="D180" s="154">
        <f>vlookup(E180,terminals!$C$4:$O$196,13,FALSE)</f>
        <v>12</v>
      </c>
      <c r="E180" s="174" t="s">
        <v>160</v>
      </c>
      <c r="F180" s="154">
        <f>vlookup(G180,terminals!$C$4:$O$196,13,FALSE)</f>
        <v>4</v>
      </c>
      <c r="G180" s="174" t="s">
        <v>178</v>
      </c>
      <c r="H180" s="175" t="s">
        <v>1143</v>
      </c>
      <c r="I180" s="176">
        <v>2500.0</v>
      </c>
      <c r="J180" s="177"/>
      <c r="K180" s="178"/>
      <c r="L180" s="179"/>
      <c r="M180" s="107"/>
      <c r="N180" s="107"/>
      <c r="O180" s="162" t="s">
        <v>1242</v>
      </c>
      <c r="P180" s="180">
        <v>209.0</v>
      </c>
      <c r="Q180" s="107"/>
      <c r="R180" s="168" t="str">
        <f t="shared" si="1"/>
        <v>16212</v>
      </c>
      <c r="S180" s="181" t="str">
        <f>vlookup(R180,route!$A$3:$L$2248,5,FALSE)</f>
        <v>Origin</v>
      </c>
      <c r="T180" s="168" t="str">
        <f t="shared" si="2"/>
        <v>1624</v>
      </c>
      <c r="U180" s="170" t="str">
        <f>vlookup(T180,route!$A$3:$L$2248,5,FALSE)</f>
        <v>Destination</v>
      </c>
      <c r="V180" s="131"/>
    </row>
    <row r="181">
      <c r="A181" s="129"/>
      <c r="B181" s="168">
        <v>163.0</v>
      </c>
      <c r="C181" s="174" t="s">
        <v>489</v>
      </c>
      <c r="D181" s="154">
        <f>vlookup(E181,terminals!$C$4:$O$196,13,FALSE)</f>
        <v>12</v>
      </c>
      <c r="E181" s="174" t="s">
        <v>160</v>
      </c>
      <c r="F181" s="154">
        <f>vlookup(G181,terminals!$C$4:$O$196,13,FALSE)</f>
        <v>4</v>
      </c>
      <c r="G181" s="174" t="s">
        <v>178</v>
      </c>
      <c r="H181" s="175" t="s">
        <v>1143</v>
      </c>
      <c r="I181" s="176">
        <v>2500.0</v>
      </c>
      <c r="J181" s="177"/>
      <c r="K181" s="178"/>
      <c r="L181" s="179"/>
      <c r="M181" s="107"/>
      <c r="N181" s="107"/>
      <c r="O181" s="162" t="s">
        <v>1242</v>
      </c>
      <c r="P181" s="180">
        <v>209.0</v>
      </c>
      <c r="Q181" s="107"/>
      <c r="R181" s="168" t="str">
        <f t="shared" si="1"/>
        <v>16312</v>
      </c>
      <c r="S181" s="181" t="str">
        <f>vlookup(R181,route!$A$3:$L$2248,5,FALSE)</f>
        <v>Origin</v>
      </c>
      <c r="T181" s="168" t="str">
        <f t="shared" si="2"/>
        <v>1634</v>
      </c>
      <c r="U181" s="170" t="str">
        <f>vlookup(T181,route!$A$3:$L$2248,5,FALSE)</f>
        <v>Destination</v>
      </c>
      <c r="V181" s="131"/>
    </row>
    <row r="182">
      <c r="A182" s="129"/>
      <c r="B182" s="168">
        <v>164.0</v>
      </c>
      <c r="C182" s="174" t="s">
        <v>490</v>
      </c>
      <c r="D182" s="154">
        <f>vlookup(E182,terminals!$C$4:$O$196,13,FALSE)</f>
        <v>12</v>
      </c>
      <c r="E182" s="174" t="s">
        <v>160</v>
      </c>
      <c r="F182" s="154">
        <f>vlookup(G182,terminals!$C$4:$O$196,13,FALSE)</f>
        <v>8</v>
      </c>
      <c r="G182" s="174" t="s">
        <v>179</v>
      </c>
      <c r="H182" s="175" t="s">
        <v>1143</v>
      </c>
      <c r="I182" s="176">
        <v>3400.0</v>
      </c>
      <c r="J182" s="177"/>
      <c r="K182" s="178"/>
      <c r="L182" s="179"/>
      <c r="M182" s="107"/>
      <c r="N182" s="107"/>
      <c r="O182" s="162" t="s">
        <v>1184</v>
      </c>
      <c r="P182" s="180">
        <v>654.0</v>
      </c>
      <c r="Q182" s="107"/>
      <c r="R182" s="168" t="str">
        <f t="shared" si="1"/>
        <v>16412</v>
      </c>
      <c r="S182" s="181" t="str">
        <f>vlookup(R182,route!$A$3:$L$2248,5,FALSE)</f>
        <v>Origin</v>
      </c>
      <c r="T182" s="168" t="str">
        <f t="shared" si="2"/>
        <v>1648</v>
      </c>
      <c r="U182" s="170" t="str">
        <f>vlookup(T182,route!$A$3:$L$2248,5,FALSE)</f>
        <v>Destination</v>
      </c>
      <c r="V182" s="131"/>
    </row>
    <row r="183">
      <c r="A183" s="129"/>
      <c r="B183" s="168">
        <v>165.0</v>
      </c>
      <c r="C183" s="174" t="s">
        <v>490</v>
      </c>
      <c r="D183" s="154">
        <f>vlookup(E183,terminals!$C$4:$O$196,13,FALSE)</f>
        <v>12</v>
      </c>
      <c r="E183" s="174" t="s">
        <v>160</v>
      </c>
      <c r="F183" s="154">
        <f>vlookup(G183,terminals!$C$4:$O$196,13,FALSE)</f>
        <v>8</v>
      </c>
      <c r="G183" s="174" t="s">
        <v>179</v>
      </c>
      <c r="H183" s="175" t="s">
        <v>1143</v>
      </c>
      <c r="I183" s="176">
        <v>3450.0</v>
      </c>
      <c r="J183" s="177"/>
      <c r="K183" s="178"/>
      <c r="L183" s="179"/>
      <c r="M183" s="107"/>
      <c r="N183" s="107"/>
      <c r="O183" s="162" t="s">
        <v>1184</v>
      </c>
      <c r="P183" s="180">
        <v>654.0</v>
      </c>
      <c r="Q183" s="107"/>
      <c r="R183" s="168" t="str">
        <f t="shared" si="1"/>
        <v>16512</v>
      </c>
      <c r="S183" s="181" t="str">
        <f>vlookup(R183,route!$A$3:$L$2248,5,FALSE)</f>
        <v>Origin</v>
      </c>
      <c r="T183" s="168" t="str">
        <f t="shared" si="2"/>
        <v>1658</v>
      </c>
      <c r="U183" s="170" t="str">
        <f>vlookup(T183,route!$A$3:$L$2248,5,FALSE)</f>
        <v>Destination</v>
      </c>
      <c r="V183" s="131"/>
    </row>
    <row r="184">
      <c r="A184" s="129"/>
      <c r="B184" s="168">
        <v>165.0</v>
      </c>
      <c r="C184" s="174" t="s">
        <v>490</v>
      </c>
      <c r="D184" s="154">
        <f>vlookup(E184,terminals!$C$4:$O$196,13,FALSE)</f>
        <v>12</v>
      </c>
      <c r="E184" s="174" t="s">
        <v>160</v>
      </c>
      <c r="F184" s="154">
        <f>vlookup(G184,terminals!$C$4:$O$196,13,FALSE)</f>
        <v>8</v>
      </c>
      <c r="G184" s="174" t="s">
        <v>179</v>
      </c>
      <c r="H184" s="175" t="s">
        <v>1143</v>
      </c>
      <c r="I184" s="176">
        <v>3400.0</v>
      </c>
      <c r="J184" s="177"/>
      <c r="K184" s="178"/>
      <c r="L184" s="179"/>
      <c r="M184" s="107"/>
      <c r="N184" s="107"/>
      <c r="O184" s="162" t="s">
        <v>1184</v>
      </c>
      <c r="P184" s="180">
        <v>625.0</v>
      </c>
      <c r="Q184" s="107"/>
      <c r="R184" s="168" t="str">
        <f t="shared" si="1"/>
        <v>16512</v>
      </c>
      <c r="S184" s="181" t="str">
        <f>vlookup(R184,route!$A$3:$L$2248,5,FALSE)</f>
        <v>Origin</v>
      </c>
      <c r="T184" s="168" t="str">
        <f t="shared" si="2"/>
        <v>1658</v>
      </c>
      <c r="U184" s="170" t="str">
        <f>vlookup(T184,route!$A$3:$L$2248,5,FALSE)</f>
        <v>Destination</v>
      </c>
      <c r="V184" s="131"/>
    </row>
    <row r="185">
      <c r="A185" s="129"/>
      <c r="B185" s="168">
        <v>166.0</v>
      </c>
      <c r="C185" s="174" t="s">
        <v>491</v>
      </c>
      <c r="D185" s="154">
        <f>vlookup(E185,terminals!$C$4:$O$196,13,FALSE)</f>
        <v>28</v>
      </c>
      <c r="E185" s="174" t="s">
        <v>161</v>
      </c>
      <c r="F185" s="154">
        <f>vlookup(G185,terminals!$C$4:$O$196,13,FALSE)</f>
        <v>31</v>
      </c>
      <c r="G185" s="174" t="s">
        <v>148</v>
      </c>
      <c r="H185" s="175" t="s">
        <v>1143</v>
      </c>
      <c r="I185" s="176">
        <v>12150.0</v>
      </c>
      <c r="J185" s="177"/>
      <c r="K185" s="178"/>
      <c r="L185" s="179"/>
      <c r="M185" s="107"/>
      <c r="N185" s="107"/>
      <c r="O185" s="162" t="s">
        <v>1243</v>
      </c>
      <c r="P185" s="180">
        <v>625.0</v>
      </c>
      <c r="Q185" s="107"/>
      <c r="R185" s="168" t="str">
        <f t="shared" si="1"/>
        <v>16628</v>
      </c>
      <c r="S185" s="181" t="str">
        <f>vlookup(R185,route!$A$3:$L$2248,5,FALSE)</f>
        <v>Origin</v>
      </c>
      <c r="T185" s="168" t="str">
        <f t="shared" si="2"/>
        <v>16631</v>
      </c>
      <c r="U185" s="170" t="str">
        <f>vlookup(T185,route!$A$3:$L$2248,5,FALSE)</f>
        <v>Destination</v>
      </c>
      <c r="V185" s="131"/>
    </row>
    <row r="186">
      <c r="A186" s="129"/>
      <c r="B186" s="168">
        <v>167.0</v>
      </c>
      <c r="C186" s="174" t="s">
        <v>491</v>
      </c>
      <c r="D186" s="154">
        <f>vlookup(E186,terminals!$C$4:$O$196,13,FALSE)</f>
        <v>28</v>
      </c>
      <c r="E186" s="174" t="s">
        <v>161</v>
      </c>
      <c r="F186" s="154">
        <f>vlookup(G186,terminals!$C$4:$O$196,13,FALSE)</f>
        <v>31</v>
      </c>
      <c r="G186" s="174" t="s">
        <v>148</v>
      </c>
      <c r="H186" s="175" t="s">
        <v>1143</v>
      </c>
      <c r="I186" s="176">
        <v>12150.0</v>
      </c>
      <c r="J186" s="177"/>
      <c r="K186" s="178"/>
      <c r="L186" s="179"/>
      <c r="M186" s="107"/>
      <c r="N186" s="107"/>
      <c r="O186" s="162" t="s">
        <v>1243</v>
      </c>
      <c r="P186" s="180">
        <v>214.0</v>
      </c>
      <c r="Q186" s="107"/>
      <c r="R186" s="168" t="str">
        <f t="shared" si="1"/>
        <v>16728</v>
      </c>
      <c r="S186" s="181" t="str">
        <f>vlookup(R186,route!$A$3:$L$2248,5,FALSE)</f>
        <v>Origin</v>
      </c>
      <c r="T186" s="168" t="str">
        <f t="shared" si="2"/>
        <v>16731</v>
      </c>
      <c r="U186" s="170" t="str">
        <f>vlookup(T186,route!$A$3:$L$2248,5,FALSE)</f>
        <v>Destination</v>
      </c>
      <c r="V186" s="131"/>
    </row>
    <row r="187">
      <c r="A187" s="129"/>
      <c r="B187" s="168">
        <v>168.0</v>
      </c>
      <c r="C187" s="174" t="s">
        <v>492</v>
      </c>
      <c r="D187" s="154">
        <f>vlookup(E187,terminals!$C$4:$O$196,13,FALSE)</f>
        <v>28</v>
      </c>
      <c r="E187" s="174" t="s">
        <v>161</v>
      </c>
      <c r="F187" s="154">
        <f>vlookup(G187,terminals!$C$4:$O$196,13,FALSE)</f>
        <v>24</v>
      </c>
      <c r="G187" s="174" t="s">
        <v>154</v>
      </c>
      <c r="H187" s="175" t="s">
        <v>1143</v>
      </c>
      <c r="I187" s="176">
        <v>8000.0</v>
      </c>
      <c r="J187" s="177"/>
      <c r="K187" s="178"/>
      <c r="L187" s="179"/>
      <c r="M187" s="107"/>
      <c r="N187" s="107"/>
      <c r="O187" s="162" t="s">
        <v>1203</v>
      </c>
      <c r="P187" s="180">
        <v>214.0</v>
      </c>
      <c r="Q187" s="107"/>
      <c r="R187" s="168" t="str">
        <f t="shared" si="1"/>
        <v>16828</v>
      </c>
      <c r="S187" s="181" t="str">
        <f>vlookup(R187,route!$A$3:$L$2248,5,FALSE)</f>
        <v>Origin</v>
      </c>
      <c r="T187" s="168" t="str">
        <f t="shared" si="2"/>
        <v>16824</v>
      </c>
      <c r="U187" s="170" t="str">
        <f>vlookup(T187,route!$A$3:$L$2248,5,FALSE)</f>
        <v>Destination</v>
      </c>
      <c r="V187" s="131"/>
    </row>
    <row r="188">
      <c r="A188" s="129"/>
      <c r="B188" s="168">
        <v>169.0</v>
      </c>
      <c r="C188" s="174" t="s">
        <v>492</v>
      </c>
      <c r="D188" s="154">
        <f>vlookup(E188,terminals!$C$4:$O$196,13,FALSE)</f>
        <v>28</v>
      </c>
      <c r="E188" s="174" t="s">
        <v>161</v>
      </c>
      <c r="F188" s="154">
        <f>vlookup(G188,terminals!$C$4:$O$196,13,FALSE)</f>
        <v>24</v>
      </c>
      <c r="G188" s="174" t="s">
        <v>154</v>
      </c>
      <c r="H188" s="175" t="s">
        <v>1143</v>
      </c>
      <c r="I188" s="176">
        <v>11650.0</v>
      </c>
      <c r="J188" s="177"/>
      <c r="K188" s="178"/>
      <c r="L188" s="179"/>
      <c r="M188" s="107"/>
      <c r="N188" s="107"/>
      <c r="O188" s="162" t="s">
        <v>1203</v>
      </c>
      <c r="P188" s="180">
        <v>236.0</v>
      </c>
      <c r="Q188" s="107"/>
      <c r="R188" s="168" t="str">
        <f t="shared" si="1"/>
        <v>16928</v>
      </c>
      <c r="S188" s="181" t="str">
        <f>vlookup(R188,route!$A$3:$L$2248,5,FALSE)</f>
        <v>Origin</v>
      </c>
      <c r="T188" s="168" t="str">
        <f t="shared" si="2"/>
        <v>16924</v>
      </c>
      <c r="U188" s="170" t="str">
        <f>vlookup(T188,route!$A$3:$L$2248,5,FALSE)</f>
        <v>Destination</v>
      </c>
      <c r="V188" s="131"/>
    </row>
    <row r="189">
      <c r="A189" s="129"/>
      <c r="B189" s="168">
        <v>170.0</v>
      </c>
      <c r="C189" s="174" t="s">
        <v>493</v>
      </c>
      <c r="D189" s="154">
        <f>vlookup(E189,terminals!$C$4:$O$196,13,FALSE)</f>
        <v>28</v>
      </c>
      <c r="E189" s="174" t="s">
        <v>161</v>
      </c>
      <c r="F189" s="154">
        <f>vlookup(G189,terminals!$C$4:$O$196,13,FALSE)</f>
        <v>5</v>
      </c>
      <c r="G189" s="174" t="s">
        <v>158</v>
      </c>
      <c r="H189" s="175" t="s">
        <v>1143</v>
      </c>
      <c r="I189" s="176">
        <v>3000.0</v>
      </c>
      <c r="J189" s="177"/>
      <c r="K189" s="178"/>
      <c r="L189" s="179"/>
      <c r="M189" s="107"/>
      <c r="N189" s="107"/>
      <c r="O189" s="162" t="s">
        <v>1244</v>
      </c>
      <c r="P189" s="180">
        <v>223.0</v>
      </c>
      <c r="Q189" s="107"/>
      <c r="R189" s="168" t="str">
        <f t="shared" si="1"/>
        <v>17028</v>
      </c>
      <c r="S189" s="181" t="str">
        <f>vlookup(R189,route!$A$3:$L$2248,5,FALSE)</f>
        <v>Origin</v>
      </c>
      <c r="T189" s="168" t="str">
        <f t="shared" si="2"/>
        <v>1705</v>
      </c>
      <c r="U189" s="170" t="str">
        <f>vlookup(T189,route!$A$3:$L$2248,5,FALSE)</f>
        <v>Destination</v>
      </c>
      <c r="V189" s="131"/>
    </row>
    <row r="190">
      <c r="A190" s="129"/>
      <c r="B190" s="168">
        <v>171.0</v>
      </c>
      <c r="C190" s="174" t="s">
        <v>493</v>
      </c>
      <c r="D190" s="154">
        <f>vlookup(E190,terminals!$C$4:$O$196,13,FALSE)</f>
        <v>28</v>
      </c>
      <c r="E190" s="174" t="s">
        <v>161</v>
      </c>
      <c r="F190" s="154">
        <f>vlookup(G190,terminals!$C$4:$O$196,13,FALSE)</f>
        <v>5</v>
      </c>
      <c r="G190" s="174" t="s">
        <v>158</v>
      </c>
      <c r="H190" s="175" t="s">
        <v>1143</v>
      </c>
      <c r="I190" s="176">
        <v>3000.0</v>
      </c>
      <c r="J190" s="177"/>
      <c r="K190" s="178"/>
      <c r="L190" s="179"/>
      <c r="M190" s="107"/>
      <c r="N190" s="107"/>
      <c r="O190" s="162" t="s">
        <v>1244</v>
      </c>
      <c r="P190" s="180">
        <v>223.0</v>
      </c>
      <c r="Q190" s="107"/>
      <c r="R190" s="168" t="str">
        <f t="shared" si="1"/>
        <v>17128</v>
      </c>
      <c r="S190" s="181" t="str">
        <f>vlookup(R190,route!$A$3:$L$2248,5,FALSE)</f>
        <v>Origin</v>
      </c>
      <c r="T190" s="168" t="str">
        <f t="shared" si="2"/>
        <v>1715</v>
      </c>
      <c r="U190" s="170" t="str">
        <f>vlookup(T190,route!$A$3:$L$2248,5,FALSE)</f>
        <v>Destination</v>
      </c>
      <c r="V190" s="131"/>
    </row>
    <row r="191">
      <c r="A191" s="129"/>
      <c r="B191" s="168">
        <v>172.0</v>
      </c>
      <c r="C191" s="174" t="s">
        <v>494</v>
      </c>
      <c r="D191" s="154">
        <f>vlookup(E191,terminals!$C$4:$O$196,13,FALSE)</f>
        <v>28</v>
      </c>
      <c r="E191" s="174" t="s">
        <v>161</v>
      </c>
      <c r="F191" s="154">
        <f>vlookup(G191,terminals!$C$4:$O$196,13,FALSE)</f>
        <v>7</v>
      </c>
      <c r="G191" s="174" t="s">
        <v>155</v>
      </c>
      <c r="H191" s="175" t="s">
        <v>1143</v>
      </c>
      <c r="I191" s="176">
        <v>4200.0</v>
      </c>
      <c r="J191" s="177"/>
      <c r="K191" s="178"/>
      <c r="L191" s="179"/>
      <c r="M191" s="107"/>
      <c r="N191" s="107"/>
      <c r="O191" s="162" t="s">
        <v>1245</v>
      </c>
      <c r="P191" s="180">
        <v>223.0</v>
      </c>
      <c r="Q191" s="107"/>
      <c r="R191" s="168" t="str">
        <f t="shared" si="1"/>
        <v>17228</v>
      </c>
      <c r="S191" s="181" t="str">
        <f>vlookup(R191,route!$A$3:$L$2248,5,FALSE)</f>
        <v>Origin</v>
      </c>
      <c r="T191" s="168" t="str">
        <f t="shared" si="2"/>
        <v>1727</v>
      </c>
      <c r="U191" s="170" t="str">
        <f>vlookup(T191,route!$A$3:$L$2248,5,FALSE)</f>
        <v>Destination</v>
      </c>
      <c r="V191" s="131"/>
    </row>
    <row r="192">
      <c r="A192" s="129"/>
      <c r="B192" s="168">
        <v>173.0</v>
      </c>
      <c r="C192" s="174" t="s">
        <v>495</v>
      </c>
      <c r="D192" s="154">
        <f>vlookup(E192,terminals!$C$4:$O$196,13,FALSE)</f>
        <v>28</v>
      </c>
      <c r="E192" s="174" t="s">
        <v>161</v>
      </c>
      <c r="F192" s="154">
        <f>vlookup(G192,terminals!$C$4:$O$196,13,FALSE)</f>
        <v>10</v>
      </c>
      <c r="G192" s="174" t="s">
        <v>140</v>
      </c>
      <c r="H192" s="175" t="s">
        <v>1143</v>
      </c>
      <c r="I192" s="176">
        <v>3800.0</v>
      </c>
      <c r="J192" s="177"/>
      <c r="K192" s="178"/>
      <c r="L192" s="179"/>
      <c r="M192" s="107"/>
      <c r="N192" s="107"/>
      <c r="O192" s="162" t="s">
        <v>1246</v>
      </c>
      <c r="P192" s="180">
        <v>223.0</v>
      </c>
      <c r="Q192" s="107"/>
      <c r="R192" s="168" t="str">
        <f t="shared" si="1"/>
        <v>17328</v>
      </c>
      <c r="S192" s="181" t="str">
        <f>vlookup(R192,route!$A$3:$L$2248,5,FALSE)</f>
        <v>Origin</v>
      </c>
      <c r="T192" s="168" t="str">
        <f t="shared" si="2"/>
        <v>17310</v>
      </c>
      <c r="U192" s="170" t="str">
        <f>vlookup(T192,route!$A$3:$L$2248,5,FALSE)</f>
        <v>Destination</v>
      </c>
      <c r="V192" s="131"/>
    </row>
    <row r="193">
      <c r="A193" s="129"/>
      <c r="B193" s="168">
        <v>174.0</v>
      </c>
      <c r="C193" s="174" t="s">
        <v>495</v>
      </c>
      <c r="D193" s="154">
        <f>vlookup(E193,terminals!$C$4:$O$196,13,FALSE)</f>
        <v>28</v>
      </c>
      <c r="E193" s="174" t="s">
        <v>161</v>
      </c>
      <c r="F193" s="154">
        <f>vlookup(G193,terminals!$C$4:$O$196,13,FALSE)</f>
        <v>10</v>
      </c>
      <c r="G193" s="174" t="s">
        <v>140</v>
      </c>
      <c r="H193" s="175" t="s">
        <v>1143</v>
      </c>
      <c r="I193" s="176">
        <v>3800.0</v>
      </c>
      <c r="J193" s="177"/>
      <c r="K193" s="178"/>
      <c r="L193" s="179"/>
      <c r="M193" s="107"/>
      <c r="N193" s="107"/>
      <c r="O193" s="162" t="s">
        <v>1246</v>
      </c>
      <c r="P193" s="180">
        <v>223.0</v>
      </c>
      <c r="Q193" s="107"/>
      <c r="R193" s="168" t="str">
        <f t="shared" si="1"/>
        <v>17428</v>
      </c>
      <c r="S193" s="181" t="str">
        <f>vlookup(R193,route!$A$3:$L$2248,5,FALSE)</f>
        <v>Origin</v>
      </c>
      <c r="T193" s="168" t="str">
        <f t="shared" si="2"/>
        <v>17410</v>
      </c>
      <c r="U193" s="170" t="str">
        <f>vlookup(T193,route!$A$3:$L$2248,5,FALSE)</f>
        <v>Destination</v>
      </c>
      <c r="V193" s="131"/>
    </row>
    <row r="194">
      <c r="A194" s="129"/>
      <c r="B194" s="168">
        <v>175.0</v>
      </c>
      <c r="C194" s="174" t="s">
        <v>495</v>
      </c>
      <c r="D194" s="154">
        <f>vlookup(E194,terminals!$C$4:$O$196,13,FALSE)</f>
        <v>28</v>
      </c>
      <c r="E194" s="174" t="s">
        <v>161</v>
      </c>
      <c r="F194" s="154">
        <f>vlookup(G194,terminals!$C$4:$O$196,13,FALSE)</f>
        <v>10</v>
      </c>
      <c r="G194" s="174" t="s">
        <v>140</v>
      </c>
      <c r="H194" s="175" t="s">
        <v>1143</v>
      </c>
      <c r="I194" s="176">
        <v>3800.0</v>
      </c>
      <c r="J194" s="177"/>
      <c r="K194" s="178"/>
      <c r="L194" s="179"/>
      <c r="M194" s="107"/>
      <c r="N194" s="107"/>
      <c r="O194" s="162" t="s">
        <v>1246</v>
      </c>
      <c r="P194" s="180">
        <v>611.0</v>
      </c>
      <c r="Q194" s="107"/>
      <c r="R194" s="168" t="str">
        <f t="shared" si="1"/>
        <v>17528</v>
      </c>
      <c r="S194" s="181" t="str">
        <f>vlookup(R194,route!$A$3:$L$2248,5,FALSE)</f>
        <v>Origin</v>
      </c>
      <c r="T194" s="168" t="str">
        <f t="shared" si="2"/>
        <v>17510</v>
      </c>
      <c r="U194" s="170" t="str">
        <f>vlookup(T194,route!$A$3:$L$2248,5,FALSE)</f>
        <v>Destination</v>
      </c>
      <c r="V194" s="131"/>
    </row>
    <row r="195">
      <c r="A195" s="129"/>
      <c r="B195" s="168">
        <v>176.0</v>
      </c>
      <c r="C195" s="174" t="s">
        <v>496</v>
      </c>
      <c r="D195" s="154">
        <f>vlookup(E195,terminals!$C$4:$O$196,13,FALSE)</f>
        <v>28</v>
      </c>
      <c r="E195" s="174" t="s">
        <v>161</v>
      </c>
      <c r="F195" s="154">
        <f>vlookup(G195,terminals!$C$4:$O$196,13,FALSE)</f>
        <v>10</v>
      </c>
      <c r="G195" s="174" t="s">
        <v>140</v>
      </c>
      <c r="H195" s="175" t="s">
        <v>1143</v>
      </c>
      <c r="I195" s="176">
        <v>3800.0</v>
      </c>
      <c r="J195" s="177"/>
      <c r="K195" s="178"/>
      <c r="L195" s="179"/>
      <c r="M195" s="107"/>
      <c r="N195" s="107"/>
      <c r="O195" s="162" t="s">
        <v>1246</v>
      </c>
      <c r="P195" s="180">
        <v>611.0</v>
      </c>
      <c r="Q195" s="107"/>
      <c r="R195" s="168" t="str">
        <f t="shared" si="1"/>
        <v>17628</v>
      </c>
      <c r="S195" s="181" t="str">
        <f>vlookup(R195,route!$A$3:$L$2248,5,FALSE)</f>
        <v>Origin</v>
      </c>
      <c r="T195" s="168" t="str">
        <f t="shared" si="2"/>
        <v>17610</v>
      </c>
      <c r="U195" s="170" t="str">
        <f>vlookup(T195,route!$A$3:$L$2248,5,FALSE)</f>
        <v>Destination</v>
      </c>
      <c r="V195" s="131"/>
    </row>
    <row r="196">
      <c r="A196" s="129"/>
      <c r="B196" s="168">
        <v>177.0</v>
      </c>
      <c r="C196" s="174" t="s">
        <v>495</v>
      </c>
      <c r="D196" s="154">
        <f>vlookup(E196,terminals!$C$4:$O$196,13,FALSE)</f>
        <v>28</v>
      </c>
      <c r="E196" s="174" t="s">
        <v>161</v>
      </c>
      <c r="F196" s="154">
        <f>vlookup(G196,terminals!$C$4:$O$196,13,FALSE)</f>
        <v>10</v>
      </c>
      <c r="G196" s="174" t="s">
        <v>140</v>
      </c>
      <c r="H196" s="175" t="s">
        <v>1143</v>
      </c>
      <c r="I196" s="176">
        <v>3800.0</v>
      </c>
      <c r="J196" s="177"/>
      <c r="K196" s="178"/>
      <c r="L196" s="179"/>
      <c r="M196" s="107"/>
      <c r="N196" s="107"/>
      <c r="O196" s="162" t="s">
        <v>1246</v>
      </c>
      <c r="P196" s="180">
        <v>103.0</v>
      </c>
      <c r="Q196" s="107"/>
      <c r="R196" s="168" t="str">
        <f t="shared" si="1"/>
        <v>17728</v>
      </c>
      <c r="S196" s="181" t="str">
        <f>vlookup(R196,route!$A$3:$L$2248,5,FALSE)</f>
        <v>Origin</v>
      </c>
      <c r="T196" s="168" t="str">
        <f t="shared" si="2"/>
        <v>17710</v>
      </c>
      <c r="U196" s="170" t="str">
        <f>vlookup(T196,route!$A$3:$L$2248,5,FALSE)</f>
        <v>Destination</v>
      </c>
      <c r="V196" s="131"/>
    </row>
    <row r="197">
      <c r="A197" s="129"/>
      <c r="B197" s="168">
        <v>178.0</v>
      </c>
      <c r="C197" s="174" t="s">
        <v>497</v>
      </c>
      <c r="D197" s="154">
        <f>vlookup(E197,terminals!$C$4:$O$196,13,FALSE)</f>
        <v>28</v>
      </c>
      <c r="E197" s="174" t="s">
        <v>161</v>
      </c>
      <c r="F197" s="154">
        <f>vlookup(G197,terminals!$C$4:$O$196,13,FALSE)</f>
        <v>20</v>
      </c>
      <c r="G197" s="174" t="s">
        <v>150</v>
      </c>
      <c r="H197" s="175" t="s">
        <v>1143</v>
      </c>
      <c r="I197" s="176">
        <v>8000.0</v>
      </c>
      <c r="J197" s="177"/>
      <c r="K197" s="178"/>
      <c r="L197" s="179"/>
      <c r="M197" s="107"/>
      <c r="N197" s="107"/>
      <c r="O197" s="162" t="s">
        <v>1218</v>
      </c>
      <c r="P197" s="180">
        <v>103.0</v>
      </c>
      <c r="Q197" s="107"/>
      <c r="R197" s="168" t="str">
        <f t="shared" si="1"/>
        <v>17828</v>
      </c>
      <c r="S197" s="181" t="str">
        <f>vlookup(R197,route!$A$3:$L$2248,5,FALSE)</f>
        <v>Origin</v>
      </c>
      <c r="T197" s="168" t="str">
        <f t="shared" si="2"/>
        <v>17820</v>
      </c>
      <c r="U197" s="170" t="str">
        <f>vlookup(T197,route!$A$3:$L$2248,5,FALSE)</f>
        <v>Destination</v>
      </c>
      <c r="V197" s="131"/>
    </row>
    <row r="198">
      <c r="A198" s="129"/>
      <c r="B198" s="168">
        <v>179.0</v>
      </c>
      <c r="C198" s="174" t="s">
        <v>497</v>
      </c>
      <c r="D198" s="154">
        <f>vlookup(E198,terminals!$C$4:$O$196,13,FALSE)</f>
        <v>28</v>
      </c>
      <c r="E198" s="174" t="s">
        <v>161</v>
      </c>
      <c r="F198" s="154">
        <f>vlookup(G198,terminals!$C$4:$O$196,13,FALSE)</f>
        <v>20</v>
      </c>
      <c r="G198" s="174" t="s">
        <v>150</v>
      </c>
      <c r="H198" s="175" t="s">
        <v>1143</v>
      </c>
      <c r="I198" s="176">
        <v>11650.0</v>
      </c>
      <c r="J198" s="177"/>
      <c r="K198" s="178"/>
      <c r="L198" s="179"/>
      <c r="M198" s="107"/>
      <c r="N198" s="107"/>
      <c r="O198" s="162" t="s">
        <v>1218</v>
      </c>
      <c r="P198" s="180">
        <v>103.0</v>
      </c>
      <c r="Q198" s="107"/>
      <c r="R198" s="168" t="str">
        <f t="shared" si="1"/>
        <v>17928</v>
      </c>
      <c r="S198" s="181" t="str">
        <f>vlookup(R198,route!$A$3:$L$2248,5,FALSE)</f>
        <v>Origin</v>
      </c>
      <c r="T198" s="168" t="str">
        <f t="shared" si="2"/>
        <v>17920</v>
      </c>
      <c r="U198" s="170" t="str">
        <f>vlookup(T198,route!$A$3:$L$2248,5,FALSE)</f>
        <v>Destination</v>
      </c>
      <c r="V198" s="131"/>
    </row>
    <row r="199">
      <c r="A199" s="129"/>
      <c r="B199" s="168">
        <v>180.0</v>
      </c>
      <c r="C199" s="174" t="s">
        <v>498</v>
      </c>
      <c r="D199" s="154">
        <f>vlookup(E199,terminals!$C$4:$O$196,13,FALSE)</f>
        <v>28</v>
      </c>
      <c r="E199" s="174" t="s">
        <v>161</v>
      </c>
      <c r="F199" s="154">
        <f>vlookup(G199,terminals!$C$4:$O$196,13,FALSE)</f>
        <v>12</v>
      </c>
      <c r="G199" s="174" t="s">
        <v>160</v>
      </c>
      <c r="H199" s="175" t="s">
        <v>1143</v>
      </c>
      <c r="I199" s="176">
        <v>2000.0</v>
      </c>
      <c r="J199" s="177"/>
      <c r="K199" s="178"/>
      <c r="L199" s="179"/>
      <c r="M199" s="107"/>
      <c r="N199" s="107"/>
      <c r="O199" s="162" t="s">
        <v>1247</v>
      </c>
      <c r="P199" s="180">
        <v>103.0</v>
      </c>
      <c r="Q199" s="107"/>
      <c r="R199" s="168" t="str">
        <f t="shared" si="1"/>
        <v>18028</v>
      </c>
      <c r="S199" s="181" t="str">
        <f>vlookup(R199,route!$A$3:$L$2248,5,FALSE)</f>
        <v>Origin</v>
      </c>
      <c r="T199" s="168" t="str">
        <f t="shared" si="2"/>
        <v>18012</v>
      </c>
      <c r="U199" s="170" t="str">
        <f>vlookup(T199,route!$A$3:$L$2248,5,FALSE)</f>
        <v>Destination</v>
      </c>
      <c r="V199" s="131"/>
    </row>
    <row r="200">
      <c r="A200" s="129"/>
      <c r="B200" s="168">
        <v>181.0</v>
      </c>
      <c r="C200" s="174" t="s">
        <v>498</v>
      </c>
      <c r="D200" s="154">
        <f>vlookup(E200,terminals!$C$4:$O$196,13,FALSE)</f>
        <v>28</v>
      </c>
      <c r="E200" s="174" t="s">
        <v>161</v>
      </c>
      <c r="F200" s="154">
        <f>vlookup(G200,terminals!$C$4:$O$196,13,FALSE)</f>
        <v>12</v>
      </c>
      <c r="G200" s="174" t="s">
        <v>160</v>
      </c>
      <c r="H200" s="175" t="s">
        <v>1143</v>
      </c>
      <c r="I200" s="176">
        <v>2000.0</v>
      </c>
      <c r="J200" s="177"/>
      <c r="K200" s="178"/>
      <c r="L200" s="179"/>
      <c r="M200" s="107"/>
      <c r="N200" s="107"/>
      <c r="O200" s="162" t="s">
        <v>1247</v>
      </c>
      <c r="P200" s="180">
        <v>591.0</v>
      </c>
      <c r="Q200" s="107"/>
      <c r="R200" s="168" t="str">
        <f t="shared" si="1"/>
        <v>18128</v>
      </c>
      <c r="S200" s="181" t="str">
        <f>vlookup(R200,route!$A$3:$L$2248,5,FALSE)</f>
        <v>Origin</v>
      </c>
      <c r="T200" s="168" t="str">
        <f t="shared" si="2"/>
        <v>18112</v>
      </c>
      <c r="U200" s="170" t="str">
        <f>vlookup(T200,route!$A$3:$L$2248,5,FALSE)</f>
        <v>Destination</v>
      </c>
      <c r="V200" s="131"/>
    </row>
    <row r="201">
      <c r="A201" s="129"/>
      <c r="B201" s="168">
        <v>182.0</v>
      </c>
      <c r="C201" s="174" t="s">
        <v>498</v>
      </c>
      <c r="D201" s="154">
        <f>vlookup(E201,terminals!$C$4:$O$196,13,FALSE)</f>
        <v>28</v>
      </c>
      <c r="E201" s="174" t="s">
        <v>161</v>
      </c>
      <c r="F201" s="154">
        <f>vlookup(G201,terminals!$C$4:$O$196,13,FALSE)</f>
        <v>12</v>
      </c>
      <c r="G201" s="174" t="s">
        <v>160</v>
      </c>
      <c r="H201" s="175" t="s">
        <v>1143</v>
      </c>
      <c r="I201" s="176">
        <v>2000.0</v>
      </c>
      <c r="J201" s="177"/>
      <c r="K201" s="178"/>
      <c r="L201" s="179"/>
      <c r="M201" s="107"/>
      <c r="N201" s="107"/>
      <c r="O201" s="162" t="s">
        <v>1247</v>
      </c>
      <c r="P201" s="180">
        <v>123.0</v>
      </c>
      <c r="Q201" s="107"/>
      <c r="R201" s="168" t="str">
        <f t="shared" si="1"/>
        <v>18228</v>
      </c>
      <c r="S201" s="181" t="str">
        <f>vlookup(R201,route!$A$3:$L$2248,5,FALSE)</f>
        <v>Origin</v>
      </c>
      <c r="T201" s="168" t="str">
        <f t="shared" si="2"/>
        <v>18212</v>
      </c>
      <c r="U201" s="170" t="str">
        <f>vlookup(T201,route!$A$3:$L$2248,5,FALSE)</f>
        <v>Destination</v>
      </c>
      <c r="V201" s="131"/>
    </row>
    <row r="202">
      <c r="A202" s="129"/>
      <c r="B202" s="168">
        <v>183.0</v>
      </c>
      <c r="C202" s="174" t="s">
        <v>498</v>
      </c>
      <c r="D202" s="154">
        <f>vlookup(E202,terminals!$C$4:$O$196,13,FALSE)</f>
        <v>28</v>
      </c>
      <c r="E202" s="174" t="s">
        <v>161</v>
      </c>
      <c r="F202" s="154">
        <f>vlookup(G202,terminals!$C$4:$O$196,13,FALSE)</f>
        <v>12</v>
      </c>
      <c r="G202" s="174" t="s">
        <v>160</v>
      </c>
      <c r="H202" s="175" t="s">
        <v>1143</v>
      </c>
      <c r="I202" s="176">
        <v>2000.0</v>
      </c>
      <c r="J202" s="177"/>
      <c r="K202" s="178"/>
      <c r="L202" s="179"/>
      <c r="M202" s="107"/>
      <c r="N202" s="107"/>
      <c r="O202" s="162" t="s">
        <v>1247</v>
      </c>
      <c r="P202" s="180">
        <v>123.0</v>
      </c>
      <c r="Q202" s="107"/>
      <c r="R202" s="168" t="str">
        <f t="shared" si="1"/>
        <v>18328</v>
      </c>
      <c r="S202" s="181" t="str">
        <f>vlookup(R202,route!$A$3:$L$2248,5,FALSE)</f>
        <v>Origin</v>
      </c>
      <c r="T202" s="168" t="str">
        <f t="shared" si="2"/>
        <v>18312</v>
      </c>
      <c r="U202" s="170" t="str">
        <f>vlookup(T202,route!$A$3:$L$2248,5,FALSE)</f>
        <v>Destination</v>
      </c>
      <c r="V202" s="131"/>
    </row>
    <row r="203">
      <c r="A203" s="129"/>
      <c r="B203" s="168">
        <v>184.0</v>
      </c>
      <c r="C203" s="174" t="s">
        <v>499</v>
      </c>
      <c r="D203" s="154">
        <f>vlookup(E203,terminals!$C$4:$O$196,13,FALSE)</f>
        <v>2</v>
      </c>
      <c r="E203" s="174" t="s">
        <v>173</v>
      </c>
      <c r="F203" s="154">
        <f>vlookup(G203,terminals!$C$4:$O$196,13,FALSE)</f>
        <v>31</v>
      </c>
      <c r="G203" s="174" t="s">
        <v>148</v>
      </c>
      <c r="H203" s="175" t="s">
        <v>1143</v>
      </c>
      <c r="I203" s="176">
        <v>8700.0</v>
      </c>
      <c r="J203" s="177"/>
      <c r="K203" s="178"/>
      <c r="L203" s="179"/>
      <c r="M203" s="107"/>
      <c r="N203" s="107"/>
      <c r="O203" s="162" t="s">
        <v>1203</v>
      </c>
      <c r="P203" s="180">
        <v>571.0</v>
      </c>
      <c r="Q203" s="107"/>
      <c r="R203" s="168" t="str">
        <f t="shared" si="1"/>
        <v>1842</v>
      </c>
      <c r="S203" s="181" t="str">
        <f>vlookup(R203,route!$A$3:$L$2248,5,FALSE)</f>
        <v>Origin</v>
      </c>
      <c r="T203" s="168" t="str">
        <f t="shared" si="2"/>
        <v>18431</v>
      </c>
      <c r="U203" s="170" t="str">
        <f>vlookup(T203,route!$A$3:$L$2248,5,FALSE)</f>
        <v>Destination</v>
      </c>
      <c r="V203" s="131"/>
    </row>
    <row r="204">
      <c r="A204" s="129"/>
      <c r="B204" s="168">
        <v>185.0</v>
      </c>
      <c r="C204" s="174" t="s">
        <v>500</v>
      </c>
      <c r="D204" s="154">
        <f>vlookup(E204,terminals!$C$4:$O$196,13,FALSE)</f>
        <v>2</v>
      </c>
      <c r="E204" s="174" t="s">
        <v>173</v>
      </c>
      <c r="F204" s="154">
        <f>vlookup(G204,terminals!$C$4:$O$196,13,FALSE)</f>
        <v>10</v>
      </c>
      <c r="G204" s="174" t="s">
        <v>140</v>
      </c>
      <c r="H204" s="175" t="s">
        <v>1143</v>
      </c>
      <c r="I204" s="176">
        <v>2900.0</v>
      </c>
      <c r="J204" s="177"/>
      <c r="K204" s="178"/>
      <c r="L204" s="179"/>
      <c r="M204" s="107"/>
      <c r="N204" s="107"/>
      <c r="O204" s="162" t="s">
        <v>1248</v>
      </c>
      <c r="P204" s="180">
        <v>893.0</v>
      </c>
      <c r="Q204" s="107"/>
      <c r="R204" s="168" t="str">
        <f t="shared" si="1"/>
        <v>1852</v>
      </c>
      <c r="S204" s="181" t="str">
        <f>vlookup(R204,route!$A$3:$L$2248,5,FALSE)</f>
        <v>Origin</v>
      </c>
      <c r="T204" s="168" t="str">
        <f t="shared" si="2"/>
        <v>18510</v>
      </c>
      <c r="U204" s="170" t="str">
        <f>vlookup(T204,route!$A$3:$L$2248,5,FALSE)</f>
        <v>Destination</v>
      </c>
      <c r="V204" s="131"/>
    </row>
    <row r="205">
      <c r="A205" s="129"/>
      <c r="B205" s="168">
        <v>186.0</v>
      </c>
      <c r="C205" s="174" t="s">
        <v>500</v>
      </c>
      <c r="D205" s="154">
        <f>vlookup(E205,terminals!$C$4:$O$196,13,FALSE)</f>
        <v>2</v>
      </c>
      <c r="E205" s="174" t="s">
        <v>173</v>
      </c>
      <c r="F205" s="154">
        <f>vlookup(G205,terminals!$C$4:$O$196,13,FALSE)</f>
        <v>10</v>
      </c>
      <c r="G205" s="174" t="s">
        <v>140</v>
      </c>
      <c r="H205" s="175" t="s">
        <v>1143</v>
      </c>
      <c r="I205" s="176">
        <v>2200.0</v>
      </c>
      <c r="J205" s="177"/>
      <c r="K205" s="178"/>
      <c r="L205" s="179"/>
      <c r="M205" s="107"/>
      <c r="N205" s="107"/>
      <c r="O205" s="162" t="s">
        <v>1248</v>
      </c>
      <c r="P205" s="180">
        <v>263.0</v>
      </c>
      <c r="Q205" s="107"/>
      <c r="R205" s="168" t="str">
        <f t="shared" si="1"/>
        <v>1862</v>
      </c>
      <c r="S205" s="181" t="str">
        <f>vlookup(R205,route!$A$3:$L$2248,5,FALSE)</f>
        <v>Origin</v>
      </c>
      <c r="T205" s="168" t="str">
        <f t="shared" si="2"/>
        <v>18610</v>
      </c>
      <c r="U205" s="170" t="str">
        <f>vlookup(T205,route!$A$3:$L$2248,5,FALSE)</f>
        <v>Destination</v>
      </c>
      <c r="V205" s="131"/>
    </row>
    <row r="206">
      <c r="A206" s="129"/>
      <c r="B206" s="168">
        <v>187.0</v>
      </c>
      <c r="C206" s="174" t="s">
        <v>501</v>
      </c>
      <c r="D206" s="154">
        <f>vlookup(E206,terminals!$C$4:$O$196,13,FALSE)</f>
        <v>2</v>
      </c>
      <c r="E206" s="174" t="s">
        <v>173</v>
      </c>
      <c r="F206" s="154">
        <f>vlookup(G206,terminals!$C$4:$O$196,13,FALSE)</f>
        <v>23</v>
      </c>
      <c r="G206" s="174" t="s">
        <v>145</v>
      </c>
      <c r="H206" s="175" t="s">
        <v>1143</v>
      </c>
      <c r="I206" s="176">
        <v>8800.0</v>
      </c>
      <c r="J206" s="177"/>
      <c r="K206" s="178"/>
      <c r="L206" s="179"/>
      <c r="M206" s="107"/>
      <c r="N206" s="107"/>
      <c r="O206" s="162" t="s">
        <v>1249</v>
      </c>
      <c r="P206" s="180">
        <v>263.0</v>
      </c>
      <c r="Q206" s="107"/>
      <c r="R206" s="168" t="str">
        <f t="shared" si="1"/>
        <v>1872</v>
      </c>
      <c r="S206" s="181" t="str">
        <f>vlookup(R206,route!$A$3:$L$2248,5,FALSE)</f>
        <v>Origin</v>
      </c>
      <c r="T206" s="168" t="str">
        <f t="shared" si="2"/>
        <v>18723</v>
      </c>
      <c r="U206" s="170" t="str">
        <f>vlookup(T206,route!$A$3:$L$2248,5,FALSE)</f>
        <v>Destination</v>
      </c>
      <c r="V206" s="131"/>
    </row>
    <row r="207">
      <c r="A207" s="129"/>
      <c r="B207" s="168">
        <v>188.0</v>
      </c>
      <c r="C207" s="174" t="s">
        <v>502</v>
      </c>
      <c r="D207" s="154">
        <f>vlookup(E207,terminals!$C$4:$O$196,13,FALSE)</f>
        <v>2</v>
      </c>
      <c r="E207" s="174" t="s">
        <v>173</v>
      </c>
      <c r="F207" s="154">
        <f>vlookup(G207,terminals!$C$4:$O$196,13,FALSE)</f>
        <v>4</v>
      </c>
      <c r="G207" s="174" t="s">
        <v>178</v>
      </c>
      <c r="H207" s="175" t="s">
        <v>1143</v>
      </c>
      <c r="I207" s="176">
        <v>2500.0</v>
      </c>
      <c r="J207" s="177"/>
      <c r="K207" s="178"/>
      <c r="L207" s="179"/>
      <c r="M207" s="107"/>
      <c r="N207" s="107"/>
      <c r="O207" s="162" t="s">
        <v>1250</v>
      </c>
      <c r="P207" s="180">
        <v>213.0</v>
      </c>
      <c r="Q207" s="107"/>
      <c r="R207" s="168" t="str">
        <f t="shared" si="1"/>
        <v>1882</v>
      </c>
      <c r="S207" s="181" t="str">
        <f>vlookup(R207,route!$A$3:$L$2248,5,FALSE)</f>
        <v>Origin</v>
      </c>
      <c r="T207" s="168" t="str">
        <f t="shared" si="2"/>
        <v>1884</v>
      </c>
      <c r="U207" s="170" t="str">
        <f>vlookup(T207,route!$A$3:$L$2248,5,FALSE)</f>
        <v>Destination</v>
      </c>
      <c r="V207" s="131"/>
    </row>
    <row r="208">
      <c r="A208" s="129"/>
      <c r="B208" s="168">
        <v>189.0</v>
      </c>
      <c r="C208" s="174" t="s">
        <v>503</v>
      </c>
      <c r="D208" s="154">
        <f>vlookup(E208,terminals!$C$4:$O$196,13,FALSE)</f>
        <v>2</v>
      </c>
      <c r="E208" s="174" t="s">
        <v>173</v>
      </c>
      <c r="F208" s="154">
        <f>vlookup(G208,terminals!$C$4:$O$196,13,FALSE)</f>
        <v>8</v>
      </c>
      <c r="G208" s="174" t="s">
        <v>179</v>
      </c>
      <c r="H208" s="175" t="s">
        <v>1143</v>
      </c>
      <c r="I208" s="176">
        <v>3600.0</v>
      </c>
      <c r="J208" s="177"/>
      <c r="K208" s="178"/>
      <c r="L208" s="179"/>
      <c r="M208" s="107"/>
      <c r="N208" s="107"/>
      <c r="O208" s="162" t="s">
        <v>1251</v>
      </c>
      <c r="P208" s="180">
        <v>213.0</v>
      </c>
      <c r="Q208" s="107"/>
      <c r="R208" s="168" t="str">
        <f t="shared" si="1"/>
        <v>1892</v>
      </c>
      <c r="S208" s="181" t="str">
        <f>vlookup(R208,route!$A$3:$L$2248,5,FALSE)</f>
        <v>Origin</v>
      </c>
      <c r="T208" s="168" t="str">
        <f t="shared" si="2"/>
        <v>1898</v>
      </c>
      <c r="U208" s="170" t="str">
        <f>vlookup(T208,route!$A$3:$L$2248,5,FALSE)</f>
        <v>Destination</v>
      </c>
      <c r="V208" s="131"/>
    </row>
    <row r="209">
      <c r="A209" s="129"/>
      <c r="B209" s="168">
        <v>190.0</v>
      </c>
      <c r="C209" s="174" t="s">
        <v>504</v>
      </c>
      <c r="D209" s="154">
        <f>vlookup(E209,terminals!$C$4:$O$196,13,FALSE)</f>
        <v>2</v>
      </c>
      <c r="E209" s="174" t="s">
        <v>173</v>
      </c>
      <c r="F209" s="154">
        <f>vlookup(G209,terminals!$C$4:$O$196,13,FALSE)</f>
        <v>8</v>
      </c>
      <c r="G209" s="174" t="s">
        <v>179</v>
      </c>
      <c r="H209" s="175" t="s">
        <v>1143</v>
      </c>
      <c r="I209" s="176">
        <v>3600.0</v>
      </c>
      <c r="J209" s="177"/>
      <c r="K209" s="178"/>
      <c r="L209" s="179"/>
      <c r="M209" s="107"/>
      <c r="N209" s="107"/>
      <c r="O209" s="162" t="s">
        <v>1251</v>
      </c>
      <c r="P209" s="180">
        <v>141.0</v>
      </c>
      <c r="Q209" s="107"/>
      <c r="R209" s="168" t="str">
        <f t="shared" si="1"/>
        <v>1902</v>
      </c>
      <c r="S209" s="181" t="str">
        <f>vlookup(R209,route!$A$3:$L$2248,5,FALSE)</f>
        <v>Origin</v>
      </c>
      <c r="T209" s="168" t="str">
        <f t="shared" si="2"/>
        <v>1908</v>
      </c>
      <c r="U209" s="170" t="str">
        <f>vlookup(T209,route!$A$3:$L$2248,5,FALSE)</f>
        <v>Destination</v>
      </c>
      <c r="V209" s="131"/>
    </row>
    <row r="210">
      <c r="A210" s="129"/>
      <c r="B210" s="168">
        <v>191.0</v>
      </c>
      <c r="C210" s="174" t="s">
        <v>505</v>
      </c>
      <c r="D210" s="154">
        <f>vlookup(E210,terminals!$C$4:$O$196,13,FALSE)</f>
        <v>4</v>
      </c>
      <c r="E210" s="174" t="s">
        <v>178</v>
      </c>
      <c r="F210" s="154">
        <f>vlookup(G210,terminals!$C$4:$O$196,13,FALSE)</f>
        <v>10</v>
      </c>
      <c r="G210" s="174" t="s">
        <v>140</v>
      </c>
      <c r="H210" s="175" t="s">
        <v>1143</v>
      </c>
      <c r="I210" s="176">
        <v>7850.0</v>
      </c>
      <c r="J210" s="177"/>
      <c r="K210" s="178"/>
      <c r="L210" s="179"/>
      <c r="M210" s="107"/>
      <c r="N210" s="107"/>
      <c r="O210" s="162" t="s">
        <v>1252</v>
      </c>
      <c r="P210" s="180">
        <v>141.0</v>
      </c>
      <c r="Q210" s="107"/>
      <c r="R210" s="168" t="str">
        <f t="shared" si="1"/>
        <v>1914</v>
      </c>
      <c r="S210" s="181" t="str">
        <f>vlookup(R210,route!$A$3:$L$2248,5,FALSE)</f>
        <v>Origin</v>
      </c>
      <c r="T210" s="168" t="str">
        <f t="shared" si="2"/>
        <v>19110</v>
      </c>
      <c r="U210" s="170" t="str">
        <f>vlookup(T210,route!$A$3:$L$2248,5,FALSE)</f>
        <v>Destination</v>
      </c>
      <c r="V210" s="131"/>
    </row>
    <row r="211">
      <c r="A211" s="129"/>
      <c r="B211" s="168">
        <v>192.0</v>
      </c>
      <c r="C211" s="174" t="s">
        <v>505</v>
      </c>
      <c r="D211" s="154">
        <f>vlookup(E211,terminals!$C$4:$O$196,13,FALSE)</f>
        <v>4</v>
      </c>
      <c r="E211" s="174" t="s">
        <v>178</v>
      </c>
      <c r="F211" s="154">
        <f>vlookup(G211,terminals!$C$4:$O$196,13,FALSE)</f>
        <v>10</v>
      </c>
      <c r="G211" s="174" t="s">
        <v>140</v>
      </c>
      <c r="H211" s="175" t="s">
        <v>1143</v>
      </c>
      <c r="I211" s="176">
        <v>2200.0</v>
      </c>
      <c r="J211" s="177"/>
      <c r="K211" s="178"/>
      <c r="L211" s="179"/>
      <c r="M211" s="107"/>
      <c r="N211" s="107"/>
      <c r="O211" s="162" t="s">
        <v>1252</v>
      </c>
      <c r="P211" s="180">
        <v>167.0</v>
      </c>
      <c r="Q211" s="107"/>
      <c r="R211" s="168" t="str">
        <f t="shared" si="1"/>
        <v>1924</v>
      </c>
      <c r="S211" s="181" t="str">
        <f>vlookup(R211,route!$A$3:$L$2248,5,FALSE)</f>
        <v>Origin</v>
      </c>
      <c r="T211" s="168" t="str">
        <f t="shared" si="2"/>
        <v>19210</v>
      </c>
      <c r="U211" s="170" t="str">
        <f>vlookup(T211,route!$A$3:$L$2248,5,FALSE)</f>
        <v>Destination</v>
      </c>
      <c r="V211" s="131"/>
    </row>
    <row r="212">
      <c r="A212" s="129"/>
      <c r="B212" s="168">
        <v>193.0</v>
      </c>
      <c r="C212" s="174" t="s">
        <v>506</v>
      </c>
      <c r="D212" s="154">
        <f>vlookup(E212,terminals!$C$4:$O$196,13,FALSE)</f>
        <v>4</v>
      </c>
      <c r="E212" s="174" t="s">
        <v>178</v>
      </c>
      <c r="F212" s="154">
        <f>vlookup(G212,terminals!$C$4:$O$196,13,FALSE)</f>
        <v>12</v>
      </c>
      <c r="G212" s="174" t="s">
        <v>160</v>
      </c>
      <c r="H212" s="175" t="s">
        <v>1143</v>
      </c>
      <c r="I212" s="176">
        <v>2500.0</v>
      </c>
      <c r="J212" s="177"/>
      <c r="K212" s="178"/>
      <c r="L212" s="179"/>
      <c r="M212" s="107"/>
      <c r="N212" s="107"/>
      <c r="O212" s="162" t="s">
        <v>1253</v>
      </c>
      <c r="P212" s="180">
        <v>167.0</v>
      </c>
      <c r="Q212" s="107"/>
      <c r="R212" s="168" t="str">
        <f t="shared" si="1"/>
        <v>1934</v>
      </c>
      <c r="S212" s="181" t="str">
        <f>vlookup(R212,route!$A$3:$L$2248,5,FALSE)</f>
        <v>Origin</v>
      </c>
      <c r="T212" s="168" t="str">
        <f t="shared" si="2"/>
        <v>19312</v>
      </c>
      <c r="U212" s="170" t="str">
        <f>vlookup(T212,route!$A$3:$L$2248,5,FALSE)</f>
        <v>Destination</v>
      </c>
      <c r="V212" s="131"/>
    </row>
    <row r="213">
      <c r="A213" s="129"/>
      <c r="B213" s="168">
        <v>194.0</v>
      </c>
      <c r="C213" s="174" t="s">
        <v>506</v>
      </c>
      <c r="D213" s="154">
        <f>vlookup(E213,terminals!$C$4:$O$196,13,FALSE)</f>
        <v>4</v>
      </c>
      <c r="E213" s="174" t="s">
        <v>178</v>
      </c>
      <c r="F213" s="154">
        <f>vlookup(G213,terminals!$C$4:$O$196,13,FALSE)</f>
        <v>12</v>
      </c>
      <c r="G213" s="174" t="s">
        <v>160</v>
      </c>
      <c r="H213" s="175" t="s">
        <v>1143</v>
      </c>
      <c r="I213" s="176">
        <v>2500.0</v>
      </c>
      <c r="J213" s="177"/>
      <c r="K213" s="178"/>
      <c r="L213" s="179"/>
      <c r="M213" s="107"/>
      <c r="N213" s="107"/>
      <c r="O213" s="162" t="s">
        <v>1253</v>
      </c>
      <c r="P213" s="180">
        <v>901.0</v>
      </c>
      <c r="Q213" s="107"/>
      <c r="R213" s="168" t="str">
        <f t="shared" si="1"/>
        <v>1944</v>
      </c>
      <c r="S213" s="181" t="str">
        <f>vlookup(R213,route!$A$3:$L$2248,5,FALSE)</f>
        <v>Origin</v>
      </c>
      <c r="T213" s="168" t="str">
        <f t="shared" si="2"/>
        <v>19412</v>
      </c>
      <c r="U213" s="170" t="str">
        <f>vlookup(T213,route!$A$3:$L$2248,5,FALSE)</f>
        <v>Destination</v>
      </c>
      <c r="V213" s="131"/>
    </row>
    <row r="214">
      <c r="A214" s="129"/>
      <c r="B214" s="168">
        <v>195.0</v>
      </c>
      <c r="C214" s="174" t="s">
        <v>507</v>
      </c>
      <c r="D214" s="154">
        <f>vlookup(E214,terminals!$C$4:$O$196,13,FALSE)</f>
        <v>4</v>
      </c>
      <c r="E214" s="174" t="s">
        <v>178</v>
      </c>
      <c r="F214" s="154">
        <f>vlookup(G214,terminals!$C$4:$O$196,13,FALSE)</f>
        <v>28</v>
      </c>
      <c r="G214" s="174" t="s">
        <v>161</v>
      </c>
      <c r="H214" s="175" t="s">
        <v>1143</v>
      </c>
      <c r="I214" s="176">
        <v>2600.0</v>
      </c>
      <c r="J214" s="177"/>
      <c r="K214" s="178"/>
      <c r="L214" s="179"/>
      <c r="M214" s="107"/>
      <c r="N214" s="107"/>
      <c r="O214" s="162" t="s">
        <v>1254</v>
      </c>
      <c r="P214" s="180">
        <v>901.0</v>
      </c>
      <c r="Q214" s="107"/>
      <c r="R214" s="168" t="str">
        <f t="shared" si="1"/>
        <v>1954</v>
      </c>
      <c r="S214" s="181" t="str">
        <f>vlookup(R214,route!$A$3:$L$2248,5,FALSE)</f>
        <v>Origin</v>
      </c>
      <c r="T214" s="168" t="str">
        <f t="shared" si="2"/>
        <v>19528</v>
      </c>
      <c r="U214" s="170" t="str">
        <f>vlookup(T214,route!$A$3:$L$2248,5,FALSE)</f>
        <v>Destination</v>
      </c>
      <c r="V214" s="131"/>
    </row>
    <row r="215">
      <c r="A215" s="129"/>
      <c r="B215" s="168">
        <v>196.0</v>
      </c>
      <c r="C215" s="174" t="s">
        <v>507</v>
      </c>
      <c r="D215" s="154">
        <f>vlookup(E215,terminals!$C$4:$O$196,13,FALSE)</f>
        <v>4</v>
      </c>
      <c r="E215" s="174" t="s">
        <v>178</v>
      </c>
      <c r="F215" s="154">
        <f>vlookup(G215,terminals!$C$4:$O$196,13,FALSE)</f>
        <v>28</v>
      </c>
      <c r="G215" s="174" t="s">
        <v>161</v>
      </c>
      <c r="H215" s="175" t="s">
        <v>1143</v>
      </c>
      <c r="I215" s="176">
        <v>2800.0</v>
      </c>
      <c r="J215" s="177"/>
      <c r="K215" s="178"/>
      <c r="L215" s="179"/>
      <c r="M215" s="107"/>
      <c r="N215" s="107"/>
      <c r="O215" s="162" t="s">
        <v>1254</v>
      </c>
      <c r="P215" s="180">
        <v>364.0</v>
      </c>
      <c r="Q215" s="107"/>
      <c r="R215" s="168" t="str">
        <f t="shared" si="1"/>
        <v>1964</v>
      </c>
      <c r="S215" s="181" t="str">
        <f>vlookup(R215,route!$A$3:$L$2248,5,FALSE)</f>
        <v>Origin</v>
      </c>
      <c r="T215" s="168" t="str">
        <f t="shared" si="2"/>
        <v>19628</v>
      </c>
      <c r="U215" s="170" t="str">
        <f>vlookup(T215,route!$A$3:$L$2248,5,FALSE)</f>
        <v>Destination</v>
      </c>
      <c r="V215" s="131"/>
    </row>
    <row r="216">
      <c r="A216" s="129"/>
      <c r="B216" s="168">
        <v>197.0</v>
      </c>
      <c r="C216" s="174" t="s">
        <v>508</v>
      </c>
      <c r="D216" s="154">
        <f>vlookup(E216,terminals!$C$4:$O$196,13,FALSE)</f>
        <v>4</v>
      </c>
      <c r="E216" s="174" t="s">
        <v>178</v>
      </c>
      <c r="F216" s="154">
        <f>vlookup(G216,terminals!$C$4:$O$196,13,FALSE)</f>
        <v>2</v>
      </c>
      <c r="G216" s="174" t="s">
        <v>173</v>
      </c>
      <c r="H216" s="175" t="s">
        <v>1143</v>
      </c>
      <c r="I216" s="176">
        <v>3200.0</v>
      </c>
      <c r="J216" s="177"/>
      <c r="K216" s="178"/>
      <c r="L216" s="179"/>
      <c r="M216" s="107"/>
      <c r="N216" s="107"/>
      <c r="O216" s="162" t="s">
        <v>1255</v>
      </c>
      <c r="P216" s="180">
        <v>403.0</v>
      </c>
      <c r="Q216" s="107"/>
      <c r="R216" s="168" t="str">
        <f t="shared" si="1"/>
        <v>1974</v>
      </c>
      <c r="S216" s="181" t="str">
        <f>vlookup(R216,route!$A$3:$L$2248,5,FALSE)</f>
        <v>Origin</v>
      </c>
      <c r="T216" s="168" t="str">
        <f t="shared" si="2"/>
        <v>1972</v>
      </c>
      <c r="U216" s="170" t="str">
        <f>vlookup(T216,route!$A$3:$L$2248,5,FALSE)</f>
        <v>Destination</v>
      </c>
      <c r="V216" s="131"/>
    </row>
    <row r="217">
      <c r="A217" s="129"/>
      <c r="B217" s="168">
        <v>198.0</v>
      </c>
      <c r="C217" s="174" t="s">
        <v>508</v>
      </c>
      <c r="D217" s="154">
        <f>vlookup(E217,terminals!$C$4:$O$196,13,FALSE)</f>
        <v>4</v>
      </c>
      <c r="E217" s="174" t="s">
        <v>178</v>
      </c>
      <c r="F217" s="154">
        <f>vlookup(G217,terminals!$C$4:$O$196,13,FALSE)</f>
        <v>2</v>
      </c>
      <c r="G217" s="174" t="s">
        <v>173</v>
      </c>
      <c r="H217" s="175" t="s">
        <v>1143</v>
      </c>
      <c r="I217" s="176">
        <v>3200.0</v>
      </c>
      <c r="J217" s="177"/>
      <c r="K217" s="178"/>
      <c r="L217" s="179"/>
      <c r="M217" s="107"/>
      <c r="N217" s="107"/>
      <c r="O217" s="162" t="s">
        <v>1255</v>
      </c>
      <c r="P217" s="180">
        <v>209.0</v>
      </c>
      <c r="Q217" s="107"/>
      <c r="R217" s="168" t="str">
        <f t="shared" si="1"/>
        <v>1984</v>
      </c>
      <c r="S217" s="181" t="str">
        <f>vlookup(R217,route!$A$3:$L$2248,5,FALSE)</f>
        <v>Origin</v>
      </c>
      <c r="T217" s="168" t="str">
        <f t="shared" si="2"/>
        <v>1982</v>
      </c>
      <c r="U217" s="170" t="str">
        <f>vlookup(T217,route!$A$3:$L$2248,5,FALSE)</f>
        <v>Destination</v>
      </c>
      <c r="V217" s="131"/>
    </row>
    <row r="218">
      <c r="A218" s="129"/>
      <c r="B218" s="168">
        <v>199.0</v>
      </c>
      <c r="C218" s="174" t="s">
        <v>509</v>
      </c>
      <c r="D218" s="154">
        <f>vlookup(E218,terminals!$C$4:$O$196,13,FALSE)</f>
        <v>4</v>
      </c>
      <c r="E218" s="174" t="s">
        <v>178</v>
      </c>
      <c r="F218" s="154">
        <f>vlookup(G218,terminals!$C$4:$O$196,13,FALSE)</f>
        <v>8</v>
      </c>
      <c r="G218" s="174" t="s">
        <v>179</v>
      </c>
      <c r="H218" s="175" t="s">
        <v>1143</v>
      </c>
      <c r="I218" s="176">
        <v>4500.0</v>
      </c>
      <c r="J218" s="177"/>
      <c r="K218" s="178"/>
      <c r="L218" s="179"/>
      <c r="M218" s="107"/>
      <c r="N218" s="107"/>
      <c r="O218" s="162" t="s">
        <v>1256</v>
      </c>
      <c r="P218" s="180">
        <v>209.0</v>
      </c>
      <c r="Q218" s="107"/>
      <c r="R218" s="168" t="str">
        <f t="shared" si="1"/>
        <v>1994</v>
      </c>
      <c r="S218" s="181" t="str">
        <f>vlookup(R218,route!$A$3:$L$2248,5,FALSE)</f>
        <v>Origin</v>
      </c>
      <c r="T218" s="168" t="str">
        <f t="shared" si="2"/>
        <v>1998</v>
      </c>
      <c r="U218" s="170" t="str">
        <f>vlookup(T218,route!$A$3:$L$2248,5,FALSE)</f>
        <v>Destination</v>
      </c>
      <c r="V218" s="131"/>
    </row>
    <row r="219">
      <c r="A219" s="129"/>
      <c r="B219" s="168">
        <v>200.0</v>
      </c>
      <c r="C219" s="174" t="s">
        <v>510</v>
      </c>
      <c r="D219" s="154">
        <f>vlookup(E219,terminals!$C$4:$O$196,13,FALSE)</f>
        <v>8</v>
      </c>
      <c r="E219" s="174" t="s">
        <v>179</v>
      </c>
      <c r="F219" s="154">
        <f>vlookup(G219,terminals!$C$4:$O$196,13,FALSE)</f>
        <v>7</v>
      </c>
      <c r="G219" s="174" t="s">
        <v>155</v>
      </c>
      <c r="H219" s="175" t="s">
        <v>1143</v>
      </c>
      <c r="I219" s="176">
        <v>7800.0</v>
      </c>
      <c r="J219" s="177"/>
      <c r="K219" s="178"/>
      <c r="L219" s="179"/>
      <c r="M219" s="107"/>
      <c r="N219" s="107"/>
      <c r="O219" s="162" t="s">
        <v>1238</v>
      </c>
      <c r="P219" s="180">
        <v>193.0</v>
      </c>
      <c r="Q219" s="107"/>
      <c r="R219" s="168" t="str">
        <f t="shared" si="1"/>
        <v>2008</v>
      </c>
      <c r="S219" s="181" t="str">
        <f>vlookup(R219,route!$A$3:$L$2248,5,FALSE)</f>
        <v>Origin</v>
      </c>
      <c r="T219" s="168" t="str">
        <f t="shared" si="2"/>
        <v>2007</v>
      </c>
      <c r="U219" s="170" t="str">
        <f>vlookup(T219,route!$A$3:$L$2248,5,FALSE)</f>
        <v>Destination</v>
      </c>
      <c r="V219" s="131"/>
    </row>
    <row r="220">
      <c r="A220" s="129"/>
      <c r="B220" s="168">
        <v>201.0</v>
      </c>
      <c r="C220" s="174" t="s">
        <v>511</v>
      </c>
      <c r="D220" s="154">
        <f>vlookup(E220,terminals!$C$4:$O$196,13,FALSE)</f>
        <v>8</v>
      </c>
      <c r="E220" s="174" t="s">
        <v>179</v>
      </c>
      <c r="F220" s="154">
        <f>vlookup(G220,terminals!$C$4:$O$196,13,FALSE)</f>
        <v>12</v>
      </c>
      <c r="G220" s="174" t="s">
        <v>160</v>
      </c>
      <c r="H220" s="175" t="s">
        <v>1143</v>
      </c>
      <c r="I220" s="176">
        <v>3300.0</v>
      </c>
      <c r="J220" s="177"/>
      <c r="K220" s="178"/>
      <c r="L220" s="179"/>
      <c r="M220" s="107"/>
      <c r="N220" s="107"/>
      <c r="O220" s="162" t="s">
        <v>1257</v>
      </c>
      <c r="P220" s="180">
        <v>263.0</v>
      </c>
      <c r="Q220" s="107"/>
      <c r="R220" s="168" t="str">
        <f t="shared" si="1"/>
        <v>2018</v>
      </c>
      <c r="S220" s="181" t="str">
        <f>vlookup(R220,route!$A$3:$L$2248,5,FALSE)</f>
        <v>Origin</v>
      </c>
      <c r="T220" s="168" t="str">
        <f t="shared" si="2"/>
        <v>20112</v>
      </c>
      <c r="U220" s="170" t="str">
        <f>vlookup(T220,route!$A$3:$L$2248,5,FALSE)</f>
        <v>Destination</v>
      </c>
      <c r="V220" s="131"/>
    </row>
    <row r="221">
      <c r="A221" s="129"/>
      <c r="B221" s="168">
        <v>202.0</v>
      </c>
      <c r="C221" s="174" t="s">
        <v>511</v>
      </c>
      <c r="D221" s="154">
        <f>vlookup(E221,terminals!$C$4:$O$196,13,FALSE)</f>
        <v>8</v>
      </c>
      <c r="E221" s="174" t="s">
        <v>179</v>
      </c>
      <c r="F221" s="154">
        <f>vlookup(G221,terminals!$C$4:$O$196,13,FALSE)</f>
        <v>12</v>
      </c>
      <c r="G221" s="174" t="s">
        <v>160</v>
      </c>
      <c r="H221" s="175" t="s">
        <v>1143</v>
      </c>
      <c r="I221" s="176">
        <v>3300.0</v>
      </c>
      <c r="J221" s="177"/>
      <c r="K221" s="178"/>
      <c r="L221" s="179"/>
      <c r="M221" s="107"/>
      <c r="N221" s="107"/>
      <c r="O221" s="162" t="s">
        <v>1257</v>
      </c>
      <c r="P221" s="180">
        <v>263.0</v>
      </c>
      <c r="Q221" s="107"/>
      <c r="R221" s="168" t="str">
        <f t="shared" si="1"/>
        <v>2028</v>
      </c>
      <c r="S221" s="181" t="str">
        <f>vlookup(R221,route!$A$3:$L$2248,5,FALSE)</f>
        <v>Origin</v>
      </c>
      <c r="T221" s="168" t="str">
        <f t="shared" si="2"/>
        <v>20212</v>
      </c>
      <c r="U221" s="170" t="str">
        <f>vlookup(T221,route!$A$3:$L$2248,5,FALSE)</f>
        <v>Destination</v>
      </c>
      <c r="V221" s="131"/>
    </row>
    <row r="222">
      <c r="A222" s="129"/>
      <c r="B222" s="168">
        <v>203.0</v>
      </c>
      <c r="C222" s="174" t="s">
        <v>512</v>
      </c>
      <c r="D222" s="154">
        <f>vlookup(E222,terminals!$C$4:$O$196,13,FALSE)</f>
        <v>8</v>
      </c>
      <c r="E222" s="174" t="s">
        <v>179</v>
      </c>
      <c r="F222" s="154">
        <f>vlookup(G222,terminals!$C$4:$O$196,13,FALSE)</f>
        <v>28</v>
      </c>
      <c r="G222" s="174" t="s">
        <v>161</v>
      </c>
      <c r="H222" s="175" t="s">
        <v>1143</v>
      </c>
      <c r="I222" s="176">
        <v>2800.0</v>
      </c>
      <c r="J222" s="177"/>
      <c r="K222" s="178"/>
      <c r="L222" s="179"/>
      <c r="M222" s="107"/>
      <c r="N222" s="107"/>
      <c r="O222" s="162" t="s">
        <v>1258</v>
      </c>
      <c r="P222" s="180">
        <v>319.0</v>
      </c>
      <c r="Q222" s="107"/>
      <c r="R222" s="168" t="str">
        <f t="shared" si="1"/>
        <v>2038</v>
      </c>
      <c r="S222" s="181" t="str">
        <f>vlookup(R222,route!$A$3:$L$2248,5,FALSE)</f>
        <v>Origin</v>
      </c>
      <c r="T222" s="168" t="str">
        <f t="shared" si="2"/>
        <v>20328</v>
      </c>
      <c r="U222" s="170" t="str">
        <f>vlookup(T222,route!$A$3:$L$2248,5,FALSE)</f>
        <v>Destination</v>
      </c>
      <c r="V222" s="131"/>
    </row>
    <row r="223">
      <c r="A223" s="129"/>
      <c r="B223" s="168">
        <v>204.0</v>
      </c>
      <c r="C223" s="174" t="s">
        <v>513</v>
      </c>
      <c r="D223" s="154">
        <f>vlookup(E223,terminals!$C$4:$O$196,13,FALSE)</f>
        <v>8</v>
      </c>
      <c r="E223" s="174" t="s">
        <v>179</v>
      </c>
      <c r="F223" s="154">
        <f>vlookup(G223,terminals!$C$4:$O$196,13,FALSE)</f>
        <v>2</v>
      </c>
      <c r="G223" s="174" t="s">
        <v>173</v>
      </c>
      <c r="H223" s="175" t="s">
        <v>1143</v>
      </c>
      <c r="I223" s="176">
        <v>3500.0</v>
      </c>
      <c r="J223" s="177"/>
      <c r="K223" s="178"/>
      <c r="L223" s="179"/>
      <c r="M223" s="107"/>
      <c r="N223" s="107"/>
      <c r="O223" s="162" t="s">
        <v>1259</v>
      </c>
      <c r="P223" s="180">
        <v>599.0</v>
      </c>
      <c r="Q223" s="107"/>
      <c r="R223" s="168" t="str">
        <f t="shared" si="1"/>
        <v>2048</v>
      </c>
      <c r="S223" s="181" t="str">
        <f>vlookup(R223,route!$A$3:$L$2248,5,FALSE)</f>
        <v>Origin</v>
      </c>
      <c r="T223" s="168" t="str">
        <f t="shared" si="2"/>
        <v>2042</v>
      </c>
      <c r="U223" s="170" t="str">
        <f>vlookup(T223,route!$A$3:$L$2248,5,FALSE)</f>
        <v>Destination</v>
      </c>
      <c r="V223" s="131"/>
    </row>
    <row r="224">
      <c r="A224" s="129"/>
      <c r="B224" s="168">
        <v>205.0</v>
      </c>
      <c r="C224" s="174" t="s">
        <v>513</v>
      </c>
      <c r="D224" s="154">
        <f>vlookup(E224,terminals!$C$4:$O$196,13,FALSE)</f>
        <v>8</v>
      </c>
      <c r="E224" s="174" t="s">
        <v>179</v>
      </c>
      <c r="F224" s="154">
        <f>vlookup(G224,terminals!$C$4:$O$196,13,FALSE)</f>
        <v>2</v>
      </c>
      <c r="G224" s="174" t="s">
        <v>173</v>
      </c>
      <c r="H224" s="175" t="s">
        <v>1143</v>
      </c>
      <c r="I224" s="176">
        <v>3500.0</v>
      </c>
      <c r="J224" s="177"/>
      <c r="K224" s="178"/>
      <c r="L224" s="179"/>
      <c r="M224" s="107"/>
      <c r="N224" s="107"/>
      <c r="O224" s="162" t="s">
        <v>1259</v>
      </c>
      <c r="P224" s="180">
        <v>599.0</v>
      </c>
      <c r="Q224" s="107"/>
      <c r="R224" s="168" t="str">
        <f t="shared" si="1"/>
        <v>2058</v>
      </c>
      <c r="S224" s="181" t="str">
        <f>vlookup(R224,route!$A$3:$L$2248,5,FALSE)</f>
        <v>Origin</v>
      </c>
      <c r="T224" s="168" t="str">
        <f t="shared" si="2"/>
        <v>2052</v>
      </c>
      <c r="U224" s="170" t="str">
        <f>vlookup(T224,route!$A$3:$L$2248,5,FALSE)</f>
        <v>Destination</v>
      </c>
      <c r="V224" s="131"/>
    </row>
    <row r="225">
      <c r="A225" s="129"/>
      <c r="B225" s="168">
        <v>206.0</v>
      </c>
      <c r="C225" s="174" t="s">
        <v>514</v>
      </c>
      <c r="D225" s="154">
        <f>vlookup(E225,terminals!$C$4:$O$196,13,FALSE)</f>
        <v>8</v>
      </c>
      <c r="E225" s="174" t="s">
        <v>179</v>
      </c>
      <c r="F225" s="154">
        <f>vlookup(G225,terminals!$C$4:$O$196,13,FALSE)</f>
        <v>4</v>
      </c>
      <c r="G225" s="174" t="s">
        <v>178</v>
      </c>
      <c r="H225" s="175" t="s">
        <v>1143</v>
      </c>
      <c r="I225" s="176">
        <v>4600.0</v>
      </c>
      <c r="J225" s="177"/>
      <c r="K225" s="178"/>
      <c r="L225" s="179"/>
      <c r="M225" s="107"/>
      <c r="N225" s="107"/>
      <c r="O225" s="162" t="s">
        <v>1260</v>
      </c>
      <c r="P225" s="180">
        <v>644.0</v>
      </c>
      <c r="Q225" s="107"/>
      <c r="R225" s="168" t="str">
        <f t="shared" si="1"/>
        <v>2068</v>
      </c>
      <c r="S225" s="181" t="str">
        <f>vlookup(R225,route!$A$3:$L$2248,5,FALSE)</f>
        <v>Origin</v>
      </c>
      <c r="T225" s="168" t="str">
        <f t="shared" si="2"/>
        <v>2064</v>
      </c>
      <c r="U225" s="170" t="str">
        <f>vlookup(T225,route!$A$3:$L$2248,5,FALSE)</f>
        <v>Destination</v>
      </c>
      <c r="V225" s="131"/>
    </row>
    <row r="226">
      <c r="A226" s="129"/>
      <c r="B226" s="168">
        <v>207.0</v>
      </c>
      <c r="C226" s="174" t="s">
        <v>515</v>
      </c>
      <c r="D226" s="154">
        <f>vlookup(E226,terminals!$C$4:$O$196,13,FALSE)</f>
        <v>34</v>
      </c>
      <c r="E226" s="174" t="s">
        <v>1053</v>
      </c>
      <c r="F226" s="154">
        <f>vlookup(G226,terminals!$C$4:$O$196,13,FALSE)</f>
        <v>46</v>
      </c>
      <c r="G226" s="174" t="s">
        <v>1054</v>
      </c>
      <c r="H226" s="175" t="s">
        <v>1143</v>
      </c>
      <c r="I226" s="176">
        <v>10000.0</v>
      </c>
      <c r="J226" s="177"/>
      <c r="K226" s="178"/>
      <c r="L226" s="179"/>
      <c r="M226" s="107"/>
      <c r="N226" s="107"/>
      <c r="O226" s="162" t="s">
        <v>1261</v>
      </c>
      <c r="P226" s="180">
        <v>611.0</v>
      </c>
      <c r="Q226" s="107"/>
      <c r="R226" s="168" t="str">
        <f t="shared" si="1"/>
        <v>20734</v>
      </c>
      <c r="S226" s="181" t="str">
        <f>vlookup(R226,route!$A$3:$L$2248,5,FALSE)</f>
        <v>Origin</v>
      </c>
      <c r="T226" s="168" t="str">
        <f t="shared" si="2"/>
        <v>20746</v>
      </c>
      <c r="U226" s="170" t="str">
        <f>vlookup(T226,route!$A$3:$L$2248,5,FALSE)</f>
        <v>Destination</v>
      </c>
      <c r="V226" s="131"/>
    </row>
    <row r="227">
      <c r="A227" s="129"/>
      <c r="B227" s="168">
        <v>208.0</v>
      </c>
      <c r="C227" s="174" t="s">
        <v>515</v>
      </c>
      <c r="D227" s="154">
        <f>vlookup(E227,terminals!$C$4:$O$196,13,FALSE)</f>
        <v>34</v>
      </c>
      <c r="E227" s="174" t="s">
        <v>1053</v>
      </c>
      <c r="F227" s="154">
        <f>vlookup(G227,terminals!$C$4:$O$196,13,FALSE)</f>
        <v>46</v>
      </c>
      <c r="G227" s="174" t="s">
        <v>1054</v>
      </c>
      <c r="H227" s="175" t="s">
        <v>1143</v>
      </c>
      <c r="I227" s="176">
        <v>10000.0</v>
      </c>
      <c r="J227" s="177"/>
      <c r="K227" s="178"/>
      <c r="L227" s="179"/>
      <c r="M227" s="107"/>
      <c r="N227" s="107"/>
      <c r="O227" s="162" t="s">
        <v>1261</v>
      </c>
      <c r="P227" s="180">
        <v>611.0</v>
      </c>
      <c r="Q227" s="107"/>
      <c r="R227" s="168" t="str">
        <f t="shared" si="1"/>
        <v>20834</v>
      </c>
      <c r="S227" s="181" t="str">
        <f>vlookup(R227,route!$A$3:$L$2248,5,FALSE)</f>
        <v>Origin</v>
      </c>
      <c r="T227" s="168" t="str">
        <f t="shared" si="2"/>
        <v>20846</v>
      </c>
      <c r="U227" s="170" t="str">
        <f>vlookup(T227,route!$A$3:$L$2248,5,FALSE)</f>
        <v>Destination</v>
      </c>
      <c r="V227" s="131"/>
    </row>
    <row r="228">
      <c r="A228" s="129"/>
      <c r="B228" s="168">
        <v>209.0</v>
      </c>
      <c r="C228" s="174" t="s">
        <v>517</v>
      </c>
      <c r="D228" s="154">
        <f>vlookup(E228,terminals!$C$4:$O$196,13,FALSE)</f>
        <v>34</v>
      </c>
      <c r="E228" s="174" t="s">
        <v>1053</v>
      </c>
      <c r="F228" s="154">
        <f>vlookup(G228,terminals!$C$4:$O$196,13,FALSE)</f>
        <v>56</v>
      </c>
      <c r="G228" s="174" t="s">
        <v>219</v>
      </c>
      <c r="H228" s="175" t="s">
        <v>1143</v>
      </c>
      <c r="I228" s="176">
        <v>9000.0</v>
      </c>
      <c r="J228" s="177"/>
      <c r="K228" s="178"/>
      <c r="L228" s="179"/>
      <c r="M228" s="107"/>
      <c r="N228" s="107"/>
      <c r="O228" s="162" t="s">
        <v>1262</v>
      </c>
      <c r="P228" s="180">
        <v>537.0</v>
      </c>
      <c r="Q228" s="107"/>
      <c r="R228" s="168" t="str">
        <f t="shared" si="1"/>
        <v>20934</v>
      </c>
      <c r="S228" s="181" t="str">
        <f>vlookup(R228,route!$A$3:$L$2248,5,FALSE)</f>
        <v>Origin</v>
      </c>
      <c r="T228" s="168" t="str">
        <f t="shared" si="2"/>
        <v>20956</v>
      </c>
      <c r="U228" s="170" t="str">
        <f>vlookup(T228,route!$A$3:$L$2248,5,FALSE)</f>
        <v>Destination</v>
      </c>
      <c r="V228" s="131"/>
    </row>
    <row r="229">
      <c r="A229" s="129"/>
      <c r="B229" s="168">
        <v>210.0</v>
      </c>
      <c r="C229" s="174" t="s">
        <v>447</v>
      </c>
      <c r="D229" s="154">
        <f>vlookup(E229,terminals!$C$4:$O$196,13,FALSE)</f>
        <v>46</v>
      </c>
      <c r="E229" s="174" t="s">
        <v>1054</v>
      </c>
      <c r="F229" s="154">
        <f>vlookup(G229,terminals!$C$4:$O$196,13,FALSE)</f>
        <v>34</v>
      </c>
      <c r="G229" s="174" t="s">
        <v>1053</v>
      </c>
      <c r="H229" s="175" t="s">
        <v>1143</v>
      </c>
      <c r="I229" s="176">
        <v>10000.0</v>
      </c>
      <c r="J229" s="177"/>
      <c r="K229" s="178"/>
      <c r="L229" s="179"/>
      <c r="M229" s="107"/>
      <c r="N229" s="107"/>
      <c r="O229" s="162" t="s">
        <v>1263</v>
      </c>
      <c r="P229" s="180">
        <v>537.0</v>
      </c>
      <c r="Q229" s="107"/>
      <c r="R229" s="168" t="str">
        <f t="shared" si="1"/>
        <v>21046</v>
      </c>
      <c r="S229" s="181" t="str">
        <f>vlookup(R229,route!$A$3:$L$2248,5,FALSE)</f>
        <v>Origin</v>
      </c>
      <c r="T229" s="168" t="str">
        <f t="shared" si="2"/>
        <v>21034</v>
      </c>
      <c r="U229" s="170" t="str">
        <f>vlookup(T229,route!$A$3:$L$2248,5,FALSE)</f>
        <v>Destination</v>
      </c>
      <c r="V229" s="131"/>
    </row>
    <row r="230">
      <c r="A230" s="129"/>
      <c r="B230" s="168">
        <v>211.0</v>
      </c>
      <c r="C230" s="174" t="s">
        <v>447</v>
      </c>
      <c r="D230" s="154">
        <f>vlookup(E230,terminals!$C$4:$O$196,13,FALSE)</f>
        <v>46</v>
      </c>
      <c r="E230" s="174" t="s">
        <v>1054</v>
      </c>
      <c r="F230" s="154">
        <f>vlookup(G230,terminals!$C$4:$O$196,13,FALSE)</f>
        <v>34</v>
      </c>
      <c r="G230" s="174" t="s">
        <v>1053</v>
      </c>
      <c r="H230" s="175" t="s">
        <v>1143</v>
      </c>
      <c r="I230" s="176">
        <v>10000.0</v>
      </c>
      <c r="J230" s="177"/>
      <c r="K230" s="178"/>
      <c r="L230" s="179"/>
      <c r="M230" s="107"/>
      <c r="N230" s="107"/>
      <c r="O230" s="162" t="s">
        <v>1263</v>
      </c>
      <c r="P230" s="180">
        <v>614.0</v>
      </c>
      <c r="Q230" s="107"/>
      <c r="R230" s="168" t="str">
        <f t="shared" si="1"/>
        <v>21146</v>
      </c>
      <c r="S230" s="181" t="str">
        <f>vlookup(R230,route!$A$3:$L$2248,5,FALSE)</f>
        <v>Origin</v>
      </c>
      <c r="T230" s="168" t="str">
        <f t="shared" si="2"/>
        <v>21134</v>
      </c>
      <c r="U230" s="170" t="str">
        <f>vlookup(T230,route!$A$3:$L$2248,5,FALSE)</f>
        <v>Destination</v>
      </c>
      <c r="V230" s="131"/>
    </row>
    <row r="231">
      <c r="A231" s="129"/>
      <c r="B231" s="168">
        <v>212.0</v>
      </c>
      <c r="C231" s="174" t="s">
        <v>455</v>
      </c>
      <c r="D231" s="154">
        <f>vlookup(E231,terminals!$C$4:$O$196,13,FALSE)</f>
        <v>46</v>
      </c>
      <c r="E231" s="174" t="s">
        <v>1054</v>
      </c>
      <c r="F231" s="154">
        <f>vlookup(G231,terminals!$C$4:$O$196,13,FALSE)</f>
        <v>41</v>
      </c>
      <c r="G231" s="174" t="s">
        <v>1056</v>
      </c>
      <c r="H231" s="175" t="s">
        <v>1143</v>
      </c>
      <c r="I231" s="176">
        <v>10000.0</v>
      </c>
      <c r="J231" s="177"/>
      <c r="K231" s="178"/>
      <c r="L231" s="179"/>
      <c r="M231" s="107"/>
      <c r="N231" s="107"/>
      <c r="O231" s="162" t="s">
        <v>1264</v>
      </c>
      <c r="P231" s="180">
        <v>614.0</v>
      </c>
      <c r="Q231" s="107"/>
      <c r="R231" s="168" t="str">
        <f t="shared" si="1"/>
        <v>21246</v>
      </c>
      <c r="S231" s="181" t="str">
        <f>vlookup(R231,route!$A$3:$L$2248,5,FALSE)</f>
        <v>Origin</v>
      </c>
      <c r="T231" s="168" t="str">
        <f t="shared" si="2"/>
        <v>21241</v>
      </c>
      <c r="U231" s="170" t="str">
        <f>vlookup(T231,route!$A$3:$L$2248,5,FALSE)</f>
        <v>Destination</v>
      </c>
      <c r="V231" s="131"/>
    </row>
    <row r="232">
      <c r="A232" s="129"/>
      <c r="B232" s="168">
        <v>213.0</v>
      </c>
      <c r="C232" s="174" t="s">
        <v>455</v>
      </c>
      <c r="D232" s="154">
        <f>vlookup(E232,terminals!$C$4:$O$196,13,FALSE)</f>
        <v>46</v>
      </c>
      <c r="E232" s="174" t="s">
        <v>1054</v>
      </c>
      <c r="F232" s="154">
        <f>vlookup(G232,terminals!$C$4:$O$196,13,FALSE)</f>
        <v>41</v>
      </c>
      <c r="G232" s="174" t="s">
        <v>1056</v>
      </c>
      <c r="H232" s="175" t="s">
        <v>1143</v>
      </c>
      <c r="I232" s="176">
        <v>10000.0</v>
      </c>
      <c r="J232" s="177"/>
      <c r="K232" s="178"/>
      <c r="L232" s="179"/>
      <c r="M232" s="107"/>
      <c r="N232" s="107"/>
      <c r="O232" s="162" t="s">
        <v>1264</v>
      </c>
      <c r="P232" s="180">
        <v>700.0</v>
      </c>
      <c r="Q232" s="107"/>
      <c r="R232" s="168" t="str">
        <f t="shared" si="1"/>
        <v>21346</v>
      </c>
      <c r="S232" s="181" t="str">
        <f>vlookup(R232,route!$A$3:$L$2248,5,FALSE)</f>
        <v>Origin</v>
      </c>
      <c r="T232" s="168" t="str">
        <f t="shared" si="2"/>
        <v>21341</v>
      </c>
      <c r="U232" s="170" t="str">
        <f>vlookup(T232,route!$A$3:$L$2248,5,FALSE)</f>
        <v>Destination</v>
      </c>
      <c r="V232" s="131"/>
    </row>
    <row r="233">
      <c r="A233" s="129"/>
      <c r="B233" s="168">
        <v>214.0</v>
      </c>
      <c r="C233" s="174" t="s">
        <v>518</v>
      </c>
      <c r="D233" s="154">
        <f>vlookup(E233,terminals!$C$4:$O$196,13,FALSE)</f>
        <v>46</v>
      </c>
      <c r="E233" s="174" t="s">
        <v>1054</v>
      </c>
      <c r="F233" s="154">
        <f>vlookup(G233,terminals!$C$4:$O$196,13,FALSE)</f>
        <v>55</v>
      </c>
      <c r="G233" s="174" t="s">
        <v>1058</v>
      </c>
      <c r="H233" s="175" t="s">
        <v>1143</v>
      </c>
      <c r="I233" s="176">
        <v>10000.0</v>
      </c>
      <c r="J233" s="177"/>
      <c r="K233" s="178"/>
      <c r="L233" s="179"/>
      <c r="M233" s="107"/>
      <c r="N233" s="107"/>
      <c r="O233" s="162" t="s">
        <v>1265</v>
      </c>
      <c r="P233" s="180">
        <v>700.0</v>
      </c>
      <c r="Q233" s="107"/>
      <c r="R233" s="168" t="str">
        <f t="shared" si="1"/>
        <v>21446</v>
      </c>
      <c r="S233" s="181" t="str">
        <f>vlookup(R233,route!$A$3:$L$2248,5,FALSE)</f>
        <v>Origin</v>
      </c>
      <c r="T233" s="168" t="str">
        <f t="shared" si="2"/>
        <v>21455</v>
      </c>
      <c r="U233" s="170" t="str">
        <f>vlookup(T233,route!$A$3:$L$2248,5,FALSE)</f>
        <v>Destination</v>
      </c>
      <c r="V233" s="131"/>
    </row>
    <row r="234">
      <c r="A234" s="129"/>
      <c r="B234" s="168">
        <v>215.0</v>
      </c>
      <c r="C234" s="174" t="s">
        <v>518</v>
      </c>
      <c r="D234" s="154">
        <f>vlookup(E234,terminals!$C$4:$O$196,13,FALSE)</f>
        <v>46</v>
      </c>
      <c r="E234" s="174" t="s">
        <v>1054</v>
      </c>
      <c r="F234" s="154">
        <f>vlookup(G234,terminals!$C$4:$O$196,13,FALSE)</f>
        <v>55</v>
      </c>
      <c r="G234" s="174" t="s">
        <v>1058</v>
      </c>
      <c r="H234" s="175" t="s">
        <v>1143</v>
      </c>
      <c r="I234" s="176">
        <v>10000.0</v>
      </c>
      <c r="J234" s="177"/>
      <c r="K234" s="178"/>
      <c r="L234" s="179"/>
      <c r="M234" s="107"/>
      <c r="N234" s="107"/>
      <c r="O234" s="162" t="s">
        <v>1265</v>
      </c>
      <c r="P234" s="180">
        <v>720.0</v>
      </c>
      <c r="Q234" s="107"/>
      <c r="R234" s="168" t="str">
        <f t="shared" si="1"/>
        <v>21546</v>
      </c>
      <c r="S234" s="181" t="str">
        <f>vlookup(R234,route!$A$3:$L$2248,5,FALSE)</f>
        <v>Origin</v>
      </c>
      <c r="T234" s="168" t="str">
        <f t="shared" si="2"/>
        <v>21555</v>
      </c>
      <c r="U234" s="170" t="str">
        <f>vlookup(T234,route!$A$3:$L$2248,5,FALSE)</f>
        <v>Destination</v>
      </c>
      <c r="V234" s="131"/>
    </row>
    <row r="235">
      <c r="A235" s="129"/>
      <c r="B235" s="168">
        <v>216.0</v>
      </c>
      <c r="C235" s="174" t="s">
        <v>519</v>
      </c>
      <c r="D235" s="154">
        <f>vlookup(E235,terminals!$C$4:$O$196,13,FALSE)</f>
        <v>46</v>
      </c>
      <c r="E235" s="174" t="s">
        <v>1054</v>
      </c>
      <c r="F235" s="154">
        <f>vlookup(G235,terminals!$C$4:$O$196,13,FALSE)</f>
        <v>56</v>
      </c>
      <c r="G235" s="174" t="s">
        <v>219</v>
      </c>
      <c r="H235" s="175" t="s">
        <v>1143</v>
      </c>
      <c r="I235" s="176">
        <v>12000.0</v>
      </c>
      <c r="J235" s="177"/>
      <c r="K235" s="178"/>
      <c r="L235" s="179"/>
      <c r="M235" s="107"/>
      <c r="N235" s="107"/>
      <c r="O235" s="162" t="s">
        <v>1176</v>
      </c>
      <c r="P235" s="180">
        <v>464.0</v>
      </c>
      <c r="Q235" s="107"/>
      <c r="R235" s="168" t="str">
        <f t="shared" si="1"/>
        <v>21646</v>
      </c>
      <c r="S235" s="181" t="str">
        <f>vlookup(R235,route!$A$3:$L$2248,5,FALSE)</f>
        <v>Origin</v>
      </c>
      <c r="T235" s="168" t="str">
        <f t="shared" si="2"/>
        <v>21656</v>
      </c>
      <c r="U235" s="170" t="str">
        <f>vlookup(T235,route!$A$3:$L$2248,5,FALSE)</f>
        <v>Destination</v>
      </c>
      <c r="V235" s="131"/>
    </row>
    <row r="236">
      <c r="A236" s="129"/>
      <c r="B236" s="168">
        <v>217.0</v>
      </c>
      <c r="C236" s="174" t="s">
        <v>519</v>
      </c>
      <c r="D236" s="154">
        <f>vlookup(E236,terminals!$C$4:$O$196,13,FALSE)</f>
        <v>46</v>
      </c>
      <c r="E236" s="174" t="s">
        <v>1054</v>
      </c>
      <c r="F236" s="154">
        <f>vlookup(G236,terminals!$C$4:$O$196,13,FALSE)</f>
        <v>56</v>
      </c>
      <c r="G236" s="174" t="s">
        <v>219</v>
      </c>
      <c r="H236" s="175" t="s">
        <v>1143</v>
      </c>
      <c r="I236" s="176">
        <v>12000.0</v>
      </c>
      <c r="J236" s="177"/>
      <c r="K236" s="178"/>
      <c r="L236" s="179"/>
      <c r="M236" s="107"/>
      <c r="N236" s="107"/>
      <c r="O236" s="162" t="s">
        <v>1176</v>
      </c>
      <c r="P236" s="180">
        <v>536.0</v>
      </c>
      <c r="Q236" s="107"/>
      <c r="R236" s="168" t="str">
        <f t="shared" si="1"/>
        <v>21746</v>
      </c>
      <c r="S236" s="181" t="str">
        <f>vlookup(R236,route!$A$3:$L$2248,5,FALSE)</f>
        <v>Origin</v>
      </c>
      <c r="T236" s="168" t="str">
        <f t="shared" si="2"/>
        <v>21756</v>
      </c>
      <c r="U236" s="170" t="str">
        <f>vlookup(T236,route!$A$3:$L$2248,5,FALSE)</f>
        <v>Destination</v>
      </c>
      <c r="V236" s="131"/>
    </row>
    <row r="237">
      <c r="A237" s="129"/>
      <c r="B237" s="168">
        <v>218.0</v>
      </c>
      <c r="C237" s="174" t="s">
        <v>520</v>
      </c>
      <c r="D237" s="154">
        <f>vlookup(E237,terminals!$C$4:$O$196,13,FALSE)</f>
        <v>48</v>
      </c>
      <c r="E237" s="174" t="s">
        <v>1060</v>
      </c>
      <c r="F237" s="154">
        <f>vlookup(G237,terminals!$C$4:$O$196,13,FALSE)</f>
        <v>56</v>
      </c>
      <c r="G237" s="174" t="s">
        <v>219</v>
      </c>
      <c r="H237" s="175" t="s">
        <v>1143</v>
      </c>
      <c r="I237" s="176">
        <v>14000.0</v>
      </c>
      <c r="J237" s="177"/>
      <c r="K237" s="178"/>
      <c r="L237" s="179"/>
      <c r="M237" s="107"/>
      <c r="N237" s="107"/>
      <c r="O237" s="162" t="s">
        <v>1266</v>
      </c>
      <c r="P237" s="180">
        <v>536.0</v>
      </c>
      <c r="Q237" s="107"/>
      <c r="R237" s="168" t="str">
        <f t="shared" si="1"/>
        <v>21848</v>
      </c>
      <c r="S237" s="181" t="str">
        <f>vlookup(R237,route!$A$3:$L$2248,5,FALSE)</f>
        <v>Origin</v>
      </c>
      <c r="T237" s="168" t="str">
        <f t="shared" si="2"/>
        <v>21856</v>
      </c>
      <c r="U237" s="170" t="str">
        <f>vlookup(T237,route!$A$3:$L$2248,5,FALSE)</f>
        <v>Destination</v>
      </c>
      <c r="V237" s="131"/>
    </row>
    <row r="238">
      <c r="A238" s="129"/>
      <c r="B238" s="168">
        <v>219.0</v>
      </c>
      <c r="C238" s="174" t="s">
        <v>521</v>
      </c>
      <c r="D238" s="154">
        <f>vlookup(E238,terminals!$C$4:$O$196,13,FALSE)</f>
        <v>39</v>
      </c>
      <c r="E238" s="174" t="s">
        <v>1062</v>
      </c>
      <c r="F238" s="154">
        <f>vlookup(G238,terminals!$C$4:$O$196,13,FALSE)</f>
        <v>48</v>
      </c>
      <c r="G238" s="174" t="s">
        <v>1060</v>
      </c>
      <c r="H238" s="175" t="s">
        <v>1143</v>
      </c>
      <c r="I238" s="176">
        <v>10000.0</v>
      </c>
      <c r="J238" s="177"/>
      <c r="K238" s="178"/>
      <c r="L238" s="179"/>
      <c r="M238" s="107"/>
      <c r="N238" s="107"/>
      <c r="O238" s="162" t="s">
        <v>1267</v>
      </c>
      <c r="P238" s="180">
        <v>611.0</v>
      </c>
      <c r="Q238" s="107"/>
      <c r="R238" s="168" t="str">
        <f t="shared" si="1"/>
        <v>21939</v>
      </c>
      <c r="S238" s="181" t="str">
        <f>vlookup(R238,route!$A$3:$L$2248,5,FALSE)</f>
        <v>Origin</v>
      </c>
      <c r="T238" s="168" t="str">
        <f t="shared" si="2"/>
        <v>21948</v>
      </c>
      <c r="U238" s="170" t="str">
        <f>vlookup(T238,route!$A$3:$L$2248,5,FALSE)</f>
        <v>Destination</v>
      </c>
      <c r="V238" s="131"/>
    </row>
    <row r="239">
      <c r="A239" s="129"/>
      <c r="B239" s="168">
        <v>220.0</v>
      </c>
      <c r="C239" s="174" t="s">
        <v>487</v>
      </c>
      <c r="D239" s="154">
        <f>vlookup(E239,terminals!$C$4:$O$196,13,FALSE)</f>
        <v>41</v>
      </c>
      <c r="E239" s="174" t="s">
        <v>1056</v>
      </c>
      <c r="F239" s="154">
        <f>vlookup(G239,terminals!$C$4:$O$196,13,FALSE)</f>
        <v>46</v>
      </c>
      <c r="G239" s="174" t="s">
        <v>1054</v>
      </c>
      <c r="H239" s="175" t="s">
        <v>1143</v>
      </c>
      <c r="I239" s="176">
        <v>10000.0</v>
      </c>
      <c r="J239" s="177"/>
      <c r="K239" s="178"/>
      <c r="L239" s="179"/>
      <c r="M239" s="107"/>
      <c r="N239" s="107"/>
      <c r="O239" s="162" t="s">
        <v>1268</v>
      </c>
      <c r="P239" s="180">
        <v>650.0</v>
      </c>
      <c r="Q239" s="107"/>
      <c r="R239" s="168" t="str">
        <f t="shared" si="1"/>
        <v>22041</v>
      </c>
      <c r="S239" s="181" t="str">
        <f>vlookup(R239,route!$A$3:$L$2248,5,FALSE)</f>
        <v>Origin</v>
      </c>
      <c r="T239" s="168" t="str">
        <f t="shared" si="2"/>
        <v>22046</v>
      </c>
      <c r="U239" s="170" t="str">
        <f>vlookup(T239,route!$A$3:$L$2248,5,FALSE)</f>
        <v>Destination</v>
      </c>
      <c r="V239" s="131"/>
    </row>
    <row r="240">
      <c r="A240" s="129"/>
      <c r="B240" s="168">
        <v>221.0</v>
      </c>
      <c r="C240" s="174" t="s">
        <v>487</v>
      </c>
      <c r="D240" s="154">
        <f>vlookup(E240,terminals!$C$4:$O$196,13,FALSE)</f>
        <v>41</v>
      </c>
      <c r="E240" s="174" t="s">
        <v>1056</v>
      </c>
      <c r="F240" s="154">
        <f>vlookup(G240,terminals!$C$4:$O$196,13,FALSE)</f>
        <v>46</v>
      </c>
      <c r="G240" s="174" t="s">
        <v>1054</v>
      </c>
      <c r="H240" s="175" t="s">
        <v>1143</v>
      </c>
      <c r="I240" s="176">
        <v>10000.0</v>
      </c>
      <c r="J240" s="177"/>
      <c r="K240" s="178"/>
      <c r="L240" s="179"/>
      <c r="M240" s="107"/>
      <c r="N240" s="107"/>
      <c r="O240" s="162" t="s">
        <v>1268</v>
      </c>
      <c r="P240" s="180">
        <v>657.0</v>
      </c>
      <c r="Q240" s="107"/>
      <c r="R240" s="168" t="str">
        <f t="shared" si="1"/>
        <v>22141</v>
      </c>
      <c r="S240" s="181" t="str">
        <f>vlookup(R240,route!$A$3:$L$2248,5,FALSE)</f>
        <v>Origin</v>
      </c>
      <c r="T240" s="168" t="str">
        <f t="shared" si="2"/>
        <v>22146</v>
      </c>
      <c r="U240" s="170" t="str">
        <f>vlookup(T240,route!$A$3:$L$2248,5,FALSE)</f>
        <v>Destination</v>
      </c>
      <c r="V240" s="131"/>
    </row>
    <row r="241">
      <c r="A241" s="129"/>
      <c r="B241" s="168">
        <v>222.0</v>
      </c>
      <c r="C241" s="174" t="s">
        <v>497</v>
      </c>
      <c r="D241" s="154">
        <f>vlookup(E241,terminals!$C$4:$O$196,13,FALSE)</f>
        <v>55</v>
      </c>
      <c r="E241" s="174" t="s">
        <v>1058</v>
      </c>
      <c r="F241" s="154">
        <f>vlookup(G241,terminals!$C$4:$O$196,13,FALSE)</f>
        <v>46</v>
      </c>
      <c r="G241" s="174" t="s">
        <v>1054</v>
      </c>
      <c r="H241" s="175" t="s">
        <v>1143</v>
      </c>
      <c r="I241" s="176">
        <v>10000.0</v>
      </c>
      <c r="J241" s="177"/>
      <c r="K241" s="178"/>
      <c r="L241" s="179"/>
      <c r="M241" s="107"/>
      <c r="N241" s="107"/>
      <c r="O241" s="162" t="s">
        <v>1269</v>
      </c>
      <c r="P241" s="180">
        <v>657.0</v>
      </c>
      <c r="Q241" s="107"/>
      <c r="R241" s="168" t="str">
        <f t="shared" si="1"/>
        <v>22255</v>
      </c>
      <c r="S241" s="181" t="str">
        <f>vlookup(R241,route!$A$3:$L$2248,5,FALSE)</f>
        <v>Origin</v>
      </c>
      <c r="T241" s="168" t="str">
        <f t="shared" si="2"/>
        <v>22246</v>
      </c>
      <c r="U241" s="170" t="str">
        <f>vlookup(T241,route!$A$3:$L$2248,5,FALSE)</f>
        <v>Destination</v>
      </c>
      <c r="V241" s="131"/>
    </row>
    <row r="242">
      <c r="A242" s="129"/>
      <c r="B242" s="168">
        <v>223.0</v>
      </c>
      <c r="C242" s="174" t="s">
        <v>522</v>
      </c>
      <c r="D242" s="154">
        <f>vlookup(E242,terminals!$C$4:$O$196,13,FALSE)</f>
        <v>55</v>
      </c>
      <c r="E242" s="174" t="s">
        <v>1058</v>
      </c>
      <c r="F242" s="154">
        <f>vlookup(G242,terminals!$C$4:$O$196,13,FALSE)</f>
        <v>56</v>
      </c>
      <c r="G242" s="174" t="s">
        <v>219</v>
      </c>
      <c r="H242" s="175" t="s">
        <v>1143</v>
      </c>
      <c r="I242" s="176">
        <v>11000.0</v>
      </c>
      <c r="J242" s="177"/>
      <c r="K242" s="178"/>
      <c r="L242" s="179"/>
      <c r="M242" s="107"/>
      <c r="N242" s="107"/>
      <c r="O242" s="162" t="s">
        <v>1270</v>
      </c>
      <c r="P242" s="180">
        <v>690.0</v>
      </c>
      <c r="Q242" s="107"/>
      <c r="R242" s="168" t="str">
        <f t="shared" si="1"/>
        <v>22355</v>
      </c>
      <c r="S242" s="181" t="str">
        <f>vlookup(R242,route!$A$3:$L$2248,5,FALSE)</f>
        <v>Origin</v>
      </c>
      <c r="T242" s="168" t="str">
        <f t="shared" si="2"/>
        <v>22356</v>
      </c>
      <c r="U242" s="170" t="str">
        <f>vlookup(T242,route!$A$3:$L$2248,5,FALSE)</f>
        <v>Destination</v>
      </c>
      <c r="V242" s="131"/>
    </row>
    <row r="243">
      <c r="A243" s="129"/>
      <c r="B243" s="168">
        <v>224.0</v>
      </c>
      <c r="C243" s="174" t="s">
        <v>523</v>
      </c>
      <c r="D243" s="154">
        <f>vlookup(E243,terminals!$C$4:$O$196,13,FALSE)</f>
        <v>56</v>
      </c>
      <c r="E243" s="174" t="s">
        <v>219</v>
      </c>
      <c r="F243" s="154">
        <f>vlookup(G243,terminals!$C$4:$O$196,13,FALSE)</f>
        <v>34</v>
      </c>
      <c r="G243" s="174" t="s">
        <v>1053</v>
      </c>
      <c r="H243" s="175" t="s">
        <v>1143</v>
      </c>
      <c r="I243" s="176">
        <v>10000.0</v>
      </c>
      <c r="J243" s="177"/>
      <c r="K243" s="178"/>
      <c r="L243" s="179"/>
      <c r="M243" s="107"/>
      <c r="N243" s="107"/>
      <c r="O243" s="162" t="s">
        <v>1271</v>
      </c>
      <c r="P243" s="180">
        <v>690.0</v>
      </c>
      <c r="Q243" s="107"/>
      <c r="R243" s="168" t="str">
        <f t="shared" si="1"/>
        <v>22456</v>
      </c>
      <c r="S243" s="181" t="str">
        <f>vlookup(R243,route!$A$3:$L$2248,5,FALSE)</f>
        <v>Origin</v>
      </c>
      <c r="T243" s="168" t="str">
        <f t="shared" si="2"/>
        <v>22434</v>
      </c>
      <c r="U243" s="170" t="str">
        <f>vlookup(T243,route!$A$3:$L$2248,5,FALSE)</f>
        <v>Destination</v>
      </c>
      <c r="V243" s="131"/>
    </row>
    <row r="244">
      <c r="A244" s="129"/>
      <c r="B244" s="168">
        <v>225.0</v>
      </c>
      <c r="C244" s="174" t="s">
        <v>523</v>
      </c>
      <c r="D244" s="154">
        <f>vlookup(E244,terminals!$C$4:$O$196,13,FALSE)</f>
        <v>56</v>
      </c>
      <c r="E244" s="174" t="s">
        <v>219</v>
      </c>
      <c r="F244" s="154">
        <f>vlookup(G244,terminals!$C$4:$O$196,13,FALSE)</f>
        <v>34</v>
      </c>
      <c r="G244" s="174" t="s">
        <v>1053</v>
      </c>
      <c r="H244" s="175" t="s">
        <v>1143</v>
      </c>
      <c r="I244" s="176">
        <v>10000.0</v>
      </c>
      <c r="J244" s="177"/>
      <c r="K244" s="178"/>
      <c r="L244" s="179"/>
      <c r="M244" s="107"/>
      <c r="N244" s="107"/>
      <c r="O244" s="162" t="s">
        <v>1271</v>
      </c>
      <c r="P244" s="180">
        <v>658.0</v>
      </c>
      <c r="Q244" s="107"/>
      <c r="R244" s="168" t="str">
        <f t="shared" si="1"/>
        <v>22556</v>
      </c>
      <c r="S244" s="181" t="str">
        <f>vlookup(R244,route!$A$3:$L$2248,5,FALSE)</f>
        <v>Origin</v>
      </c>
      <c r="T244" s="168" t="str">
        <f t="shared" si="2"/>
        <v>22534</v>
      </c>
      <c r="U244" s="170" t="str">
        <f>vlookup(T244,route!$A$3:$L$2248,5,FALSE)</f>
        <v>Destination</v>
      </c>
      <c r="V244" s="131"/>
    </row>
    <row r="245">
      <c r="A245" s="129"/>
      <c r="B245" s="168">
        <v>226.0</v>
      </c>
      <c r="C245" s="174" t="s">
        <v>524</v>
      </c>
      <c r="D245" s="154">
        <f>vlookup(E245,terminals!$C$4:$O$196,13,FALSE)</f>
        <v>56</v>
      </c>
      <c r="E245" s="174" t="s">
        <v>219</v>
      </c>
      <c r="F245" s="154">
        <f>vlookup(G245,terminals!$C$4:$O$196,13,FALSE)</f>
        <v>46</v>
      </c>
      <c r="G245" s="174" t="s">
        <v>1054</v>
      </c>
      <c r="H245" s="175" t="s">
        <v>1143</v>
      </c>
      <c r="I245" s="176">
        <v>12000.0</v>
      </c>
      <c r="J245" s="177"/>
      <c r="K245" s="178"/>
      <c r="L245" s="179"/>
      <c r="M245" s="107"/>
      <c r="N245" s="107"/>
      <c r="O245" s="162" t="s">
        <v>1272</v>
      </c>
      <c r="P245" s="180">
        <v>658.0</v>
      </c>
      <c r="Q245" s="107"/>
      <c r="R245" s="168" t="str">
        <f t="shared" si="1"/>
        <v>22656</v>
      </c>
      <c r="S245" s="181" t="str">
        <f>vlookup(R245,route!$A$3:$L$2248,5,FALSE)</f>
        <v>Origin</v>
      </c>
      <c r="T245" s="168" t="str">
        <f t="shared" si="2"/>
        <v>22646</v>
      </c>
      <c r="U245" s="170" t="str">
        <f>vlookup(T245,route!$A$3:$L$2248,5,FALSE)</f>
        <v>Destination</v>
      </c>
      <c r="V245" s="131"/>
    </row>
    <row r="246">
      <c r="A246" s="129"/>
      <c r="B246" s="168">
        <v>227.0</v>
      </c>
      <c r="C246" s="174" t="s">
        <v>524</v>
      </c>
      <c r="D246" s="154">
        <f>vlookup(E246,terminals!$C$4:$O$196,13,FALSE)</f>
        <v>56</v>
      </c>
      <c r="E246" s="174" t="s">
        <v>219</v>
      </c>
      <c r="F246" s="154">
        <f>vlookup(G246,terminals!$C$4:$O$196,13,FALSE)</f>
        <v>46</v>
      </c>
      <c r="G246" s="174" t="s">
        <v>1054</v>
      </c>
      <c r="H246" s="175" t="s">
        <v>1143</v>
      </c>
      <c r="I246" s="176">
        <v>12000.0</v>
      </c>
      <c r="J246" s="177"/>
      <c r="K246" s="178"/>
      <c r="L246" s="179"/>
      <c r="M246" s="107"/>
      <c r="N246" s="107"/>
      <c r="O246" s="162" t="s">
        <v>1272</v>
      </c>
      <c r="P246" s="180">
        <v>445.0</v>
      </c>
      <c r="Q246" s="107"/>
      <c r="R246" s="168" t="str">
        <f t="shared" si="1"/>
        <v>22756</v>
      </c>
      <c r="S246" s="181" t="str">
        <f>vlookup(R246,route!$A$3:$L$2248,5,FALSE)</f>
        <v>Origin</v>
      </c>
      <c r="T246" s="168" t="str">
        <f t="shared" si="2"/>
        <v>22746</v>
      </c>
      <c r="U246" s="170" t="str">
        <f>vlookup(T246,route!$A$3:$L$2248,5,FALSE)</f>
        <v>Destination</v>
      </c>
      <c r="V246" s="131"/>
    </row>
    <row r="247">
      <c r="A247" s="129"/>
      <c r="B247" s="168">
        <v>228.0</v>
      </c>
      <c r="C247" s="174" t="s">
        <v>525</v>
      </c>
      <c r="D247" s="154">
        <f>vlookup(E247,terminals!$C$4:$O$196,13,FALSE)</f>
        <v>56</v>
      </c>
      <c r="E247" s="174" t="s">
        <v>219</v>
      </c>
      <c r="F247" s="154">
        <f>vlookup(G247,terminals!$C$4:$O$196,13,FALSE)</f>
        <v>55</v>
      </c>
      <c r="G247" s="174" t="s">
        <v>1058</v>
      </c>
      <c r="H247" s="175" t="s">
        <v>1143</v>
      </c>
      <c r="I247" s="176">
        <v>10000.0</v>
      </c>
      <c r="J247" s="177"/>
      <c r="K247" s="178"/>
      <c r="L247" s="179"/>
      <c r="M247" s="107"/>
      <c r="N247" s="107"/>
      <c r="O247" s="162" t="s">
        <v>1273</v>
      </c>
      <c r="P247" s="180">
        <v>439.0</v>
      </c>
      <c r="Q247" s="107"/>
      <c r="R247" s="168" t="str">
        <f t="shared" si="1"/>
        <v>22856</v>
      </c>
      <c r="S247" s="181" t="str">
        <f>vlookup(R247,route!$A$3:$L$2248,5,FALSE)</f>
        <v>Origin</v>
      </c>
      <c r="T247" s="168" t="str">
        <f t="shared" si="2"/>
        <v>22855</v>
      </c>
      <c r="U247" s="170" t="str">
        <f>vlookup(T247,route!$A$3:$L$2248,5,FALSE)</f>
        <v>Destination</v>
      </c>
      <c r="V247" s="131"/>
    </row>
    <row r="248">
      <c r="A248" s="129"/>
      <c r="B248" s="168">
        <v>229.0</v>
      </c>
      <c r="C248" s="174" t="s">
        <v>526</v>
      </c>
      <c r="D248" s="154">
        <f>vlookup(E248,terminals!$C$4:$O$196,13,FALSE)</f>
        <v>56</v>
      </c>
      <c r="E248" s="174" t="s">
        <v>219</v>
      </c>
      <c r="F248" s="154">
        <f>vlookup(G248,terminals!$C$4:$O$196,13,FALSE)</f>
        <v>55</v>
      </c>
      <c r="G248" s="174" t="s">
        <v>1058</v>
      </c>
      <c r="H248" s="175" t="s">
        <v>1143</v>
      </c>
      <c r="I248" s="176">
        <v>10000.0</v>
      </c>
      <c r="J248" s="177"/>
      <c r="K248" s="178"/>
      <c r="L248" s="179"/>
      <c r="M248" s="107"/>
      <c r="N248" s="107"/>
      <c r="O248" s="162" t="s">
        <v>1273</v>
      </c>
      <c r="P248" s="180">
        <v>445.0</v>
      </c>
      <c r="Q248" s="107"/>
      <c r="R248" s="168" t="str">
        <f t="shared" si="1"/>
        <v>22956</v>
      </c>
      <c r="S248" s="181" t="str">
        <f>vlookup(R248,route!$A$3:$L$2248,5,FALSE)</f>
        <v>Origin</v>
      </c>
      <c r="T248" s="168" t="str">
        <f t="shared" si="2"/>
        <v>22955</v>
      </c>
      <c r="U248" s="170" t="str">
        <f>vlookup(T248,route!$A$3:$L$2248,5,FALSE)</f>
        <v>Destination</v>
      </c>
      <c r="V248" s="131"/>
    </row>
    <row r="249">
      <c r="A249" s="160"/>
      <c r="B249" s="154">
        <v>230.0</v>
      </c>
      <c r="C249" s="174" t="s">
        <v>527</v>
      </c>
      <c r="D249" s="154">
        <f>vlookup(E249,terminals!$C$4:$O$196,13,FALSE)</f>
        <v>70</v>
      </c>
      <c r="E249" s="174" t="s">
        <v>234</v>
      </c>
      <c r="F249" s="154">
        <f>vlookup(G249,terminals!$C$4:$O$196,13,FALSE)</f>
        <v>82</v>
      </c>
      <c r="G249" s="174" t="s">
        <v>231</v>
      </c>
      <c r="H249" s="175" t="s">
        <v>1143</v>
      </c>
      <c r="I249" s="176">
        <v>5000.0</v>
      </c>
      <c r="J249" s="177"/>
      <c r="K249" s="178"/>
      <c r="L249" s="179"/>
      <c r="M249" s="107"/>
      <c r="N249" s="107"/>
      <c r="O249" s="162" t="s">
        <v>1274</v>
      </c>
      <c r="P249" s="180">
        <v>439.0</v>
      </c>
      <c r="Q249" s="107"/>
      <c r="R249" s="168" t="str">
        <f t="shared" si="1"/>
        <v>23070</v>
      </c>
      <c r="S249" s="181" t="str">
        <f>vlookup(R249,route!$A$3:$L$2248,5,FALSE)</f>
        <v>Origin</v>
      </c>
      <c r="T249" s="168" t="str">
        <f t="shared" si="2"/>
        <v>23082</v>
      </c>
      <c r="U249" s="170" t="str">
        <f>vlookup(T249,route!$A$3:$L$2248,5,FALSE)</f>
        <v>Lastdrop</v>
      </c>
      <c r="V249" s="131"/>
    </row>
    <row r="250">
      <c r="A250" s="129"/>
      <c r="B250" s="154">
        <v>230.0</v>
      </c>
      <c r="C250" s="174" t="s">
        <v>527</v>
      </c>
      <c r="D250" s="154">
        <f>vlookup(E250,terminals!$C$4:$O$196,13,FALSE)</f>
        <v>70</v>
      </c>
      <c r="E250" s="174" t="s">
        <v>234</v>
      </c>
      <c r="F250" s="154">
        <f>vlookup(G250,terminals!$C$4:$O$196,13,FALSE)</f>
        <v>83</v>
      </c>
      <c r="G250" s="174" t="s">
        <v>228</v>
      </c>
      <c r="H250" s="175" t="s">
        <v>1143</v>
      </c>
      <c r="I250" s="176">
        <v>6500.0</v>
      </c>
      <c r="J250" s="177"/>
      <c r="K250" s="178"/>
      <c r="L250" s="179"/>
      <c r="M250" s="107"/>
      <c r="N250" s="107"/>
      <c r="O250" s="162" t="s">
        <v>1275</v>
      </c>
      <c r="P250" s="180">
        <v>433.0</v>
      </c>
      <c r="Q250" s="107"/>
      <c r="R250" s="168" t="str">
        <f t="shared" si="1"/>
        <v>23070</v>
      </c>
      <c r="S250" s="181" t="str">
        <f>vlookup(R250,route!$A$3:$L$2248,5,FALSE)</f>
        <v>Origin</v>
      </c>
      <c r="T250" s="168" t="str">
        <f t="shared" si="2"/>
        <v>23083</v>
      </c>
      <c r="U250" s="170" t="str">
        <f>vlookup(T250,route!$A$3:$L$2248,5,FALSE)</f>
        <v>Destination</v>
      </c>
      <c r="V250" s="131"/>
    </row>
    <row r="251">
      <c r="A251" s="160"/>
      <c r="B251" s="154">
        <v>231.0</v>
      </c>
      <c r="C251" s="174" t="s">
        <v>528</v>
      </c>
      <c r="D251" s="154">
        <f>vlookup(E251,terminals!$C$4:$O$196,13,FALSE)</f>
        <v>70</v>
      </c>
      <c r="E251" s="174" t="s">
        <v>234</v>
      </c>
      <c r="F251" s="154">
        <f>vlookup(G251,terminals!$C$4:$O$196,13,FALSE)</f>
        <v>82</v>
      </c>
      <c r="G251" s="174" t="s">
        <v>231</v>
      </c>
      <c r="H251" s="175" t="s">
        <v>1143</v>
      </c>
      <c r="I251" s="176">
        <v>5000.0</v>
      </c>
      <c r="J251" s="177"/>
      <c r="K251" s="178"/>
      <c r="L251" s="179"/>
      <c r="M251" s="107"/>
      <c r="N251" s="107"/>
      <c r="O251" s="162" t="s">
        <v>1274</v>
      </c>
      <c r="P251" s="180">
        <v>460.0</v>
      </c>
      <c r="Q251" s="107"/>
      <c r="R251" s="168" t="str">
        <f t="shared" si="1"/>
        <v>23170</v>
      </c>
      <c r="S251" s="181" t="str">
        <f>vlookup(R251,route!$A$3:$L$2248,5,FALSE)</f>
        <v>Origin</v>
      </c>
      <c r="T251" s="168" t="str">
        <f t="shared" si="2"/>
        <v>23182</v>
      </c>
      <c r="U251" s="170" t="str">
        <f>vlookup(T251,route!$A$3:$L$2248,5,FALSE)</f>
        <v>Dropoff</v>
      </c>
      <c r="V251" s="131"/>
    </row>
    <row r="252">
      <c r="A252" s="160"/>
      <c r="B252" s="154">
        <v>231.0</v>
      </c>
      <c r="C252" s="174" t="s">
        <v>528</v>
      </c>
      <c r="D252" s="154">
        <f>vlookup(E252,terminals!$C$4:$O$196,13,FALSE)</f>
        <v>70</v>
      </c>
      <c r="E252" s="174" t="s">
        <v>234</v>
      </c>
      <c r="F252" s="154">
        <f>vlookup(G252,terminals!$C$4:$O$196,13,FALSE)</f>
        <v>83</v>
      </c>
      <c r="G252" s="174" t="s">
        <v>228</v>
      </c>
      <c r="H252" s="175" t="s">
        <v>1143</v>
      </c>
      <c r="I252" s="176">
        <v>6500.0</v>
      </c>
      <c r="J252" s="177"/>
      <c r="K252" s="178"/>
      <c r="L252" s="179"/>
      <c r="M252" s="103"/>
      <c r="N252" s="103"/>
      <c r="O252" s="162" t="s">
        <v>1275</v>
      </c>
      <c r="P252" s="180">
        <v>453.0</v>
      </c>
      <c r="Q252" s="103"/>
      <c r="R252" s="168" t="str">
        <f t="shared" si="1"/>
        <v>23170</v>
      </c>
      <c r="S252" s="181" t="str">
        <f>vlookup(R252,route!$A$3:$L$2248,5,FALSE)</f>
        <v>Origin</v>
      </c>
      <c r="T252" s="168" t="str">
        <f t="shared" si="2"/>
        <v>23183</v>
      </c>
      <c r="U252" s="170" t="str">
        <f>vlookup(T252,route!$A$3:$L$2248,5,FALSE)</f>
        <v>Lastdrop</v>
      </c>
      <c r="V252" s="131"/>
    </row>
    <row r="253">
      <c r="A253" s="129"/>
      <c r="B253" s="154">
        <v>231.0</v>
      </c>
      <c r="C253" s="174" t="s">
        <v>528</v>
      </c>
      <c r="D253" s="154">
        <f>vlookup(E253,terminals!$C$4:$O$196,13,FALSE)</f>
        <v>70</v>
      </c>
      <c r="E253" s="174" t="s">
        <v>234</v>
      </c>
      <c r="F253" s="154">
        <f>vlookup(G253,terminals!$C$4:$O$196,13,FALSE)</f>
        <v>78</v>
      </c>
      <c r="G253" s="174" t="s">
        <v>249</v>
      </c>
      <c r="H253" s="175" t="s">
        <v>1143</v>
      </c>
      <c r="I253" s="176">
        <v>6500.0</v>
      </c>
      <c r="J253" s="177"/>
      <c r="K253" s="178"/>
      <c r="L253" s="179"/>
      <c r="M253" s="103"/>
      <c r="N253" s="103"/>
      <c r="O253" s="162" t="s">
        <v>1276</v>
      </c>
      <c r="P253" s="180">
        <v>460.0</v>
      </c>
      <c r="Q253" s="103"/>
      <c r="R253" s="168" t="str">
        <f t="shared" si="1"/>
        <v>23170</v>
      </c>
      <c r="S253" s="181" t="str">
        <f>vlookup(R253,route!$A$3:$L$2248,5,FALSE)</f>
        <v>Origin</v>
      </c>
      <c r="T253" s="168" t="str">
        <f t="shared" si="2"/>
        <v>23178</v>
      </c>
      <c r="U253" s="170" t="str">
        <f>vlookup(T253,route!$A$3:$L$2248,5,FALSE)</f>
        <v>Destination</v>
      </c>
      <c r="V253" s="131"/>
    </row>
    <row r="254">
      <c r="A254" s="160"/>
      <c r="B254" s="154">
        <v>232.0</v>
      </c>
      <c r="C254" s="174" t="s">
        <v>529</v>
      </c>
      <c r="D254" s="154">
        <f>vlookup(E254,terminals!$C$4:$O$196,13,FALSE)</f>
        <v>70</v>
      </c>
      <c r="E254" s="174" t="s">
        <v>234</v>
      </c>
      <c r="F254" s="154">
        <f>vlookup(G254,terminals!$C$4:$O$196,13,FALSE)</f>
        <v>81</v>
      </c>
      <c r="G254" s="174" t="s">
        <v>1064</v>
      </c>
      <c r="H254" s="175" t="s">
        <v>1143</v>
      </c>
      <c r="I254" s="176">
        <v>6000.0</v>
      </c>
      <c r="J254" s="177"/>
      <c r="K254" s="178"/>
      <c r="L254" s="179"/>
      <c r="M254" s="103"/>
      <c r="N254" s="103"/>
      <c r="O254" s="162" t="s">
        <v>1277</v>
      </c>
      <c r="P254" s="180">
        <v>453.0</v>
      </c>
      <c r="Q254" s="103"/>
      <c r="R254" s="168" t="str">
        <f t="shared" si="1"/>
        <v>23270</v>
      </c>
      <c r="S254" s="181" t="str">
        <f>vlookup(R254,route!$A$3:$L$2248,5,FALSE)</f>
        <v>Origin</v>
      </c>
      <c r="T254" s="168" t="str">
        <f t="shared" si="2"/>
        <v>23281</v>
      </c>
      <c r="U254" s="170" t="str">
        <f>vlookup(T254,route!$A$3:$L$2248,5,FALSE)</f>
        <v>Lastdrop</v>
      </c>
      <c r="V254" s="131"/>
    </row>
    <row r="255">
      <c r="A255" s="129"/>
      <c r="B255" s="154">
        <v>232.0</v>
      </c>
      <c r="C255" s="174" t="s">
        <v>529</v>
      </c>
      <c r="D255" s="154">
        <f>vlookup(E255,terminals!$C$4:$O$196,13,FALSE)</f>
        <v>70</v>
      </c>
      <c r="E255" s="174" t="s">
        <v>234</v>
      </c>
      <c r="F255" s="154">
        <f>vlookup(G255,terminals!$C$4:$O$196,13,FALSE)</f>
        <v>79</v>
      </c>
      <c r="G255" s="174" t="s">
        <v>230</v>
      </c>
      <c r="H255" s="175" t="s">
        <v>1143</v>
      </c>
      <c r="I255" s="176">
        <v>6500.0</v>
      </c>
      <c r="J255" s="177"/>
      <c r="K255" s="178"/>
      <c r="L255" s="179"/>
      <c r="M255" s="103"/>
      <c r="N255" s="103"/>
      <c r="O255" s="162" t="s">
        <v>1278</v>
      </c>
      <c r="P255" s="180">
        <v>485.0</v>
      </c>
      <c r="Q255" s="103"/>
      <c r="R255" s="168" t="str">
        <f t="shared" si="1"/>
        <v>23270</v>
      </c>
      <c r="S255" s="181" t="str">
        <f>vlookup(R255,route!$A$3:$L$2248,5,FALSE)</f>
        <v>Origin</v>
      </c>
      <c r="T255" s="168" t="str">
        <f t="shared" si="2"/>
        <v>23279</v>
      </c>
      <c r="U255" s="170" t="str">
        <f>vlookup(T255,route!$A$3:$L$2248,5,FALSE)</f>
        <v>Destination</v>
      </c>
      <c r="V255" s="131"/>
    </row>
    <row r="256">
      <c r="A256" s="160"/>
      <c r="B256" s="154">
        <v>233.0</v>
      </c>
      <c r="C256" s="174" t="s">
        <v>529</v>
      </c>
      <c r="D256" s="154">
        <f>vlookup(E256,terminals!$C$4:$O$196,13,FALSE)</f>
        <v>70</v>
      </c>
      <c r="E256" s="174" t="s">
        <v>234</v>
      </c>
      <c r="F256" s="154">
        <f>vlookup(G256,terminals!$C$4:$O$196,13,FALSE)</f>
        <v>81</v>
      </c>
      <c r="G256" s="174" t="s">
        <v>1064</v>
      </c>
      <c r="H256" s="175" t="s">
        <v>1143</v>
      </c>
      <c r="I256" s="176">
        <v>6000.0</v>
      </c>
      <c r="J256" s="177"/>
      <c r="K256" s="178"/>
      <c r="L256" s="179"/>
      <c r="M256" s="103"/>
      <c r="N256" s="103"/>
      <c r="O256" s="162" t="s">
        <v>1277</v>
      </c>
      <c r="P256" s="180">
        <v>485.0</v>
      </c>
      <c r="Q256" s="103"/>
      <c r="R256" s="168" t="str">
        <f t="shared" si="1"/>
        <v>23370</v>
      </c>
      <c r="S256" s="181" t="str">
        <f>vlookup(R256,route!$A$3:$L$2248,5,FALSE)</f>
        <v>Origin</v>
      </c>
      <c r="T256" s="168" t="str">
        <f t="shared" si="2"/>
        <v>23381</v>
      </c>
      <c r="U256" s="170" t="str">
        <f>vlookup(T256,route!$A$3:$L$2248,5,FALSE)</f>
        <v>Lastdrop</v>
      </c>
      <c r="V256" s="131"/>
    </row>
    <row r="257">
      <c r="A257" s="129"/>
      <c r="B257" s="154">
        <v>233.0</v>
      </c>
      <c r="C257" s="174" t="s">
        <v>529</v>
      </c>
      <c r="D257" s="154">
        <f>vlookup(E257,terminals!$C$4:$O$196,13,FALSE)</f>
        <v>70</v>
      </c>
      <c r="E257" s="174" t="s">
        <v>234</v>
      </c>
      <c r="F257" s="154">
        <f>vlookup(G257,terminals!$C$4:$O$196,13,FALSE)</f>
        <v>79</v>
      </c>
      <c r="G257" s="174" t="s">
        <v>230</v>
      </c>
      <c r="H257" s="175" t="s">
        <v>1143</v>
      </c>
      <c r="I257" s="176">
        <v>6500.0</v>
      </c>
      <c r="J257" s="177"/>
      <c r="K257" s="178"/>
      <c r="L257" s="179"/>
      <c r="M257" s="103"/>
      <c r="N257" s="103"/>
      <c r="O257" s="162" t="s">
        <v>1278</v>
      </c>
      <c r="P257" s="180">
        <v>493.0</v>
      </c>
      <c r="Q257" s="103"/>
      <c r="R257" s="168" t="str">
        <f t="shared" si="1"/>
        <v>23370</v>
      </c>
      <c r="S257" s="181" t="str">
        <f>vlookup(R257,route!$A$3:$L$2248,5,FALSE)</f>
        <v>Origin</v>
      </c>
      <c r="T257" s="168" t="str">
        <f t="shared" si="2"/>
        <v>23379</v>
      </c>
      <c r="U257" s="170" t="str">
        <f>vlookup(T257,route!$A$3:$L$2248,5,FALSE)</f>
        <v>Destination</v>
      </c>
      <c r="V257" s="131"/>
    </row>
    <row r="258">
      <c r="A258" s="129"/>
      <c r="B258" s="154">
        <v>234.0</v>
      </c>
      <c r="C258" s="174" t="s">
        <v>530</v>
      </c>
      <c r="D258" s="154">
        <f>vlookup(E258,terminals!$C$4:$O$196,13,FALSE)</f>
        <v>65</v>
      </c>
      <c r="E258" s="174" t="s">
        <v>237</v>
      </c>
      <c r="F258" s="154">
        <f>vlookup(G258,terminals!$C$4:$O$196,13,FALSE)</f>
        <v>84</v>
      </c>
      <c r="G258" s="174" t="s">
        <v>229</v>
      </c>
      <c r="H258" s="175" t="s">
        <v>1143</v>
      </c>
      <c r="I258" s="176">
        <v>4500.0</v>
      </c>
      <c r="J258" s="177"/>
      <c r="K258" s="178"/>
      <c r="L258" s="179"/>
      <c r="M258" s="103"/>
      <c r="N258" s="103"/>
      <c r="O258" s="162" t="s">
        <v>1279</v>
      </c>
      <c r="P258" s="180">
        <v>498.0</v>
      </c>
      <c r="Q258" s="103"/>
      <c r="R258" s="168" t="str">
        <f t="shared" si="1"/>
        <v>23465</v>
      </c>
      <c r="S258" s="181" t="str">
        <f>vlookup(R258,route!$A$3:$L$2248,5,FALSE)</f>
        <v>Origin</v>
      </c>
      <c r="T258" s="168" t="str">
        <f t="shared" si="2"/>
        <v>23484</v>
      </c>
      <c r="U258" s="170" t="str">
        <f>vlookup(T258,route!$A$3:$L$2248,5,FALSE)</f>
        <v>Destination</v>
      </c>
      <c r="V258" s="131"/>
    </row>
    <row r="259">
      <c r="A259" s="160"/>
      <c r="B259" s="154">
        <v>235.0</v>
      </c>
      <c r="C259" s="174" t="s">
        <v>531</v>
      </c>
      <c r="D259" s="154">
        <f>vlookup(E259,terminals!$C$4:$O$196,13,FALSE)</f>
        <v>65</v>
      </c>
      <c r="E259" s="174" t="s">
        <v>237</v>
      </c>
      <c r="F259" s="154">
        <f>vlookup(G259,terminals!$C$4:$O$196,13,FALSE)</f>
        <v>84</v>
      </c>
      <c r="G259" s="174" t="s">
        <v>229</v>
      </c>
      <c r="H259" s="175" t="s">
        <v>1143</v>
      </c>
      <c r="I259" s="176">
        <v>4500.0</v>
      </c>
      <c r="J259" s="177"/>
      <c r="K259" s="178"/>
      <c r="L259" s="179"/>
      <c r="M259" s="103"/>
      <c r="N259" s="103"/>
      <c r="O259" s="162" t="s">
        <v>1279</v>
      </c>
      <c r="P259" s="180">
        <v>507.0</v>
      </c>
      <c r="Q259" s="103"/>
      <c r="R259" s="168" t="str">
        <f t="shared" si="1"/>
        <v>23565</v>
      </c>
      <c r="S259" s="181" t="str">
        <f>vlookup(R259,route!$A$3:$L$2248,5,FALSE)</f>
        <v>Origin</v>
      </c>
      <c r="T259" s="168" t="str">
        <f t="shared" si="2"/>
        <v>23584</v>
      </c>
      <c r="U259" s="170" t="str">
        <f>vlookup(T259,route!$A$3:$L$2248,5,FALSE)</f>
        <v>Dropoff</v>
      </c>
      <c r="V259" s="131"/>
    </row>
    <row r="260">
      <c r="A260" s="160"/>
      <c r="B260" s="154">
        <v>235.0</v>
      </c>
      <c r="C260" s="174" t="s">
        <v>531</v>
      </c>
      <c r="D260" s="154">
        <f>vlookup(E260,terminals!$C$4:$O$196,13,FALSE)</f>
        <v>65</v>
      </c>
      <c r="E260" s="174" t="s">
        <v>237</v>
      </c>
      <c r="F260" s="154">
        <f>vlookup(G260,terminals!$C$4:$O$196,13,FALSE)</f>
        <v>83</v>
      </c>
      <c r="G260" s="174" t="s">
        <v>228</v>
      </c>
      <c r="H260" s="175" t="s">
        <v>1143</v>
      </c>
      <c r="I260" s="176">
        <v>4500.0</v>
      </c>
      <c r="J260" s="177"/>
      <c r="K260" s="178"/>
      <c r="L260" s="179"/>
      <c r="M260" s="103"/>
      <c r="N260" s="103"/>
      <c r="O260" s="162" t="s">
        <v>1229</v>
      </c>
      <c r="P260" s="180">
        <v>492.0</v>
      </c>
      <c r="Q260" s="103"/>
      <c r="R260" s="168" t="str">
        <f t="shared" si="1"/>
        <v>23565</v>
      </c>
      <c r="S260" s="181" t="str">
        <f>vlookup(R260,route!$A$3:$L$2248,5,FALSE)</f>
        <v>Origin</v>
      </c>
      <c r="T260" s="168" t="str">
        <f t="shared" si="2"/>
        <v>23583</v>
      </c>
      <c r="U260" s="170" t="str">
        <f>vlookup(T260,route!$A$3:$L$2248,5,FALSE)</f>
        <v>Dropoff</v>
      </c>
      <c r="V260" s="131"/>
    </row>
    <row r="261">
      <c r="A261" s="160"/>
      <c r="B261" s="154">
        <v>235.0</v>
      </c>
      <c r="C261" s="174" t="s">
        <v>531</v>
      </c>
      <c r="D261" s="154">
        <f>vlookup(E261,terminals!$C$4:$O$196,13,FALSE)</f>
        <v>65</v>
      </c>
      <c r="E261" s="174" t="s">
        <v>237</v>
      </c>
      <c r="F261" s="154">
        <f>vlookup(G261,terminals!$C$4:$O$196,13,FALSE)</f>
        <v>82</v>
      </c>
      <c r="G261" s="174" t="s">
        <v>231</v>
      </c>
      <c r="H261" s="175" t="s">
        <v>1143</v>
      </c>
      <c r="I261" s="176">
        <v>5500.0</v>
      </c>
      <c r="J261" s="177"/>
      <c r="K261" s="178"/>
      <c r="L261" s="179"/>
      <c r="M261" s="103"/>
      <c r="N261" s="103"/>
      <c r="O261" s="162" t="s">
        <v>1280</v>
      </c>
      <c r="P261" s="180">
        <v>558.0</v>
      </c>
      <c r="Q261" s="103"/>
      <c r="R261" s="168" t="str">
        <f t="shared" si="1"/>
        <v>23565</v>
      </c>
      <c r="S261" s="181" t="str">
        <f>vlookup(R261,route!$A$3:$L$2248,5,FALSE)</f>
        <v>Origin</v>
      </c>
      <c r="T261" s="168" t="str">
        <f t="shared" si="2"/>
        <v>23582</v>
      </c>
      <c r="U261" s="170" t="str">
        <f>vlookup(T261,route!$A$3:$L$2248,5,FALSE)</f>
        <v>Lastdrop</v>
      </c>
      <c r="V261" s="131"/>
    </row>
    <row r="262">
      <c r="A262" s="129"/>
      <c r="B262" s="154">
        <v>235.0</v>
      </c>
      <c r="C262" s="174" t="s">
        <v>531</v>
      </c>
      <c r="D262" s="154">
        <f>vlookup(E262,terminals!$C$4:$O$196,13,FALSE)</f>
        <v>65</v>
      </c>
      <c r="E262" s="174" t="s">
        <v>237</v>
      </c>
      <c r="F262" s="154">
        <f>vlookup(G262,terminals!$C$4:$O$196,13,FALSE)</f>
        <v>79</v>
      </c>
      <c r="G262" s="174" t="s">
        <v>230</v>
      </c>
      <c r="H262" s="175" t="s">
        <v>1143</v>
      </c>
      <c r="I262" s="176">
        <v>4500.0</v>
      </c>
      <c r="J262" s="177"/>
      <c r="K262" s="178"/>
      <c r="L262" s="179"/>
      <c r="M262" s="103"/>
      <c r="N262" s="103"/>
      <c r="O262" s="162" t="s">
        <v>1281</v>
      </c>
      <c r="P262" s="180">
        <v>536.0</v>
      </c>
      <c r="Q262" s="103"/>
      <c r="R262" s="168" t="str">
        <f t="shared" si="1"/>
        <v>23565</v>
      </c>
      <c r="S262" s="181" t="str">
        <f>vlookup(R262,route!$A$3:$L$2248,5,FALSE)</f>
        <v>Origin</v>
      </c>
      <c r="T262" s="168" t="str">
        <f t="shared" si="2"/>
        <v>23579</v>
      </c>
      <c r="U262" s="170" t="str">
        <f>vlookup(T262,route!$A$3:$L$2248,5,FALSE)</f>
        <v>Destination</v>
      </c>
      <c r="V262" s="131"/>
    </row>
    <row r="263">
      <c r="A263" s="160"/>
      <c r="B263" s="168">
        <v>236.0</v>
      </c>
      <c r="C263" s="174" t="s">
        <v>532</v>
      </c>
      <c r="D263" s="154">
        <f>vlookup(E263,terminals!$C$4:$O$196,13,FALSE)</f>
        <v>84</v>
      </c>
      <c r="E263" s="174" t="s">
        <v>229</v>
      </c>
      <c r="F263" s="154">
        <f>vlookup(G263,terminals!$C$4:$O$196,13,FALSE)</f>
        <v>69</v>
      </c>
      <c r="G263" s="174" t="s">
        <v>1065</v>
      </c>
      <c r="H263" s="175" t="s">
        <v>1143</v>
      </c>
      <c r="I263" s="176">
        <v>8200.0</v>
      </c>
      <c r="J263" s="177"/>
      <c r="K263" s="178"/>
      <c r="L263" s="179"/>
      <c r="M263" s="103"/>
      <c r="N263" s="103"/>
      <c r="O263" s="162" t="s">
        <v>1282</v>
      </c>
      <c r="P263" s="180">
        <v>574.0</v>
      </c>
      <c r="Q263" s="103"/>
      <c r="R263" s="168" t="str">
        <f t="shared" si="1"/>
        <v>23684</v>
      </c>
      <c r="S263" s="181" t="str">
        <f>vlookup(R263,route!$A$3:$L$2248,5,FALSE)</f>
        <v>Origin</v>
      </c>
      <c r="T263" s="168" t="str">
        <f t="shared" si="2"/>
        <v>23669</v>
      </c>
      <c r="U263" s="170" t="str">
        <f>vlookup(T263,route!$A$3:$L$2248,5,FALSE)</f>
        <v>Dropoff</v>
      </c>
      <c r="V263" s="131"/>
    </row>
    <row r="264">
      <c r="A264" s="160"/>
      <c r="B264" s="168">
        <v>236.0</v>
      </c>
      <c r="C264" s="174" t="s">
        <v>532</v>
      </c>
      <c r="D264" s="154">
        <f>vlookup(E264,terminals!$C$4:$O$196,13,FALSE)</f>
        <v>84</v>
      </c>
      <c r="E264" s="174" t="s">
        <v>229</v>
      </c>
      <c r="F264" s="154">
        <f>vlookup(G264,terminals!$C$4:$O$196,13,FALSE)</f>
        <v>74</v>
      </c>
      <c r="G264" s="174" t="s">
        <v>239</v>
      </c>
      <c r="H264" s="175" t="s">
        <v>1143</v>
      </c>
      <c r="I264" s="176">
        <v>8500.0</v>
      </c>
      <c r="J264" s="177"/>
      <c r="K264" s="178"/>
      <c r="L264" s="179"/>
      <c r="M264" s="103"/>
      <c r="N264" s="103"/>
      <c r="O264" s="162" t="s">
        <v>1283</v>
      </c>
      <c r="P264" s="180">
        <v>607.0</v>
      </c>
      <c r="Q264" s="103"/>
      <c r="R264" s="168" t="str">
        <f t="shared" si="1"/>
        <v>23684</v>
      </c>
      <c r="S264" s="181" t="str">
        <f>vlookup(R264,route!$A$3:$L$2248,5,FALSE)</f>
        <v>Origin</v>
      </c>
      <c r="T264" s="168" t="str">
        <f t="shared" si="2"/>
        <v>23674</v>
      </c>
      <c r="U264" s="170" t="str">
        <f>vlookup(T264,route!$A$3:$L$2248,5,FALSE)</f>
        <v>Dropoff</v>
      </c>
      <c r="V264" s="131"/>
    </row>
    <row r="265">
      <c r="A265" s="160"/>
      <c r="B265" s="168">
        <v>236.0</v>
      </c>
      <c r="C265" s="174" t="s">
        <v>532</v>
      </c>
      <c r="D265" s="154">
        <f>vlookup(E265,terminals!$C$4:$O$196,13,FALSE)</f>
        <v>84</v>
      </c>
      <c r="E265" s="174" t="s">
        <v>229</v>
      </c>
      <c r="F265" s="154">
        <f>vlookup(G265,terminals!$C$4:$O$196,13,FALSE)</f>
        <v>76</v>
      </c>
      <c r="G265" s="174" t="s">
        <v>241</v>
      </c>
      <c r="H265" s="175" t="s">
        <v>1143</v>
      </c>
      <c r="I265" s="176">
        <v>8500.0</v>
      </c>
      <c r="J265" s="177"/>
      <c r="K265" s="178"/>
      <c r="L265" s="179"/>
      <c r="M265" s="103"/>
      <c r="N265" s="103"/>
      <c r="O265" s="162" t="s">
        <v>1284</v>
      </c>
      <c r="P265" s="180">
        <v>434.0</v>
      </c>
      <c r="Q265" s="103"/>
      <c r="R265" s="168" t="str">
        <f t="shared" si="1"/>
        <v>23684</v>
      </c>
      <c r="S265" s="181" t="str">
        <f>vlookup(R265,route!$A$3:$L$2248,5,FALSE)</f>
        <v>Origin</v>
      </c>
      <c r="T265" s="168" t="str">
        <f t="shared" si="2"/>
        <v>23676</v>
      </c>
      <c r="U265" s="170" t="str">
        <f>vlookup(T265,route!$A$3:$L$2248,5,FALSE)</f>
        <v>Dropoff</v>
      </c>
      <c r="V265" s="131"/>
    </row>
    <row r="266">
      <c r="A266" s="160"/>
      <c r="B266" s="168">
        <v>236.0</v>
      </c>
      <c r="C266" s="174" t="s">
        <v>532</v>
      </c>
      <c r="D266" s="154">
        <f>vlookup(E266,terminals!$C$4:$O$196,13,FALSE)</f>
        <v>84</v>
      </c>
      <c r="E266" s="174" t="s">
        <v>229</v>
      </c>
      <c r="F266" s="154">
        <f>vlookup(G266,terminals!$C$4:$O$196,13,FALSE)</f>
        <v>64</v>
      </c>
      <c r="G266" s="174" t="s">
        <v>247</v>
      </c>
      <c r="H266" s="175" t="s">
        <v>1143</v>
      </c>
      <c r="I266" s="176">
        <v>9000.0</v>
      </c>
      <c r="J266" s="177"/>
      <c r="K266" s="178"/>
      <c r="L266" s="179"/>
      <c r="M266" s="103"/>
      <c r="N266" s="103"/>
      <c r="O266" s="162" t="s">
        <v>1283</v>
      </c>
      <c r="P266" s="180">
        <v>312.0</v>
      </c>
      <c r="Q266" s="103"/>
      <c r="R266" s="168" t="str">
        <f t="shared" si="1"/>
        <v>23684</v>
      </c>
      <c r="S266" s="181" t="str">
        <f>vlookup(R266,route!$A$3:$L$2248,5,FALSE)</f>
        <v>Origin</v>
      </c>
      <c r="T266" s="168" t="str">
        <f t="shared" si="2"/>
        <v>23664</v>
      </c>
      <c r="U266" s="170" t="str">
        <f>vlookup(T266,route!$A$3:$L$2248,5,FALSE)</f>
        <v>Dropoff</v>
      </c>
      <c r="V266" s="131"/>
    </row>
    <row r="267">
      <c r="A267" s="129"/>
      <c r="B267" s="168">
        <v>236.0</v>
      </c>
      <c r="C267" s="174" t="s">
        <v>532</v>
      </c>
      <c r="D267" s="154">
        <f>vlookup(E267,terminals!$C$4:$O$196,13,FALSE)</f>
        <v>84</v>
      </c>
      <c r="E267" s="174" t="s">
        <v>229</v>
      </c>
      <c r="F267" s="154">
        <f>vlookup(G267,terminals!$C$4:$O$196,13,FALSE)</f>
        <v>60</v>
      </c>
      <c r="G267" s="174" t="s">
        <v>1066</v>
      </c>
      <c r="H267" s="175" t="s">
        <v>1143</v>
      </c>
      <c r="I267" s="176">
        <v>9000.0</v>
      </c>
      <c r="J267" s="177"/>
      <c r="K267" s="178"/>
      <c r="L267" s="179"/>
      <c r="M267" s="103"/>
      <c r="N267" s="103"/>
      <c r="O267" s="162" t="s">
        <v>1285</v>
      </c>
      <c r="P267" s="180">
        <v>492.0</v>
      </c>
      <c r="Q267" s="103"/>
      <c r="R267" s="168" t="str">
        <f t="shared" si="1"/>
        <v>23684</v>
      </c>
      <c r="S267" s="181" t="str">
        <f>vlookup(R267,route!$A$3:$L$2248,5,FALSE)</f>
        <v>Origin</v>
      </c>
      <c r="T267" s="168" t="str">
        <f t="shared" si="2"/>
        <v>23660</v>
      </c>
      <c r="U267" s="170" t="str">
        <f>vlookup(T267,route!$A$3:$L$2248,5,FALSE)</f>
        <v>Destination</v>
      </c>
      <c r="V267" s="131"/>
    </row>
    <row r="268">
      <c r="A268" s="129"/>
      <c r="B268" s="168">
        <v>237.0</v>
      </c>
      <c r="C268" s="174" t="s">
        <v>533</v>
      </c>
      <c r="D268" s="154">
        <f>vlookup(E268,terminals!$C$4:$O$196,13,FALSE)</f>
        <v>84</v>
      </c>
      <c r="E268" s="174" t="s">
        <v>229</v>
      </c>
      <c r="F268" s="154">
        <f>vlookup(G268,terminals!$C$4:$O$196,13,FALSE)</f>
        <v>70</v>
      </c>
      <c r="G268" s="174" t="s">
        <v>234</v>
      </c>
      <c r="H268" s="175" t="s">
        <v>1143</v>
      </c>
      <c r="I268" s="176">
        <v>8000.0</v>
      </c>
      <c r="J268" s="177"/>
      <c r="K268" s="178"/>
      <c r="L268" s="179"/>
      <c r="M268" s="103"/>
      <c r="N268" s="103"/>
      <c r="O268" s="162" t="s">
        <v>1286</v>
      </c>
      <c r="P268" s="180">
        <v>490.0</v>
      </c>
      <c r="Q268" s="103"/>
      <c r="R268" s="168" t="str">
        <f t="shared" si="1"/>
        <v>23784</v>
      </c>
      <c r="S268" s="181" t="str">
        <f>vlookup(R268,route!$A$3:$L$2248,5,FALSE)</f>
        <v>Origin</v>
      </c>
      <c r="T268" s="168" t="str">
        <f t="shared" si="2"/>
        <v>23770</v>
      </c>
      <c r="U268" s="170" t="str">
        <f>vlookup(T268,route!$A$3:$L$2248,5,FALSE)</f>
        <v>Destination</v>
      </c>
      <c r="V268" s="131"/>
    </row>
    <row r="269">
      <c r="A269" s="129"/>
      <c r="B269" s="168">
        <v>238.0</v>
      </c>
      <c r="C269" s="174" t="s">
        <v>534</v>
      </c>
      <c r="D269" s="154">
        <f>vlookup(E269,terminals!$C$4:$O$196,13,FALSE)</f>
        <v>84</v>
      </c>
      <c r="E269" s="174" t="s">
        <v>229</v>
      </c>
      <c r="F269" s="154">
        <f>vlookup(G269,terminals!$C$4:$O$196,13,FALSE)</f>
        <v>73</v>
      </c>
      <c r="G269" s="174" t="s">
        <v>250</v>
      </c>
      <c r="H269" s="175" t="s">
        <v>1143</v>
      </c>
      <c r="I269" s="176">
        <v>4200.0</v>
      </c>
      <c r="J269" s="177"/>
      <c r="K269" s="178"/>
      <c r="L269" s="179"/>
      <c r="M269" s="103"/>
      <c r="N269" s="103"/>
      <c r="O269" s="162" t="s">
        <v>1287</v>
      </c>
      <c r="P269" s="180">
        <v>558.0</v>
      </c>
      <c r="Q269" s="103"/>
      <c r="R269" s="168" t="str">
        <f t="shared" si="1"/>
        <v>23884</v>
      </c>
      <c r="S269" s="181" t="str">
        <f>vlookup(R269,route!$A$3:$L$2248,5,FALSE)</f>
        <v>Origin</v>
      </c>
      <c r="T269" s="168" t="str">
        <f t="shared" si="2"/>
        <v>23873</v>
      </c>
      <c r="U269" s="170" t="str">
        <f>vlookup(T269,route!$A$3:$L$2248,5,FALSE)</f>
        <v>Destination</v>
      </c>
      <c r="V269" s="131"/>
    </row>
    <row r="270">
      <c r="A270" s="160"/>
      <c r="B270" s="168">
        <v>239.0</v>
      </c>
      <c r="C270" s="174" t="s">
        <v>535</v>
      </c>
      <c r="D270" s="154">
        <f>vlookup(E270,terminals!$C$4:$O$196,13,FALSE)</f>
        <v>84</v>
      </c>
      <c r="E270" s="174" t="s">
        <v>229</v>
      </c>
      <c r="F270" s="154">
        <f>vlookup(G270,terminals!$C$4:$O$196,13,FALSE)</f>
        <v>69</v>
      </c>
      <c r="G270" s="174" t="s">
        <v>1065</v>
      </c>
      <c r="H270" s="175" t="s">
        <v>1143</v>
      </c>
      <c r="I270" s="176">
        <v>8200.0</v>
      </c>
      <c r="J270" s="177"/>
      <c r="K270" s="178"/>
      <c r="L270" s="179"/>
      <c r="M270" s="103"/>
      <c r="N270" s="103"/>
      <c r="O270" s="162" t="s">
        <v>1282</v>
      </c>
      <c r="P270" s="180">
        <v>536.0</v>
      </c>
      <c r="Q270" s="103"/>
      <c r="R270" s="168" t="str">
        <f t="shared" si="1"/>
        <v>23984</v>
      </c>
      <c r="S270" s="181" t="str">
        <f>vlookup(R270,route!$A$3:$L$2248,5,FALSE)</f>
        <v>Origin</v>
      </c>
      <c r="T270" s="168" t="str">
        <f t="shared" si="2"/>
        <v>23969</v>
      </c>
      <c r="U270" s="170" t="str">
        <f>vlookup(T270,route!$A$3:$L$2248,5,FALSE)</f>
        <v>Dropoff</v>
      </c>
      <c r="V270" s="131"/>
    </row>
    <row r="271">
      <c r="A271" s="160"/>
      <c r="B271" s="168">
        <v>239.0</v>
      </c>
      <c r="C271" s="174" t="s">
        <v>535</v>
      </c>
      <c r="D271" s="154">
        <f>vlookup(E271,terminals!$C$4:$O$196,13,FALSE)</f>
        <v>84</v>
      </c>
      <c r="E271" s="174" t="s">
        <v>229</v>
      </c>
      <c r="F271" s="154">
        <f>vlookup(G271,terminals!$C$4:$O$196,13,FALSE)</f>
        <v>65</v>
      </c>
      <c r="G271" s="174" t="s">
        <v>237</v>
      </c>
      <c r="H271" s="175" t="s">
        <v>1143</v>
      </c>
      <c r="I271" s="176">
        <v>8500.0</v>
      </c>
      <c r="J271" s="177"/>
      <c r="K271" s="178"/>
      <c r="L271" s="179"/>
      <c r="M271" s="103"/>
      <c r="N271" s="103"/>
      <c r="O271" s="162" t="s">
        <v>1288</v>
      </c>
      <c r="P271" s="180">
        <v>609.0</v>
      </c>
      <c r="Q271" s="103"/>
      <c r="R271" s="168" t="str">
        <f t="shared" si="1"/>
        <v>23984</v>
      </c>
      <c r="S271" s="181" t="str">
        <f>vlookup(R271,route!$A$3:$L$2248,5,FALSE)</f>
        <v>Origin</v>
      </c>
      <c r="T271" s="168" t="str">
        <f t="shared" si="2"/>
        <v>23965</v>
      </c>
      <c r="U271" s="170" t="str">
        <f>vlookup(T271,route!$A$3:$L$2248,5,FALSE)</f>
        <v>Lastdrop</v>
      </c>
      <c r="V271" s="131"/>
    </row>
    <row r="272">
      <c r="A272" s="129"/>
      <c r="B272" s="168">
        <v>239.0</v>
      </c>
      <c r="C272" s="174" t="s">
        <v>535</v>
      </c>
      <c r="D272" s="154">
        <f>vlookup(E272,terminals!$C$4:$O$196,13,FALSE)</f>
        <v>84</v>
      </c>
      <c r="E272" s="174" t="s">
        <v>229</v>
      </c>
      <c r="F272" s="154">
        <f>vlookup(G272,terminals!$C$4:$O$196,13,FALSE)</f>
        <v>74</v>
      </c>
      <c r="G272" s="174" t="s">
        <v>239</v>
      </c>
      <c r="H272" s="175" t="s">
        <v>1143</v>
      </c>
      <c r="I272" s="176">
        <v>8500.0</v>
      </c>
      <c r="J272" s="177"/>
      <c r="K272" s="178"/>
      <c r="L272" s="179"/>
      <c r="M272" s="103"/>
      <c r="N272" s="103"/>
      <c r="O272" s="162" t="s">
        <v>1283</v>
      </c>
      <c r="P272" s="180">
        <v>536.0</v>
      </c>
      <c r="Q272" s="103"/>
      <c r="R272" s="168" t="str">
        <f t="shared" si="1"/>
        <v>23984</v>
      </c>
      <c r="S272" s="181" t="str">
        <f>vlookup(R272,route!$A$3:$L$2248,5,FALSE)</f>
        <v>Origin</v>
      </c>
      <c r="T272" s="168" t="str">
        <f t="shared" si="2"/>
        <v>23974</v>
      </c>
      <c r="U272" s="170" t="str">
        <f>vlookup(T272,route!$A$3:$L$2248,5,FALSE)</f>
        <v>Destination</v>
      </c>
      <c r="V272" s="131"/>
    </row>
    <row r="273">
      <c r="A273" s="129"/>
      <c r="B273" s="168">
        <v>240.0</v>
      </c>
      <c r="C273" s="174" t="s">
        <v>536</v>
      </c>
      <c r="D273" s="154">
        <f>vlookup(E273,terminals!$C$4:$O$196,13,FALSE)</f>
        <v>84</v>
      </c>
      <c r="E273" s="174" t="s">
        <v>229</v>
      </c>
      <c r="F273" s="154">
        <f>vlookup(G273,terminals!$C$4:$O$196,13,FALSE)</f>
        <v>76</v>
      </c>
      <c r="G273" s="174" t="s">
        <v>241</v>
      </c>
      <c r="H273" s="175" t="s">
        <v>1143</v>
      </c>
      <c r="I273" s="176">
        <v>8500.0</v>
      </c>
      <c r="J273" s="177"/>
      <c r="K273" s="178"/>
      <c r="L273" s="179"/>
      <c r="M273" s="103"/>
      <c r="N273" s="103"/>
      <c r="O273" s="162" t="s">
        <v>1284</v>
      </c>
      <c r="P273" s="180">
        <v>574.0</v>
      </c>
      <c r="Q273" s="103"/>
      <c r="R273" s="168" t="str">
        <f t="shared" si="1"/>
        <v>24084</v>
      </c>
      <c r="S273" s="181" t="str">
        <f>vlookup(R273,route!$A$3:$L$2248,5,FALSE)</f>
        <v>Origin</v>
      </c>
      <c r="T273" s="168" t="str">
        <f t="shared" si="2"/>
        <v>24076</v>
      </c>
      <c r="U273" s="170" t="str">
        <f>vlookup(T273,route!$A$3:$L$2248,5,FALSE)</f>
        <v>Destination</v>
      </c>
      <c r="V273" s="131"/>
    </row>
    <row r="274">
      <c r="A274" s="129"/>
      <c r="B274" s="168">
        <v>241.0</v>
      </c>
      <c r="C274" s="174" t="s">
        <v>537</v>
      </c>
      <c r="D274" s="154">
        <f>vlookup(E274,terminals!$C$4:$O$196,13,FALSE)</f>
        <v>84</v>
      </c>
      <c r="E274" s="174" t="s">
        <v>229</v>
      </c>
      <c r="F274" s="154">
        <f>vlookup(G274,terminals!$C$4:$O$196,13,FALSE)</f>
        <v>86</v>
      </c>
      <c r="G274" s="174" t="s">
        <v>248</v>
      </c>
      <c r="H274" s="175" t="s">
        <v>1143</v>
      </c>
      <c r="I274" s="176">
        <v>9000.0</v>
      </c>
      <c r="J274" s="177"/>
      <c r="K274" s="178"/>
      <c r="L274" s="179"/>
      <c r="M274" s="103"/>
      <c r="N274" s="103"/>
      <c r="O274" s="162" t="s">
        <v>1160</v>
      </c>
      <c r="P274" s="180">
        <v>621.0</v>
      </c>
      <c r="Q274" s="103"/>
      <c r="R274" s="168" t="str">
        <f t="shared" si="1"/>
        <v>24184</v>
      </c>
      <c r="S274" s="181" t="str">
        <f>vlookup(R274,route!$A$3:$L$2248,5,FALSE)</f>
        <v>Origin</v>
      </c>
      <c r="T274" s="168" t="str">
        <f t="shared" si="2"/>
        <v>24186</v>
      </c>
      <c r="U274" s="170" t="str">
        <f>vlookup(T274,route!$A$3:$L$2248,5,FALSE)</f>
        <v>Destination</v>
      </c>
      <c r="V274" s="131"/>
    </row>
    <row r="275">
      <c r="A275" s="160"/>
      <c r="B275" s="168">
        <v>242.0</v>
      </c>
      <c r="C275" s="174" t="s">
        <v>538</v>
      </c>
      <c r="D275" s="154">
        <f>vlookup(E275,terminals!$C$4:$O$196,13,FALSE)</f>
        <v>84</v>
      </c>
      <c r="E275" s="174" t="s">
        <v>229</v>
      </c>
      <c r="F275" s="154">
        <f>vlookup(G275,terminals!$C$4:$O$196,13,FALSE)</f>
        <v>76</v>
      </c>
      <c r="G275" s="174" t="s">
        <v>241</v>
      </c>
      <c r="H275" s="175" t="s">
        <v>1143</v>
      </c>
      <c r="I275" s="176">
        <v>8500.0</v>
      </c>
      <c r="J275" s="177"/>
      <c r="K275" s="178"/>
      <c r="L275" s="179"/>
      <c r="M275" s="103"/>
      <c r="N275" s="103"/>
      <c r="O275" s="162" t="s">
        <v>1284</v>
      </c>
      <c r="P275" s="180">
        <v>449.0</v>
      </c>
      <c r="Q275" s="103"/>
      <c r="R275" s="168" t="str">
        <f t="shared" si="1"/>
        <v>24284</v>
      </c>
      <c r="S275" s="181" t="str">
        <f>vlookup(R275,route!$A$3:$L$2248,5,FALSE)</f>
        <v>Origin</v>
      </c>
      <c r="T275" s="168" t="str">
        <f t="shared" si="2"/>
        <v>24276</v>
      </c>
      <c r="U275" s="170" t="str">
        <f>vlookup(T275,route!$A$3:$L$2248,5,FALSE)</f>
        <v>Lastdrop</v>
      </c>
      <c r="V275" s="131"/>
    </row>
    <row r="276">
      <c r="A276" s="129"/>
      <c r="B276" s="168">
        <v>242.0</v>
      </c>
      <c r="C276" s="174" t="s">
        <v>538</v>
      </c>
      <c r="D276" s="154">
        <f>vlookup(E276,terminals!$C$4:$O$196,13,FALSE)</f>
        <v>84</v>
      </c>
      <c r="E276" s="174" t="s">
        <v>229</v>
      </c>
      <c r="F276" s="154">
        <f>vlookup(G276,terminals!$C$4:$O$196,13,FALSE)</f>
        <v>64</v>
      </c>
      <c r="G276" s="174" t="s">
        <v>247</v>
      </c>
      <c r="H276" s="175" t="s">
        <v>1143</v>
      </c>
      <c r="I276" s="176">
        <v>8000.0</v>
      </c>
      <c r="J276" s="177"/>
      <c r="K276" s="178"/>
      <c r="L276" s="179"/>
      <c r="M276" s="103"/>
      <c r="N276" s="103"/>
      <c r="O276" s="162" t="s">
        <v>1283</v>
      </c>
      <c r="P276" s="180">
        <v>506.0</v>
      </c>
      <c r="Q276" s="103"/>
      <c r="R276" s="168" t="str">
        <f t="shared" si="1"/>
        <v>24284</v>
      </c>
      <c r="S276" s="181" t="str">
        <f>vlookup(R276,route!$A$3:$L$2248,5,FALSE)</f>
        <v>Origin</v>
      </c>
      <c r="T276" s="168" t="str">
        <f t="shared" si="2"/>
        <v>24264</v>
      </c>
      <c r="U276" s="170" t="str">
        <f>vlookup(T276,route!$A$3:$L$2248,5,FALSE)</f>
        <v>Destination</v>
      </c>
      <c r="V276" s="131"/>
    </row>
    <row r="277">
      <c r="A277" s="129"/>
      <c r="B277" s="168">
        <v>243.0</v>
      </c>
      <c r="C277" s="174" t="s">
        <v>539</v>
      </c>
      <c r="D277" s="154">
        <f>vlookup(E277,terminals!$C$4:$O$196,13,FALSE)</f>
        <v>83</v>
      </c>
      <c r="E277" s="174" t="s">
        <v>228</v>
      </c>
      <c r="F277" s="154">
        <f>vlookup(G277,terminals!$C$4:$O$196,13,FALSE)</f>
        <v>60</v>
      </c>
      <c r="G277" s="174" t="s">
        <v>1066</v>
      </c>
      <c r="H277" s="175" t="s">
        <v>1143</v>
      </c>
      <c r="I277" s="176">
        <v>10000.0</v>
      </c>
      <c r="J277" s="177"/>
      <c r="K277" s="178"/>
      <c r="L277" s="179"/>
      <c r="M277" s="103"/>
      <c r="N277" s="103"/>
      <c r="O277" s="162" t="s">
        <v>1289</v>
      </c>
      <c r="P277" s="180">
        <v>326.0</v>
      </c>
      <c r="Q277" s="103"/>
      <c r="R277" s="168" t="str">
        <f t="shared" si="1"/>
        <v>24383</v>
      </c>
      <c r="S277" s="181" t="str">
        <f>vlookup(R277,route!$A$3:$L$2248,5,FALSE)</f>
        <v>Origin</v>
      </c>
      <c r="T277" s="168" t="str">
        <f t="shared" si="2"/>
        <v>24360</v>
      </c>
      <c r="U277" s="170" t="str">
        <f>vlookup(T277,route!$A$3:$L$2248,5,FALSE)</f>
        <v>Destination</v>
      </c>
      <c r="V277" s="131"/>
    </row>
    <row r="278">
      <c r="A278" s="160"/>
      <c r="B278" s="168">
        <v>244.0</v>
      </c>
      <c r="C278" s="174" t="s">
        <v>540</v>
      </c>
      <c r="D278" s="154">
        <f>vlookup(E278,terminals!$C$4:$O$196,13,FALSE)</f>
        <v>83</v>
      </c>
      <c r="E278" s="174" t="s">
        <v>228</v>
      </c>
      <c r="F278" s="154">
        <f>vlookup(G278,terminals!$C$4:$O$196,13,FALSE)</f>
        <v>70</v>
      </c>
      <c r="G278" s="174" t="s">
        <v>234</v>
      </c>
      <c r="H278" s="175" t="s">
        <v>1143</v>
      </c>
      <c r="I278" s="176">
        <v>9000.0</v>
      </c>
      <c r="J278" s="177"/>
      <c r="K278" s="178"/>
      <c r="L278" s="179"/>
      <c r="M278" s="103"/>
      <c r="N278" s="103"/>
      <c r="O278" s="162" t="s">
        <v>1290</v>
      </c>
      <c r="P278" s="180">
        <v>571.0</v>
      </c>
      <c r="Q278" s="103"/>
      <c r="R278" s="168" t="str">
        <f t="shared" si="1"/>
        <v>24483</v>
      </c>
      <c r="S278" s="181" t="str">
        <f>vlookup(R278,route!$A$3:$L$2248,5,FALSE)</f>
        <v>Origin</v>
      </c>
      <c r="T278" s="168" t="str">
        <f t="shared" si="2"/>
        <v>24470</v>
      </c>
      <c r="U278" s="170" t="str">
        <f>vlookup(T278,route!$A$3:$L$2248,5,FALSE)</f>
        <v>Lastdrop</v>
      </c>
      <c r="V278" s="131"/>
    </row>
    <row r="279">
      <c r="A279" s="129"/>
      <c r="B279" s="168">
        <v>244.0</v>
      </c>
      <c r="C279" s="174" t="s">
        <v>540</v>
      </c>
      <c r="D279" s="154">
        <f>vlookup(E279,terminals!$C$4:$O$196,13,FALSE)</f>
        <v>83</v>
      </c>
      <c r="E279" s="174" t="s">
        <v>228</v>
      </c>
      <c r="F279" s="154">
        <f>vlookup(G279,terminals!$C$4:$O$196,13,FALSE)</f>
        <v>69</v>
      </c>
      <c r="G279" s="174" t="s">
        <v>1065</v>
      </c>
      <c r="H279" s="175" t="s">
        <v>1143</v>
      </c>
      <c r="I279" s="176">
        <v>9200.0</v>
      </c>
      <c r="J279" s="177"/>
      <c r="K279" s="178"/>
      <c r="L279" s="179"/>
      <c r="M279" s="103"/>
      <c r="N279" s="103"/>
      <c r="O279" s="162" t="s">
        <v>1291</v>
      </c>
      <c r="P279" s="180">
        <v>449.0</v>
      </c>
      <c r="Q279" s="103"/>
      <c r="R279" s="168" t="str">
        <f t="shared" si="1"/>
        <v>24483</v>
      </c>
      <c r="S279" s="181" t="str">
        <f>vlookup(R279,route!$A$3:$L$2248,5,FALSE)</f>
        <v>Origin</v>
      </c>
      <c r="T279" s="168" t="str">
        <f t="shared" si="2"/>
        <v>24469</v>
      </c>
      <c r="U279" s="170" t="str">
        <f>vlookup(T279,route!$A$3:$L$2248,5,FALSE)</f>
        <v>Destination</v>
      </c>
      <c r="V279" s="131"/>
    </row>
    <row r="280">
      <c r="A280" s="160"/>
      <c r="B280" s="168">
        <v>245.0</v>
      </c>
      <c r="C280" s="174" t="s">
        <v>541</v>
      </c>
      <c r="D280" s="154">
        <f>vlookup(E280,terminals!$C$4:$O$196,13,FALSE)</f>
        <v>83</v>
      </c>
      <c r="E280" s="174" t="s">
        <v>228</v>
      </c>
      <c r="F280" s="154">
        <f>vlookup(G280,terminals!$C$4:$O$196,13,FALSE)</f>
        <v>73</v>
      </c>
      <c r="G280" s="174" t="s">
        <v>250</v>
      </c>
      <c r="H280" s="175" t="s">
        <v>1143</v>
      </c>
      <c r="I280" s="176">
        <v>6700.0</v>
      </c>
      <c r="J280" s="177"/>
      <c r="K280" s="178"/>
      <c r="L280" s="179"/>
      <c r="M280" s="103"/>
      <c r="N280" s="103"/>
      <c r="O280" s="162" t="s">
        <v>1292</v>
      </c>
      <c r="P280" s="180">
        <v>572.0</v>
      </c>
      <c r="Q280" s="103"/>
      <c r="R280" s="168" t="str">
        <f t="shared" si="1"/>
        <v>24583</v>
      </c>
      <c r="S280" s="181" t="str">
        <f>vlookup(R280,route!$A$3:$L$2248,5,FALSE)</f>
        <v>Origin</v>
      </c>
      <c r="T280" s="168" t="str">
        <f t="shared" si="2"/>
        <v>24573</v>
      </c>
      <c r="U280" s="170" t="str">
        <f>vlookup(T280,route!$A$3:$L$2248,5,FALSE)</f>
        <v>Dropoff</v>
      </c>
      <c r="V280" s="131"/>
    </row>
    <row r="281">
      <c r="A281" s="160"/>
      <c r="B281" s="168">
        <v>245.0</v>
      </c>
      <c r="C281" s="174" t="s">
        <v>541</v>
      </c>
      <c r="D281" s="154">
        <f>vlookup(E281,terminals!$C$4:$O$196,13,FALSE)</f>
        <v>83</v>
      </c>
      <c r="E281" s="174" t="s">
        <v>228</v>
      </c>
      <c r="F281" s="154">
        <f>vlookup(G281,terminals!$C$4:$O$196,13,FALSE)</f>
        <v>75</v>
      </c>
      <c r="G281" s="174" t="s">
        <v>235</v>
      </c>
      <c r="H281" s="175" t="s">
        <v>1143</v>
      </c>
      <c r="I281" s="176">
        <v>7000.0</v>
      </c>
      <c r="J281" s="177"/>
      <c r="K281" s="178"/>
      <c r="L281" s="179"/>
      <c r="M281" s="103"/>
      <c r="N281" s="103"/>
      <c r="O281" s="162" t="s">
        <v>1293</v>
      </c>
      <c r="P281" s="180">
        <v>572.0</v>
      </c>
      <c r="Q281" s="103"/>
      <c r="R281" s="168" t="str">
        <f t="shared" si="1"/>
        <v>24583</v>
      </c>
      <c r="S281" s="181" t="str">
        <f>vlookup(R281,route!$A$3:$L$2248,5,FALSE)</f>
        <v>Origin</v>
      </c>
      <c r="T281" s="168" t="str">
        <f t="shared" si="2"/>
        <v>24575</v>
      </c>
      <c r="U281" s="170" t="str">
        <f>vlookup(T281,route!$A$3:$L$2248,5,FALSE)</f>
        <v>Dropoff</v>
      </c>
      <c r="V281" s="131"/>
    </row>
    <row r="282">
      <c r="A282" s="160"/>
      <c r="B282" s="168">
        <v>245.0</v>
      </c>
      <c r="C282" s="174" t="s">
        <v>541</v>
      </c>
      <c r="D282" s="154">
        <f>vlookup(E282,terminals!$C$4:$O$196,13,FALSE)</f>
        <v>83</v>
      </c>
      <c r="E282" s="174" t="s">
        <v>228</v>
      </c>
      <c r="F282" s="154">
        <f>vlookup(G282,terminals!$C$4:$O$196,13,FALSE)</f>
        <v>70</v>
      </c>
      <c r="G282" s="174" t="s">
        <v>234</v>
      </c>
      <c r="H282" s="175" t="s">
        <v>1143</v>
      </c>
      <c r="I282" s="176">
        <v>7000.0</v>
      </c>
      <c r="J282" s="177"/>
      <c r="K282" s="178"/>
      <c r="L282" s="179"/>
      <c r="M282" s="103"/>
      <c r="N282" s="103"/>
      <c r="O282" s="162" t="s">
        <v>1290</v>
      </c>
      <c r="P282" s="180">
        <v>572.0</v>
      </c>
      <c r="Q282" s="103"/>
      <c r="R282" s="168" t="str">
        <f t="shared" si="1"/>
        <v>24583</v>
      </c>
      <c r="S282" s="181" t="str">
        <f>vlookup(R282,route!$A$3:$L$2248,5,FALSE)</f>
        <v>Origin</v>
      </c>
      <c r="T282" s="168" t="str">
        <f t="shared" si="2"/>
        <v>24570</v>
      </c>
      <c r="U282" s="170" t="str">
        <f>vlookup(T282,route!$A$3:$L$2248,5,FALSE)</f>
        <v>Lastdrop</v>
      </c>
      <c r="V282" s="131"/>
    </row>
    <row r="283">
      <c r="A283" s="129"/>
      <c r="B283" s="168">
        <v>245.0</v>
      </c>
      <c r="C283" s="174" t="s">
        <v>541</v>
      </c>
      <c r="D283" s="154">
        <f>vlookup(E283,terminals!$C$4:$O$196,13,FALSE)</f>
        <v>83</v>
      </c>
      <c r="E283" s="174" t="s">
        <v>228</v>
      </c>
      <c r="F283" s="154">
        <f>vlookup(G283,terminals!$C$4:$O$196,13,FALSE)</f>
        <v>74</v>
      </c>
      <c r="G283" s="174" t="s">
        <v>239</v>
      </c>
      <c r="H283" s="175" t="s">
        <v>1143</v>
      </c>
      <c r="I283" s="176">
        <v>7500.0</v>
      </c>
      <c r="J283" s="177"/>
      <c r="K283" s="178"/>
      <c r="L283" s="179"/>
      <c r="M283" s="103"/>
      <c r="N283" s="103"/>
      <c r="O283" s="162" t="s">
        <v>1294</v>
      </c>
      <c r="P283" s="180">
        <v>551.0</v>
      </c>
      <c r="Q283" s="103"/>
      <c r="R283" s="168" t="str">
        <f t="shared" si="1"/>
        <v>24583</v>
      </c>
      <c r="S283" s="181" t="str">
        <f>vlookup(R283,route!$A$3:$L$2248,5,FALSE)</f>
        <v>Origin</v>
      </c>
      <c r="T283" s="168" t="str">
        <f t="shared" si="2"/>
        <v>24574</v>
      </c>
      <c r="U283" s="170" t="str">
        <f>vlookup(T283,route!$A$3:$L$2248,5,FALSE)</f>
        <v>Destination</v>
      </c>
      <c r="V283" s="131"/>
    </row>
    <row r="284">
      <c r="A284" s="129"/>
      <c r="B284" s="168">
        <v>246.0</v>
      </c>
      <c r="C284" s="174" t="s">
        <v>541</v>
      </c>
      <c r="D284" s="154">
        <f>vlookup(E284,terminals!$C$4:$O$196,13,FALSE)</f>
        <v>83</v>
      </c>
      <c r="E284" s="174" t="s">
        <v>228</v>
      </c>
      <c r="F284" s="154">
        <f>vlookup(G284,terminals!$C$4:$O$196,13,FALSE)</f>
        <v>74</v>
      </c>
      <c r="G284" s="174" t="s">
        <v>239</v>
      </c>
      <c r="H284" s="175" t="s">
        <v>1143</v>
      </c>
      <c r="I284" s="176">
        <v>9500.0</v>
      </c>
      <c r="J284" s="177"/>
      <c r="K284" s="178"/>
      <c r="L284" s="179"/>
      <c r="M284" s="103"/>
      <c r="N284" s="103"/>
      <c r="O284" s="162" t="s">
        <v>1294</v>
      </c>
      <c r="P284" s="180">
        <v>326.0</v>
      </c>
      <c r="Q284" s="103"/>
      <c r="R284" s="168" t="str">
        <f t="shared" si="1"/>
        <v>24683</v>
      </c>
      <c r="S284" s="181" t="str">
        <f>vlookup(R284,route!$A$3:$L$2248,5,FALSE)</f>
        <v>Origin</v>
      </c>
      <c r="T284" s="168" t="str">
        <f t="shared" si="2"/>
        <v>24674</v>
      </c>
      <c r="U284" s="170" t="str">
        <f>vlookup(T284,route!$A$3:$L$2248,5,FALSE)</f>
        <v>Destination</v>
      </c>
      <c r="V284" s="131"/>
    </row>
    <row r="285">
      <c r="A285" s="129"/>
      <c r="B285" s="168">
        <v>247.0</v>
      </c>
      <c r="C285" s="174" t="s">
        <v>541</v>
      </c>
      <c r="D285" s="154">
        <f>vlookup(E285,terminals!$C$4:$O$196,13,FALSE)</f>
        <v>83</v>
      </c>
      <c r="E285" s="174" t="s">
        <v>228</v>
      </c>
      <c r="F285" s="154">
        <f>vlookup(G285,terminals!$C$4:$O$196,13,FALSE)</f>
        <v>74</v>
      </c>
      <c r="G285" s="174" t="s">
        <v>239</v>
      </c>
      <c r="H285" s="175" t="s">
        <v>1143</v>
      </c>
      <c r="I285" s="176">
        <v>9500.0</v>
      </c>
      <c r="J285" s="177"/>
      <c r="K285" s="178"/>
      <c r="L285" s="179"/>
      <c r="M285" s="103"/>
      <c r="N285" s="103"/>
      <c r="O285" s="162" t="s">
        <v>1294</v>
      </c>
      <c r="P285" s="180">
        <v>551.0</v>
      </c>
      <c r="Q285" s="103"/>
      <c r="R285" s="168" t="str">
        <f t="shared" si="1"/>
        <v>24783</v>
      </c>
      <c r="S285" s="181" t="str">
        <f>vlookup(R285,route!$A$3:$L$2248,5,FALSE)</f>
        <v>Origin</v>
      </c>
      <c r="T285" s="168" t="str">
        <f t="shared" si="2"/>
        <v>24774</v>
      </c>
      <c r="U285" s="170" t="str">
        <f>vlookup(T285,route!$A$3:$L$2248,5,FALSE)</f>
        <v>Destination</v>
      </c>
      <c r="V285" s="131"/>
    </row>
    <row r="286">
      <c r="A286" s="129"/>
      <c r="B286" s="168">
        <v>248.0</v>
      </c>
      <c r="C286" s="174" t="s">
        <v>542</v>
      </c>
      <c r="D286" s="154">
        <f>vlookup(E286,terminals!$C$4:$O$196,13,FALSE)</f>
        <v>83</v>
      </c>
      <c r="E286" s="174" t="s">
        <v>228</v>
      </c>
      <c r="F286" s="154">
        <f>vlookup(G286,terminals!$C$4:$O$196,13,FALSE)</f>
        <v>76</v>
      </c>
      <c r="G286" s="174" t="s">
        <v>241</v>
      </c>
      <c r="H286" s="175" t="s">
        <v>1143</v>
      </c>
      <c r="I286" s="176">
        <v>9500.0</v>
      </c>
      <c r="J286" s="177"/>
      <c r="K286" s="178"/>
      <c r="L286" s="179"/>
      <c r="M286" s="103"/>
      <c r="N286" s="103"/>
      <c r="O286" s="162" t="s">
        <v>1172</v>
      </c>
      <c r="P286" s="180">
        <v>621.0</v>
      </c>
      <c r="Q286" s="103"/>
      <c r="R286" s="168" t="str">
        <f t="shared" si="1"/>
        <v>24883</v>
      </c>
      <c r="S286" s="181" t="str">
        <f>vlookup(R286,route!$A$3:$L$2248,5,FALSE)</f>
        <v>Origin</v>
      </c>
      <c r="T286" s="168" t="str">
        <f t="shared" si="2"/>
        <v>24876</v>
      </c>
      <c r="U286" s="170" t="str">
        <f>vlookup(T286,route!$A$3:$L$2248,5,FALSE)</f>
        <v>Destination</v>
      </c>
      <c r="V286" s="131"/>
    </row>
    <row r="287">
      <c r="A287" s="160"/>
      <c r="B287" s="168">
        <v>249.0</v>
      </c>
      <c r="C287" s="174" t="s">
        <v>543</v>
      </c>
      <c r="D287" s="154">
        <f>vlookup(E287,terminals!$C$4:$O$196,13,FALSE)</f>
        <v>83</v>
      </c>
      <c r="E287" s="174" t="s">
        <v>228</v>
      </c>
      <c r="F287" s="154">
        <f>vlookup(G287,terminals!$C$4:$O$196,13,FALSE)</f>
        <v>73</v>
      </c>
      <c r="G287" s="174" t="s">
        <v>250</v>
      </c>
      <c r="H287" s="175" t="s">
        <v>1143</v>
      </c>
      <c r="I287" s="176">
        <v>6700.0</v>
      </c>
      <c r="J287" s="177"/>
      <c r="K287" s="178"/>
      <c r="L287" s="179"/>
      <c r="M287" s="103"/>
      <c r="N287" s="103"/>
      <c r="O287" s="162" t="s">
        <v>1292</v>
      </c>
      <c r="P287" s="180">
        <v>623.0</v>
      </c>
      <c r="Q287" s="103"/>
      <c r="R287" s="168" t="str">
        <f t="shared" si="1"/>
        <v>24983</v>
      </c>
      <c r="S287" s="181" t="str">
        <f>vlookup(R287,route!$A$3:$L$2248,5,FALSE)</f>
        <v>Origin</v>
      </c>
      <c r="T287" s="168" t="str">
        <f t="shared" si="2"/>
        <v>24973</v>
      </c>
      <c r="U287" s="170" t="str">
        <f>vlookup(T287,route!$A$3:$L$2248,5,FALSE)</f>
        <v>Dropoff</v>
      </c>
      <c r="V287" s="131"/>
    </row>
    <row r="288">
      <c r="A288" s="160"/>
      <c r="B288" s="168">
        <v>249.0</v>
      </c>
      <c r="C288" s="174" t="s">
        <v>543</v>
      </c>
      <c r="D288" s="154">
        <f>vlookup(E288,terminals!$C$4:$O$196,13,FALSE)</f>
        <v>83</v>
      </c>
      <c r="E288" s="174" t="s">
        <v>228</v>
      </c>
      <c r="F288" s="154">
        <f>vlookup(G288,terminals!$C$4:$O$196,13,FALSE)</f>
        <v>76</v>
      </c>
      <c r="G288" s="174" t="s">
        <v>241</v>
      </c>
      <c r="H288" s="175" t="s">
        <v>1143</v>
      </c>
      <c r="I288" s="176">
        <v>9500.0</v>
      </c>
      <c r="J288" s="177"/>
      <c r="K288" s="178"/>
      <c r="L288" s="179"/>
      <c r="M288" s="103"/>
      <c r="N288" s="103"/>
      <c r="O288" s="162" t="s">
        <v>1172</v>
      </c>
      <c r="P288" s="180">
        <v>551.0</v>
      </c>
      <c r="Q288" s="103"/>
      <c r="R288" s="168" t="str">
        <f t="shared" si="1"/>
        <v>24983</v>
      </c>
      <c r="S288" s="181" t="str">
        <f>vlookup(R288,route!$A$3:$L$2248,5,FALSE)</f>
        <v>Origin</v>
      </c>
      <c r="T288" s="168" t="str">
        <f t="shared" si="2"/>
        <v>24976</v>
      </c>
      <c r="U288" s="170" t="str">
        <f>vlookup(T288,route!$A$3:$L$2248,5,FALSE)</f>
        <v>Dropoff</v>
      </c>
      <c r="V288" s="131"/>
    </row>
    <row r="289">
      <c r="A289" s="160"/>
      <c r="B289" s="168">
        <v>249.0</v>
      </c>
      <c r="C289" s="174" t="s">
        <v>543</v>
      </c>
      <c r="D289" s="154">
        <f>vlookup(E289,terminals!$C$4:$O$196,13,FALSE)</f>
        <v>83</v>
      </c>
      <c r="E289" s="174" t="s">
        <v>228</v>
      </c>
      <c r="F289" s="154">
        <f>vlookup(G289,terminals!$C$4:$O$196,13,FALSE)</f>
        <v>60</v>
      </c>
      <c r="G289" s="174" t="s">
        <v>1066</v>
      </c>
      <c r="H289" s="175" t="s">
        <v>1143</v>
      </c>
      <c r="I289" s="176">
        <v>8000.0</v>
      </c>
      <c r="J289" s="177"/>
      <c r="K289" s="178"/>
      <c r="L289" s="179"/>
      <c r="M289" s="103"/>
      <c r="N289" s="103"/>
      <c r="O289" s="162" t="s">
        <v>1289</v>
      </c>
      <c r="P289" s="180">
        <v>623.0</v>
      </c>
      <c r="Q289" s="103"/>
      <c r="R289" s="168" t="str">
        <f t="shared" si="1"/>
        <v>24983</v>
      </c>
      <c r="S289" s="181" t="str">
        <f>vlookup(R289,route!$A$3:$L$2248,5,FALSE)</f>
        <v>Origin</v>
      </c>
      <c r="T289" s="168" t="str">
        <f t="shared" si="2"/>
        <v>24960</v>
      </c>
      <c r="U289" s="170" t="str">
        <f>vlookup(T289,route!$A$3:$L$2248,5,FALSE)</f>
        <v>Lastdrop</v>
      </c>
      <c r="V289" s="131"/>
    </row>
    <row r="290">
      <c r="A290" s="129"/>
      <c r="B290" s="168">
        <v>249.0</v>
      </c>
      <c r="C290" s="174" t="s">
        <v>543</v>
      </c>
      <c r="D290" s="154">
        <f>vlookup(E290,terminals!$C$4:$O$196,13,FALSE)</f>
        <v>83</v>
      </c>
      <c r="E290" s="174" t="s">
        <v>228</v>
      </c>
      <c r="F290" s="154">
        <f>vlookup(G290,terminals!$C$4:$O$196,13,FALSE)</f>
        <v>86</v>
      </c>
      <c r="G290" s="174" t="s">
        <v>248</v>
      </c>
      <c r="H290" s="175" t="s">
        <v>1143</v>
      </c>
      <c r="I290" s="176">
        <v>10000.0</v>
      </c>
      <c r="J290" s="177"/>
      <c r="K290" s="178"/>
      <c r="L290" s="179"/>
      <c r="M290" s="103"/>
      <c r="N290" s="103"/>
      <c r="O290" s="162" t="s">
        <v>1295</v>
      </c>
      <c r="P290" s="180">
        <v>551.0</v>
      </c>
      <c r="Q290" s="103"/>
      <c r="R290" s="168" t="str">
        <f t="shared" si="1"/>
        <v>24983</v>
      </c>
      <c r="S290" s="181" t="str">
        <f>vlookup(R290,route!$A$3:$L$2248,5,FALSE)</f>
        <v>Origin</v>
      </c>
      <c r="T290" s="168" t="str">
        <f t="shared" si="2"/>
        <v>24986</v>
      </c>
      <c r="U290" s="170" t="str">
        <f>vlookup(T290,route!$A$3:$L$2248,5,FALSE)</f>
        <v>Destination</v>
      </c>
      <c r="V290" s="131"/>
    </row>
    <row r="291">
      <c r="A291" s="160"/>
      <c r="B291" s="168">
        <v>250.0</v>
      </c>
      <c r="C291" s="174" t="s">
        <v>543</v>
      </c>
      <c r="D291" s="154">
        <f>vlookup(E291,terminals!$C$4:$O$196,13,FALSE)</f>
        <v>83</v>
      </c>
      <c r="E291" s="174" t="s">
        <v>228</v>
      </c>
      <c r="F291" s="154">
        <f>vlookup(G291,terminals!$C$4:$O$196,13,FALSE)</f>
        <v>76</v>
      </c>
      <c r="G291" s="174" t="s">
        <v>241</v>
      </c>
      <c r="H291" s="175" t="s">
        <v>1143</v>
      </c>
      <c r="I291" s="176">
        <v>9500.0</v>
      </c>
      <c r="J291" s="177"/>
      <c r="K291" s="178"/>
      <c r="L291" s="179"/>
      <c r="M291" s="103"/>
      <c r="N291" s="103"/>
      <c r="O291" s="162" t="s">
        <v>1172</v>
      </c>
      <c r="P291" s="180">
        <v>581.0</v>
      </c>
      <c r="Q291" s="103"/>
      <c r="R291" s="168" t="str">
        <f t="shared" si="1"/>
        <v>25083</v>
      </c>
      <c r="S291" s="181" t="str">
        <f>vlookup(R291,route!$A$3:$L$2248,5,FALSE)</f>
        <v>Origin</v>
      </c>
      <c r="T291" s="168" t="str">
        <f t="shared" si="2"/>
        <v>25076</v>
      </c>
      <c r="U291" s="170" t="str">
        <f>vlookup(T291,route!$A$3:$L$2248,5,FALSE)</f>
        <v>Lastdrop</v>
      </c>
      <c r="V291" s="131"/>
    </row>
    <row r="292">
      <c r="A292" s="129"/>
      <c r="B292" s="168">
        <v>250.0</v>
      </c>
      <c r="C292" s="174" t="s">
        <v>543</v>
      </c>
      <c r="D292" s="154">
        <f>vlookup(E292,terminals!$C$4:$O$196,13,FALSE)</f>
        <v>83</v>
      </c>
      <c r="E292" s="174" t="s">
        <v>228</v>
      </c>
      <c r="F292" s="154">
        <f>vlookup(G292,terminals!$C$4:$O$196,13,FALSE)</f>
        <v>86</v>
      </c>
      <c r="G292" s="174" t="s">
        <v>248</v>
      </c>
      <c r="H292" s="175" t="s">
        <v>1143</v>
      </c>
      <c r="I292" s="176">
        <v>10000.0</v>
      </c>
      <c r="J292" s="177"/>
      <c r="K292" s="178"/>
      <c r="L292" s="179"/>
      <c r="M292" s="103"/>
      <c r="N292" s="103"/>
      <c r="O292" s="162" t="s">
        <v>1295</v>
      </c>
      <c r="P292" s="180">
        <v>589.0</v>
      </c>
      <c r="Q292" s="103"/>
      <c r="R292" s="168" t="str">
        <f t="shared" si="1"/>
        <v>25083</v>
      </c>
      <c r="S292" s="181" t="str">
        <f>vlookup(R292,route!$A$3:$L$2248,5,FALSE)</f>
        <v>Origin</v>
      </c>
      <c r="T292" s="168" t="str">
        <f t="shared" si="2"/>
        <v>25086</v>
      </c>
      <c r="U292" s="170" t="str">
        <f>vlookup(T292,route!$A$3:$L$2248,5,FALSE)</f>
        <v>Destination</v>
      </c>
      <c r="V292" s="131"/>
    </row>
    <row r="293">
      <c r="A293" s="160"/>
      <c r="B293" s="168">
        <v>251.0</v>
      </c>
      <c r="C293" s="174" t="s">
        <v>544</v>
      </c>
      <c r="D293" s="154">
        <f>vlookup(E293,terminals!$C$4:$O$196,13,FALSE)</f>
        <v>83</v>
      </c>
      <c r="E293" s="174" t="s">
        <v>228</v>
      </c>
      <c r="F293" s="154">
        <f>vlookup(G293,terminals!$C$4:$O$196,13,FALSE)</f>
        <v>76</v>
      </c>
      <c r="G293" s="174" t="s">
        <v>241</v>
      </c>
      <c r="H293" s="175" t="s">
        <v>1143</v>
      </c>
      <c r="I293" s="176">
        <v>9500.0</v>
      </c>
      <c r="J293" s="177"/>
      <c r="K293" s="178"/>
      <c r="L293" s="179"/>
      <c r="M293" s="103"/>
      <c r="N293" s="103"/>
      <c r="O293" s="162" t="s">
        <v>1172</v>
      </c>
      <c r="P293" s="180">
        <v>589.0</v>
      </c>
      <c r="Q293" s="103"/>
      <c r="R293" s="168" t="str">
        <f t="shared" si="1"/>
        <v>25183</v>
      </c>
      <c r="S293" s="181" t="str">
        <f>vlookup(R293,route!$A$3:$L$2248,5,FALSE)</f>
        <v>Origin</v>
      </c>
      <c r="T293" s="168" t="str">
        <f t="shared" si="2"/>
        <v>25176</v>
      </c>
      <c r="U293" s="170" t="str">
        <f>vlookup(T293,route!$A$3:$L$2248,5,FALSE)</f>
        <v>Dropoff</v>
      </c>
      <c r="V293" s="131"/>
    </row>
    <row r="294">
      <c r="A294" s="160"/>
      <c r="B294" s="168">
        <v>251.0</v>
      </c>
      <c r="C294" s="174" t="s">
        <v>544</v>
      </c>
      <c r="D294" s="154">
        <f>vlookup(E294,terminals!$C$4:$O$196,13,FALSE)</f>
        <v>83</v>
      </c>
      <c r="E294" s="174" t="s">
        <v>228</v>
      </c>
      <c r="F294" s="154">
        <f>vlookup(G294,terminals!$C$4:$O$196,13,FALSE)</f>
        <v>61</v>
      </c>
      <c r="G294" s="174" t="s">
        <v>238</v>
      </c>
      <c r="H294" s="175" t="s">
        <v>1143</v>
      </c>
      <c r="I294" s="176">
        <v>8000.0</v>
      </c>
      <c r="J294" s="177"/>
      <c r="K294" s="178"/>
      <c r="L294" s="179"/>
      <c r="M294" s="103"/>
      <c r="N294" s="103"/>
      <c r="O294" s="162" t="s">
        <v>1296</v>
      </c>
      <c r="P294" s="180">
        <v>589.0</v>
      </c>
      <c r="Q294" s="103"/>
      <c r="R294" s="168" t="str">
        <f t="shared" si="1"/>
        <v>25183</v>
      </c>
      <c r="S294" s="181" t="str">
        <f>vlookup(R294,route!$A$3:$L$2248,5,FALSE)</f>
        <v>Origin</v>
      </c>
      <c r="T294" s="168" t="str">
        <f t="shared" si="2"/>
        <v>25161</v>
      </c>
      <c r="U294" s="170" t="str">
        <f>vlookup(T294,route!$A$3:$L$2248,5,FALSE)</f>
        <v>Lastdrop</v>
      </c>
      <c r="V294" s="131"/>
    </row>
    <row r="295">
      <c r="A295" s="129"/>
      <c r="B295" s="168">
        <v>251.0</v>
      </c>
      <c r="C295" s="174" t="s">
        <v>544</v>
      </c>
      <c r="D295" s="154">
        <f>vlookup(E295,terminals!$C$4:$O$196,13,FALSE)</f>
        <v>83</v>
      </c>
      <c r="E295" s="174" t="s">
        <v>228</v>
      </c>
      <c r="F295" s="154">
        <f>vlookup(G295,terminals!$C$4:$O$196,13,FALSE)</f>
        <v>64</v>
      </c>
      <c r="G295" s="174" t="s">
        <v>247</v>
      </c>
      <c r="H295" s="175" t="s">
        <v>1143</v>
      </c>
      <c r="I295" s="176">
        <v>8000.0</v>
      </c>
      <c r="J295" s="177"/>
      <c r="K295" s="178"/>
      <c r="L295" s="179"/>
      <c r="M295" s="103"/>
      <c r="N295" s="103"/>
      <c r="O295" s="162" t="s">
        <v>1294</v>
      </c>
      <c r="P295" s="180">
        <v>589.0</v>
      </c>
      <c r="Q295" s="103"/>
      <c r="R295" s="168" t="str">
        <f t="shared" si="1"/>
        <v>25183</v>
      </c>
      <c r="S295" s="181" t="str">
        <f>vlookup(R295,route!$A$3:$L$2248,5,FALSE)</f>
        <v>Origin</v>
      </c>
      <c r="T295" s="168" t="str">
        <f t="shared" si="2"/>
        <v>25164</v>
      </c>
      <c r="U295" s="170" t="str">
        <f>vlookup(T295,route!$A$3:$L$2248,5,FALSE)</f>
        <v>Destination</v>
      </c>
      <c r="V295" s="131"/>
    </row>
    <row r="296">
      <c r="A296" s="160"/>
      <c r="B296" s="168">
        <v>252.0</v>
      </c>
      <c r="C296" s="174" t="s">
        <v>544</v>
      </c>
      <c r="D296" s="154">
        <f>vlookup(E296,terminals!$C$4:$O$196,13,FALSE)</f>
        <v>83</v>
      </c>
      <c r="E296" s="174" t="s">
        <v>228</v>
      </c>
      <c r="F296" s="154">
        <f>vlookup(G296,terminals!$C$4:$O$196,13,FALSE)</f>
        <v>63</v>
      </c>
      <c r="G296" s="174" t="s">
        <v>1071</v>
      </c>
      <c r="H296" s="175" t="s">
        <v>1143</v>
      </c>
      <c r="I296" s="176">
        <v>8000.0</v>
      </c>
      <c r="J296" s="177"/>
      <c r="K296" s="178"/>
      <c r="L296" s="179"/>
      <c r="M296" s="103"/>
      <c r="N296" s="103"/>
      <c r="O296" s="162" t="s">
        <v>1297</v>
      </c>
      <c r="P296" s="180">
        <v>565.0</v>
      </c>
      <c r="Q296" s="103"/>
      <c r="R296" s="168" t="str">
        <f t="shared" si="1"/>
        <v>25283</v>
      </c>
      <c r="S296" s="181" t="str">
        <f>vlookup(R296,route!$A$3:$L$2248,5,FALSE)</f>
        <v>Origin</v>
      </c>
      <c r="T296" s="168" t="str">
        <f t="shared" si="2"/>
        <v>25263</v>
      </c>
      <c r="U296" s="170" t="str">
        <f>vlookup(T296,route!$A$3:$L$2248,5,FALSE)</f>
        <v>Lastdrop</v>
      </c>
      <c r="V296" s="131"/>
    </row>
    <row r="297">
      <c r="A297" s="129"/>
      <c r="B297" s="168">
        <v>252.0</v>
      </c>
      <c r="C297" s="174" t="s">
        <v>544</v>
      </c>
      <c r="D297" s="154">
        <f>vlookup(E297,terminals!$C$4:$O$196,13,FALSE)</f>
        <v>83</v>
      </c>
      <c r="E297" s="174" t="s">
        <v>228</v>
      </c>
      <c r="F297" s="154">
        <f>vlookup(G297,terminals!$C$4:$O$196,13,FALSE)</f>
        <v>64</v>
      </c>
      <c r="G297" s="174" t="s">
        <v>247</v>
      </c>
      <c r="H297" s="175" t="s">
        <v>1143</v>
      </c>
      <c r="I297" s="176">
        <v>8000.0</v>
      </c>
      <c r="J297" s="177"/>
      <c r="K297" s="178"/>
      <c r="L297" s="179"/>
      <c r="M297" s="103"/>
      <c r="N297" s="103"/>
      <c r="O297" s="162" t="s">
        <v>1294</v>
      </c>
      <c r="P297" s="180">
        <v>560.0</v>
      </c>
      <c r="Q297" s="103"/>
      <c r="R297" s="168" t="str">
        <f t="shared" si="1"/>
        <v>25283</v>
      </c>
      <c r="S297" s="181" t="str">
        <f>vlookup(R297,route!$A$3:$L$2248,5,FALSE)</f>
        <v>Origin</v>
      </c>
      <c r="T297" s="168" t="str">
        <f t="shared" si="2"/>
        <v>25264</v>
      </c>
      <c r="U297" s="170" t="str">
        <f>vlookup(T297,route!$A$3:$L$2248,5,FALSE)</f>
        <v>Destination</v>
      </c>
      <c r="V297" s="131"/>
    </row>
    <row r="298">
      <c r="A298" s="129"/>
      <c r="B298" s="168">
        <v>253.0</v>
      </c>
      <c r="C298" s="174" t="s">
        <v>544</v>
      </c>
      <c r="D298" s="154">
        <f>vlookup(E298,terminals!$C$4:$O$196,13,FALSE)</f>
        <v>83</v>
      </c>
      <c r="E298" s="174" t="s">
        <v>228</v>
      </c>
      <c r="F298" s="154">
        <f>vlookup(G298,terminals!$C$4:$O$196,13,FALSE)</f>
        <v>64</v>
      </c>
      <c r="G298" s="174" t="s">
        <v>247</v>
      </c>
      <c r="H298" s="175" t="s">
        <v>1143</v>
      </c>
      <c r="I298" s="176">
        <v>8000.0</v>
      </c>
      <c r="J298" s="177"/>
      <c r="K298" s="178"/>
      <c r="L298" s="179"/>
      <c r="M298" s="103"/>
      <c r="N298" s="103"/>
      <c r="O298" s="162" t="s">
        <v>1294</v>
      </c>
      <c r="P298" s="180">
        <v>565.0</v>
      </c>
      <c r="Q298" s="103"/>
      <c r="R298" s="168" t="str">
        <f t="shared" si="1"/>
        <v>25383</v>
      </c>
      <c r="S298" s="181" t="str">
        <f>vlookup(R298,route!$A$3:$L$2248,5,FALSE)</f>
        <v>Origin</v>
      </c>
      <c r="T298" s="168" t="str">
        <f t="shared" si="2"/>
        <v>25364</v>
      </c>
      <c r="U298" s="170" t="str">
        <f>vlookup(T298,route!$A$3:$L$2248,5,FALSE)</f>
        <v>Destination</v>
      </c>
      <c r="V298" s="131"/>
    </row>
    <row r="299">
      <c r="A299" s="160"/>
      <c r="B299" s="154">
        <v>254.0</v>
      </c>
      <c r="C299" s="174" t="s">
        <v>545</v>
      </c>
      <c r="D299" s="154">
        <f>vlookup(E299,terminals!$C$4:$O$196,13,FALSE)</f>
        <v>74</v>
      </c>
      <c r="E299" s="174" t="s">
        <v>239</v>
      </c>
      <c r="F299" s="154">
        <f>vlookup(G299,terminals!$C$4:$O$196,13,FALSE)</f>
        <v>82</v>
      </c>
      <c r="G299" s="174" t="s">
        <v>231</v>
      </c>
      <c r="H299" s="175" t="s">
        <v>1143</v>
      </c>
      <c r="I299" s="176">
        <v>6100.0</v>
      </c>
      <c r="J299" s="177"/>
      <c r="K299" s="178"/>
      <c r="L299" s="179"/>
      <c r="M299" s="103"/>
      <c r="N299" s="103"/>
      <c r="O299" s="162" t="s">
        <v>1298</v>
      </c>
      <c r="P299" s="180">
        <v>560.0</v>
      </c>
      <c r="Q299" s="103"/>
      <c r="R299" s="168" t="str">
        <f t="shared" si="1"/>
        <v>25474</v>
      </c>
      <c r="S299" s="181" t="str">
        <f>vlookup(R299,route!$A$3:$L$2248,5,FALSE)</f>
        <v>Origin</v>
      </c>
      <c r="T299" s="168" t="str">
        <f t="shared" si="2"/>
        <v>25482</v>
      </c>
      <c r="U299" s="170" t="str">
        <f>vlookup(T299,route!$A$3:$L$2248,5,FALSE)</f>
        <v>Lastdrop</v>
      </c>
      <c r="V299" s="131"/>
    </row>
    <row r="300">
      <c r="A300" s="129"/>
      <c r="B300" s="154">
        <v>254.0</v>
      </c>
      <c r="C300" s="174" t="s">
        <v>545</v>
      </c>
      <c r="D300" s="154">
        <f>vlookup(E300,terminals!$C$4:$O$196,13,FALSE)</f>
        <v>74</v>
      </c>
      <c r="E300" s="174" t="s">
        <v>239</v>
      </c>
      <c r="F300" s="154">
        <f>vlookup(G300,terminals!$C$4:$O$196,13,FALSE)</f>
        <v>83</v>
      </c>
      <c r="G300" s="174" t="s">
        <v>228</v>
      </c>
      <c r="H300" s="175" t="s">
        <v>1143</v>
      </c>
      <c r="I300" s="176">
        <v>6100.0</v>
      </c>
      <c r="J300" s="177"/>
      <c r="K300" s="178"/>
      <c r="L300" s="179"/>
      <c r="M300" s="103"/>
      <c r="N300" s="103"/>
      <c r="O300" s="162" t="s">
        <v>1299</v>
      </c>
      <c r="P300" s="180">
        <v>574.0</v>
      </c>
      <c r="Q300" s="103"/>
      <c r="R300" s="168" t="str">
        <f t="shared" si="1"/>
        <v>25474</v>
      </c>
      <c r="S300" s="181" t="str">
        <f>vlookup(R300,route!$A$3:$L$2248,5,FALSE)</f>
        <v>Origin</v>
      </c>
      <c r="T300" s="168" t="str">
        <f t="shared" si="2"/>
        <v>25483</v>
      </c>
      <c r="U300" s="170" t="str">
        <f>vlookup(T300,route!$A$3:$L$2248,5,FALSE)</f>
        <v>Destination</v>
      </c>
      <c r="V300" s="131"/>
    </row>
    <row r="301">
      <c r="A301" s="160"/>
      <c r="B301" s="154">
        <v>255.0</v>
      </c>
      <c r="C301" s="174" t="s">
        <v>546</v>
      </c>
      <c r="D301" s="154">
        <f>vlookup(E301,terminals!$C$4:$O$196,13,FALSE)</f>
        <v>74</v>
      </c>
      <c r="E301" s="174" t="s">
        <v>239</v>
      </c>
      <c r="F301" s="154">
        <f>vlookup(G301,terminals!$C$4:$O$196,13,FALSE)</f>
        <v>82</v>
      </c>
      <c r="G301" s="174" t="s">
        <v>231</v>
      </c>
      <c r="H301" s="175" t="s">
        <v>1143</v>
      </c>
      <c r="I301" s="176">
        <v>6100.0</v>
      </c>
      <c r="J301" s="177"/>
      <c r="K301" s="178"/>
      <c r="L301" s="179"/>
      <c r="M301" s="103"/>
      <c r="N301" s="103"/>
      <c r="O301" s="162" t="s">
        <v>1298</v>
      </c>
      <c r="P301" s="180">
        <v>570.0</v>
      </c>
      <c r="Q301" s="103"/>
      <c r="R301" s="168" t="str">
        <f t="shared" si="1"/>
        <v>25574</v>
      </c>
      <c r="S301" s="181" t="str">
        <f>vlookup(R301,route!$A$3:$L$2248,5,FALSE)</f>
        <v>Origin</v>
      </c>
      <c r="T301" s="168" t="str">
        <f t="shared" si="2"/>
        <v>25582</v>
      </c>
      <c r="U301" s="170" t="str">
        <f>vlookup(T301,route!$A$3:$L$2248,5,FALSE)</f>
        <v>Dropoff</v>
      </c>
      <c r="V301" s="131"/>
    </row>
    <row r="302">
      <c r="A302" s="160"/>
      <c r="B302" s="154">
        <v>255.0</v>
      </c>
      <c r="C302" s="174" t="s">
        <v>546</v>
      </c>
      <c r="D302" s="154">
        <f>vlookup(E302,terminals!$C$4:$O$196,13,FALSE)</f>
        <v>74</v>
      </c>
      <c r="E302" s="174" t="s">
        <v>239</v>
      </c>
      <c r="F302" s="154">
        <f>vlookup(G302,terminals!$C$4:$O$196,13,FALSE)</f>
        <v>83</v>
      </c>
      <c r="G302" s="174" t="s">
        <v>228</v>
      </c>
      <c r="H302" s="175" t="s">
        <v>1143</v>
      </c>
      <c r="I302" s="176">
        <v>6100.0</v>
      </c>
      <c r="J302" s="177"/>
      <c r="K302" s="178"/>
      <c r="L302" s="179"/>
      <c r="M302" s="103"/>
      <c r="N302" s="103"/>
      <c r="O302" s="162" t="s">
        <v>1299</v>
      </c>
      <c r="P302" s="180">
        <v>549.0</v>
      </c>
      <c r="Q302" s="103"/>
      <c r="R302" s="168" t="str">
        <f t="shared" si="1"/>
        <v>25574</v>
      </c>
      <c r="S302" s="181" t="str">
        <f>vlookup(R302,route!$A$3:$L$2248,5,FALSE)</f>
        <v>Origin</v>
      </c>
      <c r="T302" s="168" t="str">
        <f t="shared" si="2"/>
        <v>25583</v>
      </c>
      <c r="U302" s="170" t="str">
        <f>vlookup(T302,route!$A$3:$L$2248,5,FALSE)</f>
        <v>Lastdrop</v>
      </c>
      <c r="V302" s="131"/>
    </row>
    <row r="303">
      <c r="A303" s="129"/>
      <c r="B303" s="154">
        <v>255.0</v>
      </c>
      <c r="C303" s="174" t="s">
        <v>546</v>
      </c>
      <c r="D303" s="154">
        <f>vlookup(E303,terminals!$C$4:$O$196,13,FALSE)</f>
        <v>74</v>
      </c>
      <c r="E303" s="174" t="s">
        <v>239</v>
      </c>
      <c r="F303" s="154">
        <f>vlookup(G303,terminals!$C$4:$O$196,13,FALSE)</f>
        <v>79</v>
      </c>
      <c r="G303" s="174" t="s">
        <v>230</v>
      </c>
      <c r="H303" s="175" t="s">
        <v>1143</v>
      </c>
      <c r="I303" s="176">
        <v>8000.0</v>
      </c>
      <c r="J303" s="177"/>
      <c r="K303" s="178"/>
      <c r="L303" s="179"/>
      <c r="M303" s="103"/>
      <c r="N303" s="103"/>
      <c r="O303" s="162" t="s">
        <v>1300</v>
      </c>
      <c r="P303" s="180">
        <v>578.0</v>
      </c>
      <c r="Q303" s="103"/>
      <c r="R303" s="168" t="str">
        <f t="shared" si="1"/>
        <v>25574</v>
      </c>
      <c r="S303" s="181" t="str">
        <f>vlookup(R303,route!$A$3:$L$2248,5,FALSE)</f>
        <v>Origin</v>
      </c>
      <c r="T303" s="168" t="str">
        <f t="shared" si="2"/>
        <v>25579</v>
      </c>
      <c r="U303" s="170" t="str">
        <f>vlookup(T303,route!$A$3:$L$2248,5,FALSE)</f>
        <v>Destination</v>
      </c>
      <c r="V303" s="131"/>
    </row>
    <row r="304">
      <c r="A304" s="160"/>
      <c r="B304" s="168">
        <v>256.0</v>
      </c>
      <c r="C304" s="174" t="s">
        <v>547</v>
      </c>
      <c r="D304" s="154">
        <f>vlookup(E304,terminals!$C$4:$O$196,13,FALSE)</f>
        <v>85</v>
      </c>
      <c r="E304" s="174" t="s">
        <v>233</v>
      </c>
      <c r="F304" s="154">
        <f>vlookup(G304,terminals!$C$4:$O$196,13,FALSE)</f>
        <v>74</v>
      </c>
      <c r="G304" s="174" t="s">
        <v>239</v>
      </c>
      <c r="H304" s="175" t="s">
        <v>1143</v>
      </c>
      <c r="I304" s="176">
        <v>8500.0</v>
      </c>
      <c r="J304" s="177"/>
      <c r="K304" s="178"/>
      <c r="L304" s="179"/>
      <c r="M304" s="103"/>
      <c r="N304" s="103"/>
      <c r="O304" s="162" t="s">
        <v>1301</v>
      </c>
      <c r="P304" s="180">
        <v>619.0</v>
      </c>
      <c r="Q304" s="103"/>
      <c r="R304" s="168" t="str">
        <f t="shared" si="1"/>
        <v>25685</v>
      </c>
      <c r="S304" s="181" t="str">
        <f>vlookup(R304,route!$A$3:$L$2248,5,FALSE)</f>
        <v>Origin</v>
      </c>
      <c r="T304" s="168" t="str">
        <f t="shared" si="2"/>
        <v>25674</v>
      </c>
      <c r="U304" s="170" t="str">
        <f>vlookup(T304,route!$A$3:$L$2248,5,FALSE)</f>
        <v>Dropoff</v>
      </c>
      <c r="V304" s="131"/>
    </row>
    <row r="305">
      <c r="A305" s="160"/>
      <c r="B305" s="168">
        <v>256.0</v>
      </c>
      <c r="C305" s="174" t="s">
        <v>547</v>
      </c>
      <c r="D305" s="154">
        <f>vlookup(E305,terminals!$C$4:$O$196,13,FALSE)</f>
        <v>85</v>
      </c>
      <c r="E305" s="174" t="s">
        <v>233</v>
      </c>
      <c r="F305" s="154">
        <f>vlookup(G305,terminals!$C$4:$O$196,13,FALSE)</f>
        <v>76</v>
      </c>
      <c r="G305" s="174" t="s">
        <v>241</v>
      </c>
      <c r="H305" s="175" t="s">
        <v>1143</v>
      </c>
      <c r="I305" s="176">
        <v>6500.0</v>
      </c>
      <c r="J305" s="177"/>
      <c r="K305" s="178"/>
      <c r="L305" s="179"/>
      <c r="M305" s="103"/>
      <c r="N305" s="103"/>
      <c r="O305" s="162" t="s">
        <v>1302</v>
      </c>
      <c r="P305" s="180">
        <v>324.0</v>
      </c>
      <c r="Q305" s="103"/>
      <c r="R305" s="168" t="str">
        <f t="shared" si="1"/>
        <v>25685</v>
      </c>
      <c r="S305" s="181" t="str">
        <f>vlookup(R305,route!$A$3:$L$2248,5,FALSE)</f>
        <v>Origin</v>
      </c>
      <c r="T305" s="168" t="str">
        <f t="shared" si="2"/>
        <v>25676</v>
      </c>
      <c r="U305" s="170" t="str">
        <f>vlookup(T305,route!$A$3:$L$2248,5,FALSE)</f>
        <v>Dropoff</v>
      </c>
      <c r="V305" s="131"/>
    </row>
    <row r="306">
      <c r="A306" s="160"/>
      <c r="B306" s="168">
        <v>256.0</v>
      </c>
      <c r="C306" s="174" t="s">
        <v>547</v>
      </c>
      <c r="D306" s="154">
        <f>vlookup(E306,terminals!$C$4:$O$196,13,FALSE)</f>
        <v>85</v>
      </c>
      <c r="E306" s="174" t="s">
        <v>233</v>
      </c>
      <c r="F306" s="154">
        <f>vlookup(G306,terminals!$C$4:$O$196,13,FALSE)</f>
        <v>61</v>
      </c>
      <c r="G306" s="174" t="s">
        <v>238</v>
      </c>
      <c r="H306" s="175" t="s">
        <v>1143</v>
      </c>
      <c r="I306" s="176">
        <v>9000.0</v>
      </c>
      <c r="J306" s="177"/>
      <c r="K306" s="178"/>
      <c r="L306" s="179"/>
      <c r="M306" s="103"/>
      <c r="N306" s="103"/>
      <c r="O306" s="162" t="s">
        <v>1283</v>
      </c>
      <c r="P306" s="180">
        <v>447.0</v>
      </c>
      <c r="Q306" s="103"/>
      <c r="R306" s="168" t="str">
        <f t="shared" si="1"/>
        <v>25685</v>
      </c>
      <c r="S306" s="181" t="str">
        <f>vlookup(R306,route!$A$3:$L$2248,5,FALSE)</f>
        <v>Origin</v>
      </c>
      <c r="T306" s="168" t="str">
        <f t="shared" si="2"/>
        <v>25661</v>
      </c>
      <c r="U306" s="170" t="str">
        <f>vlookup(T306,route!$A$3:$L$2248,5,FALSE)</f>
        <v>Lastdrop</v>
      </c>
      <c r="V306" s="131"/>
    </row>
    <row r="307">
      <c r="A307" s="129"/>
      <c r="B307" s="168">
        <v>256.0</v>
      </c>
      <c r="C307" s="174" t="s">
        <v>547</v>
      </c>
      <c r="D307" s="154">
        <f>vlookup(E307,terminals!$C$4:$O$196,13,FALSE)</f>
        <v>85</v>
      </c>
      <c r="E307" s="174" t="s">
        <v>233</v>
      </c>
      <c r="F307" s="154">
        <f>vlookup(G307,terminals!$C$4:$O$196,13,FALSE)</f>
        <v>60</v>
      </c>
      <c r="G307" s="174" t="s">
        <v>1066</v>
      </c>
      <c r="H307" s="175" t="s">
        <v>1143</v>
      </c>
      <c r="I307" s="176">
        <v>7000.0</v>
      </c>
      <c r="J307" s="177"/>
      <c r="K307" s="178"/>
      <c r="L307" s="179"/>
      <c r="M307" s="103"/>
      <c r="N307" s="103"/>
      <c r="O307" s="162" t="s">
        <v>1303</v>
      </c>
      <c r="P307" s="180">
        <v>543.0</v>
      </c>
      <c r="Q307" s="103"/>
      <c r="R307" s="168" t="str">
        <f t="shared" si="1"/>
        <v>25685</v>
      </c>
      <c r="S307" s="181" t="str">
        <f>vlookup(R307,route!$A$3:$L$2248,5,FALSE)</f>
        <v>Origin</v>
      </c>
      <c r="T307" s="168" t="str">
        <f t="shared" si="2"/>
        <v>25660</v>
      </c>
      <c r="U307" s="170" t="str">
        <f>vlookup(T307,route!$A$3:$L$2248,5,FALSE)</f>
        <v>Destination</v>
      </c>
      <c r="V307" s="131"/>
    </row>
    <row r="308">
      <c r="A308" s="160"/>
      <c r="B308" s="168">
        <v>257.0</v>
      </c>
      <c r="C308" s="174" t="s">
        <v>548</v>
      </c>
      <c r="D308" s="154">
        <f>vlookup(E308,terminals!$C$4:$O$196,13,FALSE)</f>
        <v>85</v>
      </c>
      <c r="E308" s="174" t="s">
        <v>233</v>
      </c>
      <c r="F308" s="154">
        <f>vlookup(G308,terminals!$C$4:$O$196,13,FALSE)</f>
        <v>73</v>
      </c>
      <c r="G308" s="174" t="s">
        <v>250</v>
      </c>
      <c r="H308" s="175" t="s">
        <v>1143</v>
      </c>
      <c r="I308" s="176">
        <v>6200.0</v>
      </c>
      <c r="J308" s="177"/>
      <c r="K308" s="178"/>
      <c r="L308" s="179"/>
      <c r="M308" s="103"/>
      <c r="N308" s="103"/>
      <c r="O308" s="162" t="s">
        <v>1304</v>
      </c>
      <c r="P308" s="180">
        <v>587.0</v>
      </c>
      <c r="Q308" s="103"/>
      <c r="R308" s="168" t="str">
        <f t="shared" si="1"/>
        <v>25785</v>
      </c>
      <c r="S308" s="181" t="str">
        <f>vlookup(R308,route!$A$3:$L$2248,5,FALSE)</f>
        <v>Origin</v>
      </c>
      <c r="T308" s="168" t="str">
        <f t="shared" si="2"/>
        <v>25773</v>
      </c>
      <c r="U308" s="170" t="str">
        <f>vlookup(T308,route!$A$3:$L$2248,5,FALSE)</f>
        <v>Dropoff</v>
      </c>
      <c r="V308" s="131"/>
    </row>
    <row r="309">
      <c r="A309" s="160"/>
      <c r="B309" s="168">
        <v>257.0</v>
      </c>
      <c r="C309" s="174" t="s">
        <v>548</v>
      </c>
      <c r="D309" s="154">
        <f>vlookup(E309,terminals!$C$4:$O$196,13,FALSE)</f>
        <v>85</v>
      </c>
      <c r="E309" s="174" t="s">
        <v>233</v>
      </c>
      <c r="F309" s="154">
        <f>vlookup(G309,terminals!$C$4:$O$196,13,FALSE)</f>
        <v>70</v>
      </c>
      <c r="G309" s="174" t="s">
        <v>234</v>
      </c>
      <c r="H309" s="175" t="s">
        <v>1143</v>
      </c>
      <c r="I309" s="176">
        <v>8000.0</v>
      </c>
      <c r="J309" s="177"/>
      <c r="K309" s="178"/>
      <c r="L309" s="179"/>
      <c r="M309" s="103"/>
      <c r="N309" s="103"/>
      <c r="O309" s="162" t="s">
        <v>1305</v>
      </c>
      <c r="P309" s="180">
        <v>549.0</v>
      </c>
      <c r="Q309" s="103"/>
      <c r="R309" s="168" t="str">
        <f t="shared" si="1"/>
        <v>25785</v>
      </c>
      <c r="S309" s="181" t="str">
        <f>vlookup(R309,route!$A$3:$L$2248,5,FALSE)</f>
        <v>Origin</v>
      </c>
      <c r="T309" s="168" t="str">
        <f t="shared" si="2"/>
        <v>25770</v>
      </c>
      <c r="U309" s="170" t="str">
        <f>vlookup(T309,route!$A$3:$L$2248,5,FALSE)</f>
        <v>Dropoff</v>
      </c>
      <c r="V309" s="131"/>
    </row>
    <row r="310">
      <c r="A310" s="160"/>
      <c r="B310" s="168">
        <v>257.0</v>
      </c>
      <c r="C310" s="174" t="s">
        <v>548</v>
      </c>
      <c r="D310" s="154">
        <f>vlookup(E310,terminals!$C$4:$O$196,13,FALSE)</f>
        <v>85</v>
      </c>
      <c r="E310" s="174" t="s">
        <v>233</v>
      </c>
      <c r="F310" s="154">
        <f>vlookup(G310,terminals!$C$4:$O$196,13,FALSE)</f>
        <v>77</v>
      </c>
      <c r="G310" s="174" t="s">
        <v>236</v>
      </c>
      <c r="H310" s="175" t="s">
        <v>1143</v>
      </c>
      <c r="I310" s="176">
        <v>7000.0</v>
      </c>
      <c r="J310" s="177"/>
      <c r="K310" s="178"/>
      <c r="L310" s="179"/>
      <c r="M310" s="103"/>
      <c r="N310" s="103"/>
      <c r="O310" s="162" t="s">
        <v>1306</v>
      </c>
      <c r="P310" s="180">
        <v>587.0</v>
      </c>
      <c r="Q310" s="103"/>
      <c r="R310" s="168" t="str">
        <f t="shared" si="1"/>
        <v>25785</v>
      </c>
      <c r="S310" s="181" t="str">
        <f>vlookup(R310,route!$A$3:$L$2248,5,FALSE)</f>
        <v>Origin</v>
      </c>
      <c r="T310" s="168" t="str">
        <f t="shared" si="2"/>
        <v>25777</v>
      </c>
      <c r="U310" s="170" t="str">
        <f>vlookup(T310,route!$A$3:$L$2248,5,FALSE)</f>
        <v>Lastdrop</v>
      </c>
      <c r="V310" s="131"/>
    </row>
    <row r="311">
      <c r="A311" s="129"/>
      <c r="B311" s="168">
        <v>257.0</v>
      </c>
      <c r="C311" s="174" t="s">
        <v>548</v>
      </c>
      <c r="D311" s="154">
        <f>vlookup(E311,terminals!$C$4:$O$196,13,FALSE)</f>
        <v>85</v>
      </c>
      <c r="E311" s="174" t="s">
        <v>233</v>
      </c>
      <c r="F311" s="154">
        <f>vlookup(G311,terminals!$C$4:$O$196,13,FALSE)</f>
        <v>64</v>
      </c>
      <c r="G311" s="174" t="s">
        <v>247</v>
      </c>
      <c r="H311" s="175" t="s">
        <v>1143</v>
      </c>
      <c r="I311" s="176">
        <v>9000.0</v>
      </c>
      <c r="J311" s="177"/>
      <c r="K311" s="178"/>
      <c r="L311" s="179"/>
      <c r="M311" s="103"/>
      <c r="N311" s="103"/>
      <c r="O311" s="162" t="s">
        <v>1307</v>
      </c>
      <c r="P311" s="180">
        <v>537.0</v>
      </c>
      <c r="Q311" s="103"/>
      <c r="R311" s="168" t="str">
        <f t="shared" si="1"/>
        <v>25785</v>
      </c>
      <c r="S311" s="181" t="str">
        <f>vlookup(R311,route!$A$3:$L$2248,5,FALSE)</f>
        <v>Origin</v>
      </c>
      <c r="T311" s="168" t="str">
        <f t="shared" si="2"/>
        <v>25764</v>
      </c>
      <c r="U311" s="170" t="str">
        <f>vlookup(T311,route!$A$3:$L$2248,5,FALSE)</f>
        <v>Destination</v>
      </c>
      <c r="V311" s="131"/>
    </row>
    <row r="312">
      <c r="A312" s="160"/>
      <c r="B312" s="168">
        <v>258.0</v>
      </c>
      <c r="C312" s="174" t="s">
        <v>548</v>
      </c>
      <c r="D312" s="154">
        <f>vlookup(E312,terminals!$C$4:$O$196,13,FALSE)</f>
        <v>85</v>
      </c>
      <c r="E312" s="174" t="s">
        <v>233</v>
      </c>
      <c r="F312" s="154">
        <f>vlookup(G312,terminals!$C$4:$O$196,13,FALSE)</f>
        <v>76</v>
      </c>
      <c r="G312" s="174" t="s">
        <v>241</v>
      </c>
      <c r="H312" s="175" t="s">
        <v>1143</v>
      </c>
      <c r="I312" s="176">
        <v>8500.0</v>
      </c>
      <c r="J312" s="177"/>
      <c r="K312" s="178"/>
      <c r="L312" s="179"/>
      <c r="M312" s="103"/>
      <c r="N312" s="103"/>
      <c r="O312" s="162" t="s">
        <v>1302</v>
      </c>
      <c r="P312" s="180">
        <v>608.0</v>
      </c>
      <c r="Q312" s="103"/>
      <c r="R312" s="168" t="str">
        <f t="shared" si="1"/>
        <v>25885</v>
      </c>
      <c r="S312" s="181" t="str">
        <f>vlookup(R312,route!$A$3:$L$2248,5,FALSE)</f>
        <v>Origin</v>
      </c>
      <c r="T312" s="168" t="str">
        <f t="shared" si="2"/>
        <v>25876</v>
      </c>
      <c r="U312" s="170" t="str">
        <f>vlookup(T312,route!$A$3:$L$2248,5,FALSE)</f>
        <v>Lastdrop</v>
      </c>
      <c r="V312" s="131"/>
    </row>
    <row r="313">
      <c r="A313" s="129"/>
      <c r="B313" s="168">
        <v>258.0</v>
      </c>
      <c r="C313" s="174" t="s">
        <v>548</v>
      </c>
      <c r="D313" s="154">
        <f>vlookup(E313,terminals!$C$4:$O$196,13,FALSE)</f>
        <v>85</v>
      </c>
      <c r="E313" s="174" t="s">
        <v>233</v>
      </c>
      <c r="F313" s="154">
        <f>vlookup(G313,terminals!$C$4:$O$196,13,FALSE)</f>
        <v>64</v>
      </c>
      <c r="G313" s="174" t="s">
        <v>247</v>
      </c>
      <c r="H313" s="175" t="s">
        <v>1143</v>
      </c>
      <c r="I313" s="176">
        <v>9000.0</v>
      </c>
      <c r="J313" s="177"/>
      <c r="K313" s="178"/>
      <c r="L313" s="179"/>
      <c r="M313" s="103"/>
      <c r="N313" s="103"/>
      <c r="O313" s="162" t="s">
        <v>1307</v>
      </c>
      <c r="P313" s="180">
        <v>436.0</v>
      </c>
      <c r="Q313" s="103"/>
      <c r="R313" s="168" t="str">
        <f t="shared" si="1"/>
        <v>25885</v>
      </c>
      <c r="S313" s="181" t="str">
        <f>vlookup(R313,route!$A$3:$L$2248,5,FALSE)</f>
        <v>Origin</v>
      </c>
      <c r="T313" s="168" t="str">
        <f t="shared" si="2"/>
        <v>25864</v>
      </c>
      <c r="U313" s="170" t="str">
        <f>vlookup(T313,route!$A$3:$L$2248,5,FALSE)</f>
        <v>Destination</v>
      </c>
      <c r="V313" s="131"/>
    </row>
    <row r="314">
      <c r="A314" s="160"/>
      <c r="B314" s="168">
        <v>259.0</v>
      </c>
      <c r="C314" s="174" t="s">
        <v>549</v>
      </c>
      <c r="D314" s="154">
        <f>vlookup(E314,terminals!$C$4:$O$196,13,FALSE)</f>
        <v>78</v>
      </c>
      <c r="E314" s="174" t="s">
        <v>249</v>
      </c>
      <c r="F314" s="154">
        <f>vlookup(G314,terminals!$C$4:$O$196,13,FALSE)</f>
        <v>76</v>
      </c>
      <c r="G314" s="174" t="s">
        <v>241</v>
      </c>
      <c r="H314" s="175" t="s">
        <v>1143</v>
      </c>
      <c r="I314" s="176">
        <v>8200.0</v>
      </c>
      <c r="J314" s="177"/>
      <c r="K314" s="178"/>
      <c r="L314" s="179"/>
      <c r="M314" s="103"/>
      <c r="N314" s="103"/>
      <c r="O314" s="162" t="s">
        <v>1308</v>
      </c>
      <c r="P314" s="180">
        <v>559.0</v>
      </c>
      <c r="Q314" s="103"/>
      <c r="R314" s="168" t="str">
        <f t="shared" si="1"/>
        <v>25978</v>
      </c>
      <c r="S314" s="181" t="str">
        <f>vlookup(R314,route!$A$3:$L$2248,5,FALSE)</f>
        <v>Origin</v>
      </c>
      <c r="T314" s="168" t="str">
        <f t="shared" si="2"/>
        <v>25976</v>
      </c>
      <c r="U314" s="170" t="str">
        <f>vlookup(T314,route!$A$3:$L$2248,5,FALSE)</f>
        <v>Lastdrop</v>
      </c>
      <c r="V314" s="131"/>
    </row>
    <row r="315">
      <c r="A315" s="129"/>
      <c r="B315" s="168">
        <v>259.0</v>
      </c>
      <c r="C315" s="174" t="s">
        <v>549</v>
      </c>
      <c r="D315" s="154">
        <f>vlookup(E315,terminals!$C$4:$O$196,13,FALSE)</f>
        <v>78</v>
      </c>
      <c r="E315" s="174" t="s">
        <v>249</v>
      </c>
      <c r="F315" s="154">
        <f>vlookup(G315,terminals!$C$4:$O$196,13,FALSE)</f>
        <v>60</v>
      </c>
      <c r="G315" s="174" t="s">
        <v>1066</v>
      </c>
      <c r="H315" s="175" t="s">
        <v>1143</v>
      </c>
      <c r="I315" s="176">
        <v>8700.0</v>
      </c>
      <c r="J315" s="177"/>
      <c r="K315" s="178"/>
      <c r="L315" s="179"/>
      <c r="M315" s="103"/>
      <c r="N315" s="103"/>
      <c r="O315" s="162" t="s">
        <v>1262</v>
      </c>
      <c r="P315" s="180">
        <v>608.0</v>
      </c>
      <c r="Q315" s="103"/>
      <c r="R315" s="168" t="str">
        <f t="shared" si="1"/>
        <v>25978</v>
      </c>
      <c r="S315" s="181" t="str">
        <f>vlookup(R315,route!$A$3:$L$2248,5,FALSE)</f>
        <v>Origin</v>
      </c>
      <c r="T315" s="168" t="str">
        <f t="shared" si="2"/>
        <v>25960</v>
      </c>
      <c r="U315" s="170" t="str">
        <f>vlookup(T315,route!$A$3:$L$2248,5,FALSE)</f>
        <v>Destination</v>
      </c>
      <c r="V315" s="131"/>
    </row>
    <row r="316">
      <c r="A316" s="160"/>
      <c r="B316" s="168">
        <v>260.0</v>
      </c>
      <c r="C316" s="174" t="s">
        <v>549</v>
      </c>
      <c r="D316" s="154">
        <f>vlookup(E316,terminals!$C$4:$O$196,13,FALSE)</f>
        <v>78</v>
      </c>
      <c r="E316" s="174" t="s">
        <v>249</v>
      </c>
      <c r="F316" s="154">
        <f>vlookup(G316,terminals!$C$4:$O$196,13,FALSE)</f>
        <v>70</v>
      </c>
      <c r="G316" s="174" t="s">
        <v>234</v>
      </c>
      <c r="H316" s="175" t="s">
        <v>1143</v>
      </c>
      <c r="I316" s="176">
        <v>8500.0</v>
      </c>
      <c r="J316" s="177"/>
      <c r="K316" s="178"/>
      <c r="L316" s="179"/>
      <c r="M316" s="103"/>
      <c r="N316" s="103"/>
      <c r="O316" s="162" t="s">
        <v>1309</v>
      </c>
      <c r="P316" s="180">
        <v>448.0</v>
      </c>
      <c r="Q316" s="103"/>
      <c r="R316" s="168" t="str">
        <f t="shared" si="1"/>
        <v>26078</v>
      </c>
      <c r="S316" s="181" t="str">
        <f>vlookup(R316,route!$A$3:$L$2248,5,FALSE)</f>
        <v>Origin</v>
      </c>
      <c r="T316" s="168" t="str">
        <f t="shared" si="2"/>
        <v>26070</v>
      </c>
      <c r="U316" s="170" t="str">
        <f>vlookup(T316,route!$A$3:$L$2248,5,FALSE)</f>
        <v>Dropoff</v>
      </c>
      <c r="V316" s="131"/>
    </row>
    <row r="317">
      <c r="A317" s="160"/>
      <c r="B317" s="168">
        <v>260.0</v>
      </c>
      <c r="C317" s="174" t="s">
        <v>549</v>
      </c>
      <c r="D317" s="154">
        <f>vlookup(E317,terminals!$C$4:$O$196,13,FALSE)</f>
        <v>78</v>
      </c>
      <c r="E317" s="174" t="s">
        <v>249</v>
      </c>
      <c r="F317" s="154">
        <f>vlookup(G317,terminals!$C$4:$O$196,13,FALSE)</f>
        <v>74</v>
      </c>
      <c r="G317" s="174" t="s">
        <v>239</v>
      </c>
      <c r="H317" s="175" t="s">
        <v>1143</v>
      </c>
      <c r="I317" s="176">
        <v>7000.0</v>
      </c>
      <c r="J317" s="177"/>
      <c r="K317" s="178"/>
      <c r="L317" s="179"/>
      <c r="M317" s="103"/>
      <c r="N317" s="103"/>
      <c r="O317" s="162" t="s">
        <v>1310</v>
      </c>
      <c r="P317" s="180">
        <v>493.0</v>
      </c>
      <c r="Q317" s="103"/>
      <c r="R317" s="168" t="str">
        <f t="shared" si="1"/>
        <v>26078</v>
      </c>
      <c r="S317" s="181" t="str">
        <f>vlookup(R317,route!$A$3:$L$2248,5,FALSE)</f>
        <v>Origin</v>
      </c>
      <c r="T317" s="168" t="str">
        <f t="shared" si="2"/>
        <v>26074</v>
      </c>
      <c r="U317" s="170" t="str">
        <f>vlookup(T317,route!$A$3:$L$2248,5,FALSE)</f>
        <v>Lastdrop</v>
      </c>
      <c r="V317" s="131"/>
    </row>
    <row r="318">
      <c r="A318" s="129"/>
      <c r="B318" s="168">
        <v>260.0</v>
      </c>
      <c r="C318" s="174" t="s">
        <v>549</v>
      </c>
      <c r="D318" s="154">
        <f>vlookup(E318,terminals!$C$4:$O$196,13,FALSE)</f>
        <v>78</v>
      </c>
      <c r="E318" s="174" t="s">
        <v>249</v>
      </c>
      <c r="F318" s="154">
        <f>vlookup(G318,terminals!$C$4:$O$196,13,FALSE)</f>
        <v>60</v>
      </c>
      <c r="G318" s="174" t="s">
        <v>1066</v>
      </c>
      <c r="H318" s="175" t="s">
        <v>1143</v>
      </c>
      <c r="I318" s="176">
        <v>7500.0</v>
      </c>
      <c r="J318" s="177"/>
      <c r="K318" s="178"/>
      <c r="L318" s="179"/>
      <c r="M318" s="103"/>
      <c r="N318" s="103"/>
      <c r="O318" s="162" t="s">
        <v>1262</v>
      </c>
      <c r="P318" s="180">
        <v>436.0</v>
      </c>
      <c r="Q318" s="103"/>
      <c r="R318" s="168" t="str">
        <f t="shared" si="1"/>
        <v>26078</v>
      </c>
      <c r="S318" s="181" t="str">
        <f>vlookup(R318,route!$A$3:$L$2248,5,FALSE)</f>
        <v>Origin</v>
      </c>
      <c r="T318" s="168" t="str">
        <f t="shared" si="2"/>
        <v>26060</v>
      </c>
      <c r="U318" s="170" t="str">
        <f>vlookup(T318,route!$A$3:$L$2248,5,FALSE)</f>
        <v>Destination</v>
      </c>
      <c r="V318" s="131"/>
    </row>
    <row r="319">
      <c r="A319" s="160"/>
      <c r="B319" s="168">
        <v>261.0</v>
      </c>
      <c r="C319" s="174" t="s">
        <v>550</v>
      </c>
      <c r="D319" s="154">
        <f>vlookup(E319,terminals!$C$4:$O$196,13,FALSE)</f>
        <v>78</v>
      </c>
      <c r="E319" s="174" t="s">
        <v>249</v>
      </c>
      <c r="F319" s="154">
        <f>vlookup(G319,terminals!$C$4:$O$196,13,FALSE)</f>
        <v>72</v>
      </c>
      <c r="G319" s="174" t="s">
        <v>251</v>
      </c>
      <c r="H319" s="175" t="s">
        <v>1143</v>
      </c>
      <c r="I319" s="176">
        <v>8200.0</v>
      </c>
      <c r="J319" s="177"/>
      <c r="K319" s="178"/>
      <c r="L319" s="179"/>
      <c r="M319" s="103"/>
      <c r="N319" s="103"/>
      <c r="O319" s="162" t="s">
        <v>1226</v>
      </c>
      <c r="P319" s="180">
        <v>558.0</v>
      </c>
      <c r="Q319" s="103"/>
      <c r="R319" s="168" t="str">
        <f t="shared" si="1"/>
        <v>26178</v>
      </c>
      <c r="S319" s="181" t="str">
        <f>vlookup(R319,route!$A$3:$L$2248,5,FALSE)</f>
        <v>Origin</v>
      </c>
      <c r="T319" s="168" t="str">
        <f t="shared" si="2"/>
        <v>26172</v>
      </c>
      <c r="U319" s="170" t="str">
        <f>vlookup(T319,route!$A$3:$L$2248,5,FALSE)</f>
        <v>Lastdrop</v>
      </c>
      <c r="V319" s="131"/>
    </row>
    <row r="320">
      <c r="A320" s="129"/>
      <c r="B320" s="168">
        <v>261.0</v>
      </c>
      <c r="C320" s="174" t="s">
        <v>550</v>
      </c>
      <c r="D320" s="154">
        <f>vlookup(E320,terminals!$C$4:$O$196,13,FALSE)</f>
        <v>78</v>
      </c>
      <c r="E320" s="174" t="s">
        <v>249</v>
      </c>
      <c r="F320" s="154">
        <f>vlookup(G320,terminals!$C$4:$O$196,13,FALSE)</f>
        <v>69</v>
      </c>
      <c r="G320" s="174" t="s">
        <v>1065</v>
      </c>
      <c r="H320" s="175" t="s">
        <v>1143</v>
      </c>
      <c r="I320" s="176">
        <v>8700.0</v>
      </c>
      <c r="J320" s="177"/>
      <c r="K320" s="178"/>
      <c r="L320" s="179"/>
      <c r="M320" s="103"/>
      <c r="N320" s="103"/>
      <c r="O320" s="162" t="s">
        <v>1311</v>
      </c>
      <c r="P320" s="180">
        <v>491.0</v>
      </c>
      <c r="Q320" s="103"/>
      <c r="R320" s="168" t="str">
        <f t="shared" si="1"/>
        <v>26178</v>
      </c>
      <c r="S320" s="181" t="str">
        <f>vlookup(R320,route!$A$3:$L$2248,5,FALSE)</f>
        <v>Origin</v>
      </c>
      <c r="T320" s="168" t="str">
        <f t="shared" si="2"/>
        <v>26169</v>
      </c>
      <c r="U320" s="170" t="str">
        <f>vlookup(T320,route!$A$3:$L$2248,5,FALSE)</f>
        <v>Destination</v>
      </c>
      <c r="V320" s="131"/>
    </row>
    <row r="321">
      <c r="A321" s="160"/>
      <c r="B321" s="168">
        <v>262.0</v>
      </c>
      <c r="C321" s="174" t="s">
        <v>551</v>
      </c>
      <c r="D321" s="154">
        <f>vlookup(E321,terminals!$C$4:$O$196,13,FALSE)</f>
        <v>78</v>
      </c>
      <c r="E321" s="174" t="s">
        <v>249</v>
      </c>
      <c r="F321" s="154">
        <f>vlookup(G321,terminals!$C$4:$O$196,13,FALSE)</f>
        <v>70</v>
      </c>
      <c r="G321" s="174" t="s">
        <v>234</v>
      </c>
      <c r="H321" s="175" t="s">
        <v>1143</v>
      </c>
      <c r="I321" s="176">
        <v>8500.0</v>
      </c>
      <c r="J321" s="177"/>
      <c r="K321" s="178"/>
      <c r="L321" s="179"/>
      <c r="M321" s="103"/>
      <c r="N321" s="103"/>
      <c r="O321" s="162" t="s">
        <v>1309</v>
      </c>
      <c r="P321" s="180">
        <v>559.0</v>
      </c>
      <c r="Q321" s="103"/>
      <c r="R321" s="168" t="str">
        <f t="shared" si="1"/>
        <v>26278</v>
      </c>
      <c r="S321" s="181" t="str">
        <f>vlookup(R321,route!$A$3:$L$2248,5,FALSE)</f>
        <v>Origin</v>
      </c>
      <c r="T321" s="168" t="str">
        <f t="shared" si="2"/>
        <v>26270</v>
      </c>
      <c r="U321" s="170" t="str">
        <f>vlookup(T321,route!$A$3:$L$2248,5,FALSE)</f>
        <v>Dropoff</v>
      </c>
      <c r="V321" s="131"/>
    </row>
    <row r="322">
      <c r="A322" s="160"/>
      <c r="B322" s="168">
        <v>262.0</v>
      </c>
      <c r="C322" s="174" t="s">
        <v>551</v>
      </c>
      <c r="D322" s="154">
        <f>vlookup(E322,terminals!$C$4:$O$196,13,FALSE)</f>
        <v>78</v>
      </c>
      <c r="E322" s="174" t="s">
        <v>249</v>
      </c>
      <c r="F322" s="154">
        <f>vlookup(G322,terminals!$C$4:$O$196,13,FALSE)</f>
        <v>75</v>
      </c>
      <c r="G322" s="174" t="s">
        <v>235</v>
      </c>
      <c r="H322" s="175" t="s">
        <v>1143</v>
      </c>
      <c r="I322" s="176">
        <v>8500.0</v>
      </c>
      <c r="J322" s="177"/>
      <c r="K322" s="178"/>
      <c r="L322" s="179"/>
      <c r="M322" s="103"/>
      <c r="N322" s="103"/>
      <c r="O322" s="162" t="s">
        <v>1261</v>
      </c>
      <c r="P322" s="180">
        <v>610.0</v>
      </c>
      <c r="Q322" s="103"/>
      <c r="R322" s="168" t="str">
        <f t="shared" si="1"/>
        <v>26278</v>
      </c>
      <c r="S322" s="181" t="str">
        <f>vlookup(R322,route!$A$3:$L$2248,5,FALSE)</f>
        <v>Origin</v>
      </c>
      <c r="T322" s="168" t="str">
        <f t="shared" si="2"/>
        <v>26275</v>
      </c>
      <c r="U322" s="170" t="str">
        <f>vlookup(T322,route!$A$3:$L$2248,5,FALSE)</f>
        <v>Dropoff</v>
      </c>
      <c r="V322" s="131"/>
    </row>
    <row r="323">
      <c r="A323" s="160"/>
      <c r="B323" s="168">
        <v>262.0</v>
      </c>
      <c r="C323" s="174" t="s">
        <v>551</v>
      </c>
      <c r="D323" s="154">
        <f>vlookup(E323,terminals!$C$4:$O$196,13,FALSE)</f>
        <v>78</v>
      </c>
      <c r="E323" s="174" t="s">
        <v>249</v>
      </c>
      <c r="F323" s="154">
        <f>vlookup(G323,terminals!$C$4:$O$196,13,FALSE)</f>
        <v>65</v>
      </c>
      <c r="G323" s="174" t="s">
        <v>237</v>
      </c>
      <c r="H323" s="175" t="s">
        <v>1143</v>
      </c>
      <c r="I323" s="176">
        <v>9000.0</v>
      </c>
      <c r="J323" s="177"/>
      <c r="K323" s="178"/>
      <c r="L323" s="179"/>
      <c r="M323" s="103"/>
      <c r="N323" s="103"/>
      <c r="O323" s="162" t="s">
        <v>1238</v>
      </c>
      <c r="P323" s="180">
        <v>423.0</v>
      </c>
      <c r="Q323" s="103"/>
      <c r="R323" s="168" t="str">
        <f t="shared" si="1"/>
        <v>26278</v>
      </c>
      <c r="S323" s="181" t="str">
        <f>vlookup(R323,route!$A$3:$L$2248,5,FALSE)</f>
        <v>Origin</v>
      </c>
      <c r="T323" s="168" t="str">
        <f t="shared" si="2"/>
        <v>26265</v>
      </c>
      <c r="U323" s="170" t="str">
        <f>vlookup(T323,route!$A$3:$L$2248,5,FALSE)</f>
        <v>Lastdrop</v>
      </c>
      <c r="V323" s="131"/>
    </row>
    <row r="324">
      <c r="A324" s="129"/>
      <c r="B324" s="168">
        <v>262.0</v>
      </c>
      <c r="C324" s="174" t="s">
        <v>551</v>
      </c>
      <c r="D324" s="154">
        <f>vlookup(E324,terminals!$C$4:$O$196,13,FALSE)</f>
        <v>78</v>
      </c>
      <c r="E324" s="174" t="s">
        <v>249</v>
      </c>
      <c r="F324" s="154">
        <f>vlookup(G324,terminals!$C$4:$O$196,13,FALSE)</f>
        <v>74</v>
      </c>
      <c r="G324" s="174" t="s">
        <v>239</v>
      </c>
      <c r="H324" s="175" t="s">
        <v>1143</v>
      </c>
      <c r="I324" s="176">
        <v>9000.0</v>
      </c>
      <c r="J324" s="177"/>
      <c r="K324" s="178"/>
      <c r="L324" s="179"/>
      <c r="M324" s="103"/>
      <c r="N324" s="103"/>
      <c r="O324" s="162" t="s">
        <v>1310</v>
      </c>
      <c r="P324" s="180">
        <v>610.0</v>
      </c>
      <c r="Q324" s="103"/>
      <c r="R324" s="168" t="str">
        <f t="shared" si="1"/>
        <v>26278</v>
      </c>
      <c r="S324" s="181" t="str">
        <f>vlookup(R324,route!$A$3:$L$2248,5,FALSE)</f>
        <v>Origin</v>
      </c>
      <c r="T324" s="168" t="str">
        <f t="shared" si="2"/>
        <v>26274</v>
      </c>
      <c r="U324" s="170" t="str">
        <f>vlookup(T324,route!$A$3:$L$2248,5,FALSE)</f>
        <v>Destination</v>
      </c>
      <c r="V324" s="131"/>
    </row>
    <row r="325">
      <c r="A325" s="129"/>
      <c r="B325" s="168">
        <v>263.0</v>
      </c>
      <c r="C325" s="174" t="s">
        <v>552</v>
      </c>
      <c r="D325" s="154">
        <f>vlookup(E325,terminals!$C$4:$O$196,13,FALSE)</f>
        <v>78</v>
      </c>
      <c r="E325" s="174" t="s">
        <v>249</v>
      </c>
      <c r="F325" s="154">
        <f>vlookup(G325,terminals!$C$4:$O$196,13,FALSE)</f>
        <v>86</v>
      </c>
      <c r="G325" s="174" t="s">
        <v>248</v>
      </c>
      <c r="H325" s="175" t="s">
        <v>1143</v>
      </c>
      <c r="I325" s="176">
        <v>9500.0</v>
      </c>
      <c r="J325" s="177"/>
      <c r="K325" s="178"/>
      <c r="L325" s="179"/>
      <c r="M325" s="103"/>
      <c r="N325" s="103"/>
      <c r="O325" s="162" t="s">
        <v>1297</v>
      </c>
      <c r="P325" s="180">
        <v>448.0</v>
      </c>
      <c r="Q325" s="103"/>
      <c r="R325" s="168" t="str">
        <f t="shared" si="1"/>
        <v>26378</v>
      </c>
      <c r="S325" s="181" t="str">
        <f>vlookup(R325,route!$A$3:$L$2248,5,FALSE)</f>
        <v>Origin</v>
      </c>
      <c r="T325" s="168" t="str">
        <f t="shared" si="2"/>
        <v>26386</v>
      </c>
      <c r="U325" s="170" t="str">
        <f>vlookup(T325,route!$A$3:$L$2248,5,FALSE)</f>
        <v>Destination</v>
      </c>
      <c r="V325" s="131"/>
    </row>
    <row r="326">
      <c r="A326" s="160"/>
      <c r="B326" s="168">
        <v>264.0</v>
      </c>
      <c r="C326" s="174" t="s">
        <v>552</v>
      </c>
      <c r="D326" s="154">
        <f>vlookup(E326,terminals!$C$4:$O$196,13,FALSE)</f>
        <v>78</v>
      </c>
      <c r="E326" s="174" t="s">
        <v>249</v>
      </c>
      <c r="F326" s="154">
        <f>vlookup(G326,terminals!$C$4:$O$196,13,FALSE)</f>
        <v>71</v>
      </c>
      <c r="G326" s="174" t="s">
        <v>227</v>
      </c>
      <c r="H326" s="175" t="s">
        <v>1143</v>
      </c>
      <c r="I326" s="176">
        <v>7700.0</v>
      </c>
      <c r="J326" s="177"/>
      <c r="K326" s="178"/>
      <c r="L326" s="179"/>
      <c r="M326" s="103"/>
      <c r="N326" s="103"/>
      <c r="O326" s="162" t="s">
        <v>1235</v>
      </c>
      <c r="P326" s="180">
        <v>423.0</v>
      </c>
      <c r="Q326" s="103"/>
      <c r="R326" s="168" t="str">
        <f t="shared" si="1"/>
        <v>26478</v>
      </c>
      <c r="S326" s="181" t="str">
        <f>vlookup(R326,route!$A$3:$L$2248,5,FALSE)</f>
        <v>Origin</v>
      </c>
      <c r="T326" s="168" t="str">
        <f t="shared" si="2"/>
        <v>26471</v>
      </c>
      <c r="U326" s="170" t="str">
        <f>vlookup(T326,route!$A$3:$L$2248,5,FALSE)</f>
        <v>Lastdrop</v>
      </c>
      <c r="V326" s="131"/>
    </row>
    <row r="327">
      <c r="A327" s="129"/>
      <c r="B327" s="168">
        <v>264.0</v>
      </c>
      <c r="C327" s="174" t="s">
        <v>552</v>
      </c>
      <c r="D327" s="154">
        <f>vlookup(E327,terminals!$C$4:$O$196,13,FALSE)</f>
        <v>78</v>
      </c>
      <c r="E327" s="174" t="s">
        <v>249</v>
      </c>
      <c r="F327" s="154">
        <f>vlookup(G327,terminals!$C$4:$O$196,13,FALSE)</f>
        <v>86</v>
      </c>
      <c r="G327" s="174" t="s">
        <v>248</v>
      </c>
      <c r="H327" s="175" t="s">
        <v>1143</v>
      </c>
      <c r="I327" s="176">
        <v>9500.0</v>
      </c>
      <c r="J327" s="177"/>
      <c r="K327" s="178"/>
      <c r="L327" s="179"/>
      <c r="M327" s="103"/>
      <c r="N327" s="103"/>
      <c r="O327" s="162" t="s">
        <v>1297</v>
      </c>
      <c r="P327" s="180">
        <v>448.0</v>
      </c>
      <c r="Q327" s="103"/>
      <c r="R327" s="168" t="str">
        <f t="shared" si="1"/>
        <v>26478</v>
      </c>
      <c r="S327" s="181" t="str">
        <f>vlookup(R327,route!$A$3:$L$2248,5,FALSE)</f>
        <v>Origin</v>
      </c>
      <c r="T327" s="168" t="str">
        <f t="shared" si="2"/>
        <v>26486</v>
      </c>
      <c r="U327" s="170" t="str">
        <f>vlookup(T327,route!$A$3:$L$2248,5,FALSE)</f>
        <v>Destination</v>
      </c>
      <c r="V327" s="131"/>
    </row>
    <row r="328">
      <c r="A328" s="129"/>
      <c r="B328" s="168">
        <v>265.0</v>
      </c>
      <c r="C328" s="174" t="s">
        <v>553</v>
      </c>
      <c r="D328" s="154">
        <f>vlookup(E328,terminals!$C$4:$O$196,13,FALSE)</f>
        <v>78</v>
      </c>
      <c r="E328" s="174" t="s">
        <v>249</v>
      </c>
      <c r="F328" s="154">
        <f>vlookup(G328,terminals!$C$4:$O$196,13,FALSE)</f>
        <v>72</v>
      </c>
      <c r="G328" s="174" t="s">
        <v>251</v>
      </c>
      <c r="H328" s="175" t="s">
        <v>1143</v>
      </c>
      <c r="I328" s="176">
        <v>8200.0</v>
      </c>
      <c r="J328" s="177"/>
      <c r="K328" s="178"/>
      <c r="L328" s="179"/>
      <c r="M328" s="103"/>
      <c r="N328" s="103"/>
      <c r="O328" s="162" t="s">
        <v>1226</v>
      </c>
      <c r="P328" s="180">
        <v>576.0</v>
      </c>
      <c r="Q328" s="103"/>
      <c r="R328" s="168" t="str">
        <f t="shared" si="1"/>
        <v>26578</v>
      </c>
      <c r="S328" s="181" t="str">
        <f>vlookup(R328,route!$A$3:$L$2248,5,FALSE)</f>
        <v>Origin</v>
      </c>
      <c r="T328" s="168" t="str">
        <f t="shared" si="2"/>
        <v>26572</v>
      </c>
      <c r="U328" s="170" t="str">
        <f>vlookup(T328,route!$A$3:$L$2248,5,FALSE)</f>
        <v>Destination</v>
      </c>
      <c r="V328" s="131"/>
    </row>
    <row r="329">
      <c r="A329" s="160"/>
      <c r="B329" s="168">
        <v>265.0</v>
      </c>
      <c r="C329" s="174" t="s">
        <v>553</v>
      </c>
      <c r="D329" s="154">
        <f>vlookup(E329,terminals!$C$4:$O$196,13,FALSE)</f>
        <v>78</v>
      </c>
      <c r="E329" s="174" t="s">
        <v>249</v>
      </c>
      <c r="F329" s="154">
        <f>vlookup(G329,terminals!$C$4:$O$196,13,FALSE)</f>
        <v>71</v>
      </c>
      <c r="G329" s="174" t="s">
        <v>227</v>
      </c>
      <c r="H329" s="175" t="s">
        <v>1143</v>
      </c>
      <c r="I329" s="176">
        <v>7700.0</v>
      </c>
      <c r="J329" s="177"/>
      <c r="K329" s="178"/>
      <c r="L329" s="179"/>
      <c r="M329" s="103"/>
      <c r="N329" s="103"/>
      <c r="O329" s="162" t="s">
        <v>1235</v>
      </c>
      <c r="P329" s="180">
        <v>576.0</v>
      </c>
      <c r="Q329" s="103"/>
      <c r="R329" s="168" t="str">
        <f t="shared" si="1"/>
        <v>26578</v>
      </c>
      <c r="S329" s="181" t="str">
        <f>vlookup(R329,route!$A$3:$L$2248,5,FALSE)</f>
        <v>Origin</v>
      </c>
      <c r="T329" s="168" t="str">
        <f t="shared" si="2"/>
        <v>26571</v>
      </c>
      <c r="U329" s="170" t="str">
        <f>vlookup(T329,route!$A$3:$L$2248,5,FALSE)</f>
        <v>Lastdrop</v>
      </c>
      <c r="V329" s="131"/>
    </row>
    <row r="330">
      <c r="A330" s="129"/>
      <c r="B330" s="168">
        <v>265.0</v>
      </c>
      <c r="C330" s="174" t="s">
        <v>553</v>
      </c>
      <c r="D330" s="154">
        <f>vlookup(E330,terminals!$C$4:$O$196,13,FALSE)</f>
        <v>78</v>
      </c>
      <c r="E330" s="174" t="s">
        <v>249</v>
      </c>
      <c r="F330" s="154">
        <f>vlookup(G330,terminals!$C$4:$O$196,13,FALSE)</f>
        <v>72</v>
      </c>
      <c r="G330" s="174" t="s">
        <v>251</v>
      </c>
      <c r="H330" s="175" t="s">
        <v>1143</v>
      </c>
      <c r="I330" s="176">
        <v>8200.0</v>
      </c>
      <c r="J330" s="177"/>
      <c r="K330" s="178"/>
      <c r="L330" s="179"/>
      <c r="M330" s="103"/>
      <c r="N330" s="103"/>
      <c r="O330" s="162" t="s">
        <v>1226</v>
      </c>
      <c r="P330" s="180">
        <v>423.0</v>
      </c>
      <c r="Q330" s="103"/>
      <c r="R330" s="168" t="str">
        <f t="shared" si="1"/>
        <v>26578</v>
      </c>
      <c r="S330" s="181" t="str">
        <f>vlookup(R330,route!$A$3:$L$2248,5,FALSE)</f>
        <v>Origin</v>
      </c>
      <c r="T330" s="168" t="str">
        <f t="shared" si="2"/>
        <v>26572</v>
      </c>
      <c r="U330" s="170" t="str">
        <f>vlookup(T330,route!$A$3:$L$2248,5,FALSE)</f>
        <v>Destination</v>
      </c>
      <c r="V330" s="131"/>
    </row>
    <row r="331">
      <c r="A331" s="160"/>
      <c r="B331" s="168">
        <v>266.0</v>
      </c>
      <c r="C331" s="174" t="s">
        <v>554</v>
      </c>
      <c r="D331" s="154">
        <f>vlookup(E331,terminals!$C$4:$O$196,13,FALSE)</f>
        <v>78</v>
      </c>
      <c r="E331" s="174" t="s">
        <v>249</v>
      </c>
      <c r="F331" s="154">
        <f>vlookup(G331,terminals!$C$4:$O$196,13,FALSE)</f>
        <v>63</v>
      </c>
      <c r="G331" s="174" t="s">
        <v>1071</v>
      </c>
      <c r="H331" s="175" t="s">
        <v>1143</v>
      </c>
      <c r="I331" s="176">
        <v>9000.0</v>
      </c>
      <c r="J331" s="177"/>
      <c r="K331" s="178"/>
      <c r="L331" s="179"/>
      <c r="M331" s="103"/>
      <c r="N331" s="103"/>
      <c r="O331" s="162" t="s">
        <v>1160</v>
      </c>
      <c r="P331" s="180">
        <v>436.0</v>
      </c>
      <c r="Q331" s="103"/>
      <c r="R331" s="168" t="str">
        <f t="shared" si="1"/>
        <v>26678</v>
      </c>
      <c r="S331" s="181" t="str">
        <f>vlookup(R331,route!$A$3:$L$2248,5,FALSE)</f>
        <v>Origin</v>
      </c>
      <c r="T331" s="168" t="str">
        <f t="shared" si="2"/>
        <v>26663</v>
      </c>
      <c r="U331" s="170" t="str">
        <f>vlookup(T331,route!$A$3:$L$2248,5,FALSE)</f>
        <v>Lastdrop</v>
      </c>
      <c r="V331" s="131"/>
    </row>
    <row r="332">
      <c r="A332" s="129"/>
      <c r="B332" s="168">
        <v>266.0</v>
      </c>
      <c r="C332" s="174" t="s">
        <v>554</v>
      </c>
      <c r="D332" s="154">
        <f>vlookup(E332,terminals!$C$4:$O$196,13,FALSE)</f>
        <v>78</v>
      </c>
      <c r="E332" s="174" t="s">
        <v>249</v>
      </c>
      <c r="F332" s="154">
        <f>vlookup(G332,terminals!$C$4:$O$196,13,FALSE)</f>
        <v>64</v>
      </c>
      <c r="G332" s="174" t="s">
        <v>247</v>
      </c>
      <c r="H332" s="175" t="s">
        <v>1143</v>
      </c>
      <c r="I332" s="176">
        <v>7000.0</v>
      </c>
      <c r="J332" s="177"/>
      <c r="K332" s="178"/>
      <c r="L332" s="179"/>
      <c r="M332" s="103"/>
      <c r="N332" s="103"/>
      <c r="O332" s="162" t="s">
        <v>1312</v>
      </c>
      <c r="P332" s="180">
        <v>505.0</v>
      </c>
      <c r="Q332" s="103"/>
      <c r="R332" s="168" t="str">
        <f t="shared" si="1"/>
        <v>26678</v>
      </c>
      <c r="S332" s="181" t="str">
        <f>vlookup(R332,route!$A$3:$L$2248,5,FALSE)</f>
        <v>Origin</v>
      </c>
      <c r="T332" s="168" t="str">
        <f t="shared" si="2"/>
        <v>26664</v>
      </c>
      <c r="U332" s="170" t="str">
        <f>vlookup(T332,route!$A$3:$L$2248,5,FALSE)</f>
        <v>Destination</v>
      </c>
      <c r="V332" s="131"/>
    </row>
    <row r="333">
      <c r="A333" s="129"/>
      <c r="B333" s="168">
        <v>267.0</v>
      </c>
      <c r="C333" s="174" t="s">
        <v>555</v>
      </c>
      <c r="D333" s="154">
        <f>vlookup(E333,terminals!$C$4:$O$196,13,FALSE)</f>
        <v>78</v>
      </c>
      <c r="E333" s="174" t="s">
        <v>249</v>
      </c>
      <c r="F333" s="154">
        <f>vlookup(G333,terminals!$C$4:$O$196,13,FALSE)</f>
        <v>71</v>
      </c>
      <c r="G333" s="174" t="s">
        <v>227</v>
      </c>
      <c r="H333" s="175" t="s">
        <v>1143</v>
      </c>
      <c r="I333" s="176">
        <v>7700.0</v>
      </c>
      <c r="J333" s="177"/>
      <c r="K333" s="178"/>
      <c r="L333" s="179"/>
      <c r="M333" s="103"/>
      <c r="N333" s="103"/>
      <c r="O333" s="162" t="s">
        <v>1235</v>
      </c>
      <c r="P333" s="180">
        <v>448.0</v>
      </c>
      <c r="Q333" s="103"/>
      <c r="R333" s="168" t="str">
        <f t="shared" si="1"/>
        <v>26778</v>
      </c>
      <c r="S333" s="181" t="str">
        <f>vlookup(R333,route!$A$3:$L$2248,5,FALSE)</f>
        <v>Origin</v>
      </c>
      <c r="T333" s="168" t="str">
        <f t="shared" si="2"/>
        <v>26771</v>
      </c>
      <c r="U333" s="170" t="str">
        <f>vlookup(T333,route!$A$3:$L$2248,5,FALSE)</f>
        <v>Destination</v>
      </c>
      <c r="V333" s="131"/>
    </row>
    <row r="334">
      <c r="A334" s="129"/>
      <c r="B334" s="168">
        <v>268.0</v>
      </c>
      <c r="C334" s="174" t="s">
        <v>1072</v>
      </c>
      <c r="D334" s="154">
        <f>vlookup(E334,terminals!$C$4:$O$196,13,FALSE)</f>
        <v>79</v>
      </c>
      <c r="E334" s="174" t="s">
        <v>230</v>
      </c>
      <c r="F334" s="154">
        <f>vlookup(G334,terminals!$C$4:$O$196,13,FALSE)</f>
        <v>71</v>
      </c>
      <c r="G334" s="174" t="s">
        <v>227</v>
      </c>
      <c r="H334" s="175" t="s">
        <v>1143</v>
      </c>
      <c r="I334" s="176">
        <v>7700.0</v>
      </c>
      <c r="J334" s="177"/>
      <c r="K334" s="178"/>
      <c r="L334" s="179"/>
      <c r="M334" s="103"/>
      <c r="N334" s="103"/>
      <c r="O334" s="162" t="s">
        <v>1280</v>
      </c>
      <c r="P334" s="180">
        <v>504.0</v>
      </c>
      <c r="Q334" s="103"/>
      <c r="R334" s="168" t="str">
        <f t="shared" si="1"/>
        <v>26879</v>
      </c>
      <c r="S334" s="181" t="str">
        <f>vlookup(R334,route!$A$3:$L$2248,5,FALSE)</f>
        <v>Origin</v>
      </c>
      <c r="T334" s="168" t="str">
        <f t="shared" si="2"/>
        <v>26871</v>
      </c>
      <c r="U334" s="170" t="str">
        <f>vlookup(T334,route!$A$3:$L$2248,5,FALSE)</f>
        <v>Destination</v>
      </c>
      <c r="V334" s="131"/>
    </row>
    <row r="335">
      <c r="A335" s="129"/>
      <c r="B335" s="168">
        <v>269.0</v>
      </c>
      <c r="C335" s="174" t="s">
        <v>557</v>
      </c>
      <c r="D335" s="154">
        <f>vlookup(E335,terminals!$C$4:$O$196,13,FALSE)</f>
        <v>79</v>
      </c>
      <c r="E335" s="174" t="s">
        <v>230</v>
      </c>
      <c r="F335" s="154">
        <f>vlookup(G335,terminals!$C$4:$O$196,13,FALSE)</f>
        <v>69</v>
      </c>
      <c r="G335" s="174" t="s">
        <v>1065</v>
      </c>
      <c r="H335" s="175" t="s">
        <v>1143</v>
      </c>
      <c r="I335" s="176">
        <v>8200.0</v>
      </c>
      <c r="J335" s="177"/>
      <c r="K335" s="178"/>
      <c r="L335" s="179"/>
      <c r="M335" s="103"/>
      <c r="N335" s="103"/>
      <c r="O335" s="162" t="s">
        <v>1313</v>
      </c>
      <c r="P335" s="180">
        <v>571.0</v>
      </c>
      <c r="Q335" s="103"/>
      <c r="R335" s="168" t="str">
        <f t="shared" si="1"/>
        <v>26979</v>
      </c>
      <c r="S335" s="181" t="str">
        <f>vlookup(R335,route!$A$3:$L$2248,5,FALSE)</f>
        <v>Origin</v>
      </c>
      <c r="T335" s="168" t="str">
        <f t="shared" si="2"/>
        <v>26969</v>
      </c>
      <c r="U335" s="170" t="str">
        <f>vlookup(T335,route!$A$3:$L$2248,5,FALSE)</f>
        <v>Destination</v>
      </c>
      <c r="V335" s="131"/>
    </row>
    <row r="336">
      <c r="A336" s="160"/>
      <c r="B336" s="168">
        <v>270.0</v>
      </c>
      <c r="C336" s="174" t="s">
        <v>558</v>
      </c>
      <c r="D336" s="154">
        <f>vlookup(E336,terminals!$C$4:$O$196,13,FALSE)</f>
        <v>79</v>
      </c>
      <c r="E336" s="174" t="s">
        <v>230</v>
      </c>
      <c r="F336" s="154">
        <f>vlookup(G336,terminals!$C$4:$O$196,13,FALSE)</f>
        <v>70</v>
      </c>
      <c r="G336" s="174" t="s">
        <v>234</v>
      </c>
      <c r="H336" s="175" t="s">
        <v>1143</v>
      </c>
      <c r="I336" s="176">
        <v>8000.0</v>
      </c>
      <c r="J336" s="177"/>
      <c r="K336" s="178"/>
      <c r="L336" s="179"/>
      <c r="M336" s="103"/>
      <c r="N336" s="103"/>
      <c r="O336" s="162" t="s">
        <v>1314</v>
      </c>
      <c r="P336" s="180">
        <v>580.0</v>
      </c>
      <c r="Q336" s="103"/>
      <c r="R336" s="168" t="str">
        <f t="shared" si="1"/>
        <v>27079</v>
      </c>
      <c r="S336" s="181" t="str">
        <f>vlookup(R336,route!$A$3:$L$2248,5,FALSE)</f>
        <v>Origin</v>
      </c>
      <c r="T336" s="168" t="str">
        <f t="shared" si="2"/>
        <v>27070</v>
      </c>
      <c r="U336" s="170" t="str">
        <f>vlookup(T336,route!$A$3:$L$2248,5,FALSE)</f>
        <v>Dropoff</v>
      </c>
      <c r="V336" s="131"/>
    </row>
    <row r="337">
      <c r="A337" s="160"/>
      <c r="B337" s="168">
        <v>270.0</v>
      </c>
      <c r="C337" s="174" t="s">
        <v>558</v>
      </c>
      <c r="D337" s="154">
        <f>vlookup(E337,terminals!$C$4:$O$196,13,FALSE)</f>
        <v>79</v>
      </c>
      <c r="E337" s="174" t="s">
        <v>230</v>
      </c>
      <c r="F337" s="154">
        <f>vlookup(G337,terminals!$C$4:$O$196,13,FALSE)</f>
        <v>65</v>
      </c>
      <c r="G337" s="174" t="s">
        <v>237</v>
      </c>
      <c r="H337" s="175" t="s">
        <v>1143</v>
      </c>
      <c r="I337" s="176">
        <v>6500.0</v>
      </c>
      <c r="J337" s="177"/>
      <c r="K337" s="178"/>
      <c r="L337" s="179"/>
      <c r="M337" s="103"/>
      <c r="N337" s="103"/>
      <c r="O337" s="162" t="s">
        <v>1315</v>
      </c>
      <c r="P337" s="180">
        <v>325.0</v>
      </c>
      <c r="Q337" s="103"/>
      <c r="R337" s="168" t="str">
        <f t="shared" si="1"/>
        <v>27079</v>
      </c>
      <c r="S337" s="181" t="str">
        <f>vlookup(R337,route!$A$3:$L$2248,5,FALSE)</f>
        <v>Origin</v>
      </c>
      <c r="T337" s="168" t="str">
        <f t="shared" si="2"/>
        <v>27065</v>
      </c>
      <c r="U337" s="170" t="str">
        <f>vlookup(T337,route!$A$3:$L$2248,5,FALSE)</f>
        <v>Lastdrop</v>
      </c>
      <c r="V337" s="131"/>
    </row>
    <row r="338">
      <c r="A338" s="129"/>
      <c r="B338" s="168">
        <v>270.0</v>
      </c>
      <c r="C338" s="174" t="s">
        <v>558</v>
      </c>
      <c r="D338" s="154">
        <f>vlookup(E338,terminals!$C$4:$O$196,13,FALSE)</f>
        <v>79</v>
      </c>
      <c r="E338" s="174" t="s">
        <v>230</v>
      </c>
      <c r="F338" s="154">
        <f>vlookup(G338,terminals!$C$4:$O$196,13,FALSE)</f>
        <v>74</v>
      </c>
      <c r="G338" s="174" t="s">
        <v>239</v>
      </c>
      <c r="H338" s="175" t="s">
        <v>1143</v>
      </c>
      <c r="I338" s="176">
        <v>6500.0</v>
      </c>
      <c r="J338" s="177"/>
      <c r="K338" s="178"/>
      <c r="L338" s="179"/>
      <c r="M338" s="103"/>
      <c r="N338" s="103"/>
      <c r="O338" s="162" t="s">
        <v>1316</v>
      </c>
      <c r="P338" s="180">
        <v>436.0</v>
      </c>
      <c r="Q338" s="103"/>
      <c r="R338" s="168" t="str">
        <f t="shared" si="1"/>
        <v>27079</v>
      </c>
      <c r="S338" s="181" t="str">
        <f>vlookup(R338,route!$A$3:$L$2248,5,FALSE)</f>
        <v>Origin</v>
      </c>
      <c r="T338" s="168" t="str">
        <f t="shared" si="2"/>
        <v>27074</v>
      </c>
      <c r="U338" s="170" t="str">
        <f>vlookup(T338,route!$A$3:$L$2248,5,FALSE)</f>
        <v>Destination</v>
      </c>
      <c r="V338" s="131"/>
    </row>
    <row r="339">
      <c r="A339" s="129"/>
      <c r="B339" s="168">
        <v>271.0</v>
      </c>
      <c r="C339" s="174" t="s">
        <v>559</v>
      </c>
      <c r="D339" s="154">
        <f>vlookup(E339,terminals!$C$4:$O$196,13,FALSE)</f>
        <v>79</v>
      </c>
      <c r="E339" s="174" t="s">
        <v>230</v>
      </c>
      <c r="F339" s="154">
        <f>vlookup(G339,terminals!$C$4:$O$196,13,FALSE)</f>
        <v>61</v>
      </c>
      <c r="G339" s="174" t="s">
        <v>238</v>
      </c>
      <c r="H339" s="175" t="s">
        <v>1143</v>
      </c>
      <c r="I339" s="176">
        <v>9000.0</v>
      </c>
      <c r="J339" s="177"/>
      <c r="K339" s="178"/>
      <c r="L339" s="179"/>
      <c r="M339" s="103"/>
      <c r="N339" s="103"/>
      <c r="O339" s="162" t="s">
        <v>1216</v>
      </c>
      <c r="P339" s="180">
        <v>484.0</v>
      </c>
      <c r="Q339" s="103"/>
      <c r="R339" s="168" t="str">
        <f t="shared" si="1"/>
        <v>27179</v>
      </c>
      <c r="S339" s="181" t="str">
        <f>vlookup(R339,route!$A$3:$L$2248,5,FALSE)</f>
        <v>Origin</v>
      </c>
      <c r="T339" s="168" t="str">
        <f t="shared" si="2"/>
        <v>27161</v>
      </c>
      <c r="U339" s="170" t="str">
        <f>vlookup(T339,route!$A$3:$L$2248,5,FALSE)</f>
        <v>Destination</v>
      </c>
      <c r="V339" s="131"/>
    </row>
    <row r="340">
      <c r="A340" s="160"/>
      <c r="B340" s="168">
        <v>272.0</v>
      </c>
      <c r="C340" s="174" t="s">
        <v>560</v>
      </c>
      <c r="D340" s="154">
        <f>vlookup(E340,terminals!$C$4:$O$196,13,FALSE)</f>
        <v>79</v>
      </c>
      <c r="E340" s="174" t="s">
        <v>230</v>
      </c>
      <c r="F340" s="154">
        <f>vlookup(G340,terminals!$C$4:$O$196,13,FALSE)</f>
        <v>73</v>
      </c>
      <c r="G340" s="174" t="s">
        <v>250</v>
      </c>
      <c r="H340" s="175" t="s">
        <v>1143</v>
      </c>
      <c r="I340" s="176">
        <v>6200.0</v>
      </c>
      <c r="J340" s="177"/>
      <c r="K340" s="178"/>
      <c r="L340" s="179"/>
      <c r="M340" s="103"/>
      <c r="N340" s="103"/>
      <c r="O340" s="162" t="s">
        <v>1317</v>
      </c>
      <c r="P340" s="180">
        <v>550.0</v>
      </c>
      <c r="Q340" s="103"/>
      <c r="R340" s="168" t="str">
        <f t="shared" si="1"/>
        <v>27279</v>
      </c>
      <c r="S340" s="181" t="str">
        <f>vlookup(R340,route!$A$3:$L$2248,5,FALSE)</f>
        <v>Origin</v>
      </c>
      <c r="T340" s="168" t="str">
        <f t="shared" si="2"/>
        <v>27273</v>
      </c>
      <c r="U340" s="170" t="str">
        <f>vlookup(T340,route!$A$3:$L$2248,5,FALSE)</f>
        <v>Dropoff</v>
      </c>
      <c r="V340" s="131"/>
    </row>
    <row r="341">
      <c r="A341" s="160"/>
      <c r="B341" s="168">
        <v>272.0</v>
      </c>
      <c r="C341" s="174" t="s">
        <v>560</v>
      </c>
      <c r="D341" s="154">
        <f>vlookup(E341,terminals!$C$4:$O$196,13,FALSE)</f>
        <v>79</v>
      </c>
      <c r="E341" s="174" t="s">
        <v>230</v>
      </c>
      <c r="F341" s="154">
        <f>vlookup(G341,terminals!$C$4:$O$196,13,FALSE)</f>
        <v>71</v>
      </c>
      <c r="G341" s="174" t="s">
        <v>227</v>
      </c>
      <c r="H341" s="175" t="s">
        <v>1143</v>
      </c>
      <c r="I341" s="176">
        <v>7700.0</v>
      </c>
      <c r="J341" s="177"/>
      <c r="K341" s="178"/>
      <c r="L341" s="179"/>
      <c r="M341" s="103"/>
      <c r="N341" s="103"/>
      <c r="O341" s="162" t="s">
        <v>1280</v>
      </c>
      <c r="P341" s="180">
        <v>620.0</v>
      </c>
      <c r="Q341" s="103"/>
      <c r="R341" s="168" t="str">
        <f t="shared" si="1"/>
        <v>27279</v>
      </c>
      <c r="S341" s="181" t="str">
        <f>vlookup(R341,route!$A$3:$L$2248,5,FALSE)</f>
        <v>Origin</v>
      </c>
      <c r="T341" s="168" t="str">
        <f t="shared" si="2"/>
        <v>27271</v>
      </c>
      <c r="U341" s="170" t="str">
        <f>vlookup(T341,route!$A$3:$L$2248,5,FALSE)</f>
        <v>Dropoff</v>
      </c>
      <c r="V341" s="131"/>
    </row>
    <row r="342">
      <c r="A342" s="160"/>
      <c r="B342" s="168">
        <v>272.0</v>
      </c>
      <c r="C342" s="174" t="s">
        <v>560</v>
      </c>
      <c r="D342" s="154">
        <f>vlookup(E342,terminals!$C$4:$O$196,13,FALSE)</f>
        <v>79</v>
      </c>
      <c r="E342" s="174" t="s">
        <v>230</v>
      </c>
      <c r="F342" s="154">
        <f>vlookup(G342,terminals!$C$4:$O$196,13,FALSE)</f>
        <v>67</v>
      </c>
      <c r="G342" s="174" t="s">
        <v>1073</v>
      </c>
      <c r="H342" s="175" t="s">
        <v>1143</v>
      </c>
      <c r="I342" s="176">
        <v>8200.0</v>
      </c>
      <c r="J342" s="177"/>
      <c r="K342" s="178"/>
      <c r="L342" s="179"/>
      <c r="M342" s="103"/>
      <c r="N342" s="103"/>
      <c r="O342" s="162" t="s">
        <v>1311</v>
      </c>
      <c r="P342" s="180">
        <v>622.0</v>
      </c>
      <c r="Q342" s="103"/>
      <c r="R342" s="168" t="str">
        <f t="shared" si="1"/>
        <v>27279</v>
      </c>
      <c r="S342" s="181" t="str">
        <f>vlookup(R342,route!$A$3:$L$2248,5,FALSE)</f>
        <v>Origin</v>
      </c>
      <c r="T342" s="168" t="str">
        <f t="shared" si="2"/>
        <v>27267</v>
      </c>
      <c r="U342" s="170" t="str">
        <f>vlookup(T342,route!$A$3:$L$2248,5,FALSE)</f>
        <v>Dropoff</v>
      </c>
      <c r="V342" s="131"/>
    </row>
    <row r="343">
      <c r="A343" s="160"/>
      <c r="B343" s="168">
        <v>272.0</v>
      </c>
      <c r="C343" s="174" t="s">
        <v>560</v>
      </c>
      <c r="D343" s="154">
        <f>vlookup(E343,terminals!$C$4:$O$196,13,FALSE)</f>
        <v>79</v>
      </c>
      <c r="E343" s="174" t="s">
        <v>230</v>
      </c>
      <c r="F343" s="154">
        <f>vlookup(G343,terminals!$C$4:$O$196,13,FALSE)</f>
        <v>76</v>
      </c>
      <c r="G343" s="174" t="s">
        <v>241</v>
      </c>
      <c r="H343" s="175" t="s">
        <v>1143</v>
      </c>
      <c r="I343" s="176">
        <v>8500.0</v>
      </c>
      <c r="J343" s="177"/>
      <c r="K343" s="178"/>
      <c r="L343" s="179"/>
      <c r="M343" s="103"/>
      <c r="N343" s="103"/>
      <c r="O343" s="162" t="s">
        <v>1318</v>
      </c>
      <c r="P343" s="180">
        <v>436.0</v>
      </c>
      <c r="Q343" s="103"/>
      <c r="R343" s="168" t="str">
        <f t="shared" si="1"/>
        <v>27279</v>
      </c>
      <c r="S343" s="181" t="str">
        <f>vlookup(R343,route!$A$3:$L$2248,5,FALSE)</f>
        <v>Origin</v>
      </c>
      <c r="T343" s="168" t="str">
        <f t="shared" si="2"/>
        <v>27276</v>
      </c>
      <c r="U343" s="170" t="str">
        <f>vlookup(T343,route!$A$3:$L$2248,5,FALSE)</f>
        <v>Dropoff</v>
      </c>
      <c r="V343" s="131"/>
    </row>
    <row r="344">
      <c r="A344" s="160"/>
      <c r="B344" s="168">
        <v>272.0</v>
      </c>
      <c r="C344" s="174" t="s">
        <v>560</v>
      </c>
      <c r="D344" s="154">
        <f>vlookup(E344,terminals!$C$4:$O$196,13,FALSE)</f>
        <v>79</v>
      </c>
      <c r="E344" s="174" t="s">
        <v>230</v>
      </c>
      <c r="F344" s="154">
        <f>vlookup(G344,terminals!$C$4:$O$196,13,FALSE)</f>
        <v>60</v>
      </c>
      <c r="G344" s="174" t="s">
        <v>1066</v>
      </c>
      <c r="H344" s="175" t="s">
        <v>1143</v>
      </c>
      <c r="I344" s="176">
        <v>9000.0</v>
      </c>
      <c r="J344" s="177"/>
      <c r="K344" s="178"/>
      <c r="L344" s="179"/>
      <c r="M344" s="103"/>
      <c r="N344" s="103"/>
      <c r="O344" s="162" t="s">
        <v>1319</v>
      </c>
      <c r="P344" s="180">
        <v>550.0</v>
      </c>
      <c r="Q344" s="103"/>
      <c r="R344" s="168" t="str">
        <f t="shared" si="1"/>
        <v>27279</v>
      </c>
      <c r="S344" s="181" t="str">
        <f>vlookup(R344,route!$A$3:$L$2248,5,FALSE)</f>
        <v>Origin</v>
      </c>
      <c r="T344" s="168" t="str">
        <f t="shared" si="2"/>
        <v>27260</v>
      </c>
      <c r="U344" s="170" t="str">
        <f>vlookup(T344,route!$A$3:$L$2248,5,FALSE)</f>
        <v>Lastdrop</v>
      </c>
      <c r="V344" s="131"/>
    </row>
    <row r="345">
      <c r="A345" s="129"/>
      <c r="B345" s="168">
        <v>272.0</v>
      </c>
      <c r="C345" s="174" t="s">
        <v>560</v>
      </c>
      <c r="D345" s="154">
        <f>vlookup(E345,terminals!$C$4:$O$196,13,FALSE)</f>
        <v>79</v>
      </c>
      <c r="E345" s="174" t="s">
        <v>230</v>
      </c>
      <c r="F345" s="154">
        <f>vlookup(G345,terminals!$C$4:$O$196,13,FALSE)</f>
        <v>86</v>
      </c>
      <c r="G345" s="174" t="s">
        <v>248</v>
      </c>
      <c r="H345" s="175" t="s">
        <v>1143</v>
      </c>
      <c r="I345" s="176">
        <v>9000.0</v>
      </c>
      <c r="J345" s="177"/>
      <c r="K345" s="178"/>
      <c r="L345" s="179"/>
      <c r="M345" s="103"/>
      <c r="N345" s="103"/>
      <c r="O345" s="162" t="s">
        <v>1285</v>
      </c>
      <c r="P345" s="180">
        <v>620.0</v>
      </c>
      <c r="Q345" s="103"/>
      <c r="R345" s="168" t="str">
        <f t="shared" si="1"/>
        <v>27279</v>
      </c>
      <c r="S345" s="181" t="str">
        <f>vlookup(R345,route!$A$3:$L$2248,5,FALSE)</f>
        <v>Origin</v>
      </c>
      <c r="T345" s="168" t="str">
        <f t="shared" si="2"/>
        <v>27286</v>
      </c>
      <c r="U345" s="170" t="str">
        <f>vlookup(T345,route!$A$3:$L$2248,5,FALSE)</f>
        <v>Destination</v>
      </c>
      <c r="V345" s="131"/>
    </row>
    <row r="346">
      <c r="A346" s="160"/>
      <c r="B346" s="168">
        <v>273.0</v>
      </c>
      <c r="C346" s="174" t="s">
        <v>560</v>
      </c>
      <c r="D346" s="154">
        <f>vlookup(E346,terminals!$C$4:$O$196,13,FALSE)</f>
        <v>79</v>
      </c>
      <c r="E346" s="174" t="s">
        <v>230</v>
      </c>
      <c r="F346" s="154">
        <f>vlookup(G346,terminals!$C$4:$O$196,13,FALSE)</f>
        <v>71</v>
      </c>
      <c r="G346" s="174" t="s">
        <v>227</v>
      </c>
      <c r="H346" s="175" t="s">
        <v>1143</v>
      </c>
      <c r="I346" s="176">
        <v>7700.0</v>
      </c>
      <c r="J346" s="177"/>
      <c r="K346" s="178"/>
      <c r="L346" s="179"/>
      <c r="M346" s="103"/>
      <c r="N346" s="103"/>
      <c r="O346" s="162" t="s">
        <v>1280</v>
      </c>
      <c r="P346" s="180">
        <v>622.0</v>
      </c>
      <c r="Q346" s="103"/>
      <c r="R346" s="168" t="str">
        <f t="shared" si="1"/>
        <v>27379</v>
      </c>
      <c r="S346" s="181" t="str">
        <f>vlookup(R346,route!$A$3:$L$2248,5,FALSE)</f>
        <v>Origin</v>
      </c>
      <c r="T346" s="168" t="str">
        <f t="shared" si="2"/>
        <v>27371</v>
      </c>
      <c r="U346" s="170" t="str">
        <f>vlookup(T346,route!$A$3:$L$2248,5,FALSE)</f>
        <v>Dropoff</v>
      </c>
      <c r="V346" s="131"/>
    </row>
    <row r="347">
      <c r="A347" s="160"/>
      <c r="B347" s="168">
        <v>273.0</v>
      </c>
      <c r="C347" s="174" t="s">
        <v>560</v>
      </c>
      <c r="D347" s="154">
        <f>vlookup(E347,terminals!$C$4:$O$196,13,FALSE)</f>
        <v>79</v>
      </c>
      <c r="E347" s="174" t="s">
        <v>230</v>
      </c>
      <c r="F347" s="154">
        <f>vlookup(G347,terminals!$C$4:$O$196,13,FALSE)</f>
        <v>76</v>
      </c>
      <c r="G347" s="174" t="s">
        <v>241</v>
      </c>
      <c r="H347" s="175" t="s">
        <v>1143</v>
      </c>
      <c r="I347" s="176">
        <v>8500.0</v>
      </c>
      <c r="J347" s="177"/>
      <c r="K347" s="178"/>
      <c r="L347" s="179"/>
      <c r="M347" s="103"/>
      <c r="N347" s="103"/>
      <c r="O347" s="162" t="s">
        <v>1318</v>
      </c>
      <c r="P347" s="180">
        <v>580.0</v>
      </c>
      <c r="Q347" s="103"/>
      <c r="R347" s="168" t="str">
        <f t="shared" si="1"/>
        <v>27379</v>
      </c>
      <c r="S347" s="181" t="str">
        <f>vlookup(R347,route!$A$3:$L$2248,5,FALSE)</f>
        <v>Origin</v>
      </c>
      <c r="T347" s="168" t="str">
        <f t="shared" si="2"/>
        <v>27376</v>
      </c>
      <c r="U347" s="170" t="str">
        <f>vlookup(T347,route!$A$3:$L$2248,5,FALSE)</f>
        <v>Dropoff</v>
      </c>
      <c r="V347" s="131"/>
    </row>
    <row r="348">
      <c r="A348" s="160"/>
      <c r="B348" s="168">
        <v>273.0</v>
      </c>
      <c r="C348" s="174" t="s">
        <v>560</v>
      </c>
      <c r="D348" s="154">
        <f>vlookup(E348,terminals!$C$4:$O$196,13,FALSE)</f>
        <v>79</v>
      </c>
      <c r="E348" s="174" t="s">
        <v>230</v>
      </c>
      <c r="F348" s="154">
        <f>vlookup(G348,terminals!$C$4:$O$196,13,FALSE)</f>
        <v>60</v>
      </c>
      <c r="G348" s="174" t="s">
        <v>1066</v>
      </c>
      <c r="H348" s="175" t="s">
        <v>1143</v>
      </c>
      <c r="I348" s="176">
        <v>9000.0</v>
      </c>
      <c r="J348" s="177"/>
      <c r="K348" s="178"/>
      <c r="L348" s="179"/>
      <c r="M348" s="103"/>
      <c r="N348" s="103"/>
      <c r="O348" s="162" t="s">
        <v>1319</v>
      </c>
      <c r="P348" s="180">
        <v>588.0</v>
      </c>
      <c r="Q348" s="103"/>
      <c r="R348" s="168" t="str">
        <f t="shared" si="1"/>
        <v>27379</v>
      </c>
      <c r="S348" s="181" t="str">
        <f>vlookup(R348,route!$A$3:$L$2248,5,FALSE)</f>
        <v>Origin</v>
      </c>
      <c r="T348" s="168" t="str">
        <f t="shared" si="2"/>
        <v>27360</v>
      </c>
      <c r="U348" s="170" t="str">
        <f>vlookup(T348,route!$A$3:$L$2248,5,FALSE)</f>
        <v>Lastdrop</v>
      </c>
      <c r="V348" s="131"/>
    </row>
    <row r="349">
      <c r="A349" s="129"/>
      <c r="B349" s="168">
        <v>273.0</v>
      </c>
      <c r="C349" s="174" t="s">
        <v>560</v>
      </c>
      <c r="D349" s="154">
        <f>vlookup(E349,terminals!$C$4:$O$196,13,FALSE)</f>
        <v>79</v>
      </c>
      <c r="E349" s="174" t="s">
        <v>230</v>
      </c>
      <c r="F349" s="154">
        <f>vlookup(G349,terminals!$C$4:$O$196,13,FALSE)</f>
        <v>86</v>
      </c>
      <c r="G349" s="174" t="s">
        <v>248</v>
      </c>
      <c r="H349" s="175" t="s">
        <v>1143</v>
      </c>
      <c r="I349" s="176">
        <v>9000.0</v>
      </c>
      <c r="J349" s="177"/>
      <c r="K349" s="178"/>
      <c r="L349" s="179"/>
      <c r="M349" s="103"/>
      <c r="N349" s="103"/>
      <c r="O349" s="162" t="s">
        <v>1285</v>
      </c>
      <c r="P349" s="180">
        <v>504.0</v>
      </c>
      <c r="Q349" s="103"/>
      <c r="R349" s="168" t="str">
        <f t="shared" si="1"/>
        <v>27379</v>
      </c>
      <c r="S349" s="181" t="str">
        <f>vlookup(R349,route!$A$3:$L$2248,5,FALSE)</f>
        <v>Origin</v>
      </c>
      <c r="T349" s="168" t="str">
        <f t="shared" si="2"/>
        <v>27386</v>
      </c>
      <c r="U349" s="170" t="str">
        <f>vlookup(T349,route!$A$3:$L$2248,5,FALSE)</f>
        <v>Destination</v>
      </c>
      <c r="V349" s="131"/>
    </row>
    <row r="350">
      <c r="A350" s="160"/>
      <c r="B350" s="168">
        <v>274.0</v>
      </c>
      <c r="C350" s="174" t="s">
        <v>561</v>
      </c>
      <c r="D350" s="154">
        <f>vlookup(E350,terminals!$C$4:$O$196,13,FALSE)</f>
        <v>79</v>
      </c>
      <c r="E350" s="174" t="s">
        <v>230</v>
      </c>
      <c r="F350" s="154">
        <f>vlookup(G350,terminals!$C$4:$O$196,13,FALSE)</f>
        <v>61</v>
      </c>
      <c r="G350" s="174" t="s">
        <v>238</v>
      </c>
      <c r="H350" s="175" t="s">
        <v>1143</v>
      </c>
      <c r="I350" s="176">
        <v>9000.0</v>
      </c>
      <c r="J350" s="177"/>
      <c r="K350" s="178"/>
      <c r="L350" s="179"/>
      <c r="M350" s="103"/>
      <c r="N350" s="103"/>
      <c r="O350" s="162" t="s">
        <v>1216</v>
      </c>
      <c r="P350" s="180">
        <v>571.0</v>
      </c>
      <c r="Q350" s="103"/>
      <c r="R350" s="168" t="str">
        <f t="shared" si="1"/>
        <v>27479</v>
      </c>
      <c r="S350" s="181" t="str">
        <f>vlookup(R350,route!$A$3:$L$2248,5,FALSE)</f>
        <v>Origin</v>
      </c>
      <c r="T350" s="168" t="str">
        <f t="shared" si="2"/>
        <v>27461</v>
      </c>
      <c r="U350" s="170" t="str">
        <f>vlookup(T350,route!$A$3:$L$2248,5,FALSE)</f>
        <v>Lastdrop</v>
      </c>
      <c r="V350" s="131"/>
    </row>
    <row r="351">
      <c r="A351" s="129"/>
      <c r="B351" s="168">
        <v>274.0</v>
      </c>
      <c r="C351" s="174" t="s">
        <v>561</v>
      </c>
      <c r="D351" s="154">
        <f>vlookup(E351,terminals!$C$4:$O$196,13,FALSE)</f>
        <v>79</v>
      </c>
      <c r="E351" s="174" t="s">
        <v>230</v>
      </c>
      <c r="F351" s="154">
        <f>vlookup(G351,terminals!$C$4:$O$196,13,FALSE)</f>
        <v>64</v>
      </c>
      <c r="G351" s="174" t="s">
        <v>247</v>
      </c>
      <c r="H351" s="175" t="s">
        <v>1143</v>
      </c>
      <c r="I351" s="176">
        <v>9000.0</v>
      </c>
      <c r="J351" s="177"/>
      <c r="K351" s="178"/>
      <c r="L351" s="179"/>
      <c r="M351" s="103"/>
      <c r="N351" s="103"/>
      <c r="O351" s="162" t="s">
        <v>1316</v>
      </c>
      <c r="P351" s="180">
        <v>588.0</v>
      </c>
      <c r="Q351" s="103"/>
      <c r="R351" s="168" t="str">
        <f t="shared" si="1"/>
        <v>27479</v>
      </c>
      <c r="S351" s="181" t="str">
        <f>vlookup(R351,route!$A$3:$L$2248,5,FALSE)</f>
        <v>Origin</v>
      </c>
      <c r="T351" s="168" t="str">
        <f t="shared" si="2"/>
        <v>27464</v>
      </c>
      <c r="U351" s="170" t="str">
        <f>vlookup(T351,route!$A$3:$L$2248,5,FALSE)</f>
        <v>Destination</v>
      </c>
      <c r="V351" s="131"/>
    </row>
    <row r="352">
      <c r="A352" s="160"/>
      <c r="B352" s="168">
        <v>275.0</v>
      </c>
      <c r="C352" s="174" t="s">
        <v>561</v>
      </c>
      <c r="D352" s="154">
        <f>vlookup(E352,terminals!$C$4:$O$196,13,FALSE)</f>
        <v>79</v>
      </c>
      <c r="E352" s="174" t="s">
        <v>230</v>
      </c>
      <c r="F352" s="154">
        <f>vlookup(G352,terminals!$C$4:$O$196,13,FALSE)</f>
        <v>65</v>
      </c>
      <c r="G352" s="174" t="s">
        <v>237</v>
      </c>
      <c r="H352" s="175" t="s">
        <v>1143</v>
      </c>
      <c r="I352" s="176">
        <v>8500.0</v>
      </c>
      <c r="J352" s="177"/>
      <c r="K352" s="178"/>
      <c r="L352" s="179"/>
      <c r="M352" s="103"/>
      <c r="N352" s="103"/>
      <c r="O352" s="162" t="s">
        <v>1320</v>
      </c>
      <c r="P352" s="180">
        <v>578.0</v>
      </c>
      <c r="Q352" s="103"/>
      <c r="R352" s="168" t="str">
        <f t="shared" si="1"/>
        <v>27579</v>
      </c>
      <c r="S352" s="181" t="str">
        <f>vlookup(R352,route!$A$3:$L$2248,5,FALSE)</f>
        <v>Origin</v>
      </c>
      <c r="T352" s="168" t="str">
        <f t="shared" si="2"/>
        <v>27565</v>
      </c>
      <c r="U352" s="170" t="str">
        <f>vlookup(T352,route!$A$3:$L$2248,5,FALSE)</f>
        <v>Dropoff</v>
      </c>
      <c r="V352" s="131"/>
    </row>
    <row r="353">
      <c r="A353" s="160"/>
      <c r="B353" s="168">
        <v>275.0</v>
      </c>
      <c r="C353" s="174" t="s">
        <v>561</v>
      </c>
      <c r="D353" s="154">
        <f>vlookup(E353,terminals!$C$4:$O$196,13,FALSE)</f>
        <v>79</v>
      </c>
      <c r="E353" s="174" t="s">
        <v>230</v>
      </c>
      <c r="F353" s="154">
        <f>vlookup(G353,terminals!$C$4:$O$196,13,FALSE)</f>
        <v>74</v>
      </c>
      <c r="G353" s="174" t="s">
        <v>239</v>
      </c>
      <c r="H353" s="175" t="s">
        <v>1143</v>
      </c>
      <c r="I353" s="176">
        <v>8500.0</v>
      </c>
      <c r="J353" s="177"/>
      <c r="K353" s="178"/>
      <c r="L353" s="179"/>
      <c r="M353" s="103"/>
      <c r="N353" s="103"/>
      <c r="O353" s="162" t="s">
        <v>1316</v>
      </c>
      <c r="P353" s="180">
        <v>573.0</v>
      </c>
      <c r="Q353" s="103"/>
      <c r="R353" s="168" t="str">
        <f t="shared" si="1"/>
        <v>27579</v>
      </c>
      <c r="S353" s="181" t="str">
        <f>vlookup(R353,route!$A$3:$L$2248,5,FALSE)</f>
        <v>Origin</v>
      </c>
      <c r="T353" s="168" t="str">
        <f t="shared" si="2"/>
        <v>27574</v>
      </c>
      <c r="U353" s="170" t="str">
        <f>vlookup(T353,route!$A$3:$L$2248,5,FALSE)</f>
        <v>Lastdrop</v>
      </c>
      <c r="V353" s="131"/>
    </row>
    <row r="354">
      <c r="A354" s="129"/>
      <c r="B354" s="168">
        <v>275.0</v>
      </c>
      <c r="C354" s="174" t="s">
        <v>561</v>
      </c>
      <c r="D354" s="154">
        <f>vlookup(E354,terminals!$C$4:$O$196,13,FALSE)</f>
        <v>79</v>
      </c>
      <c r="E354" s="174" t="s">
        <v>230</v>
      </c>
      <c r="F354" s="154">
        <f>vlookup(G354,terminals!$C$4:$O$196,13,FALSE)</f>
        <v>64</v>
      </c>
      <c r="G354" s="174" t="s">
        <v>247</v>
      </c>
      <c r="H354" s="175" t="s">
        <v>1143</v>
      </c>
      <c r="I354" s="176">
        <v>9000.0</v>
      </c>
      <c r="J354" s="177"/>
      <c r="K354" s="178"/>
      <c r="L354" s="179"/>
      <c r="M354" s="103"/>
      <c r="N354" s="103"/>
      <c r="O354" s="162" t="s">
        <v>1316</v>
      </c>
      <c r="P354" s="180">
        <v>566.0</v>
      </c>
      <c r="Q354" s="103"/>
      <c r="R354" s="168" t="str">
        <f t="shared" si="1"/>
        <v>27579</v>
      </c>
      <c r="S354" s="181" t="str">
        <f>vlookup(R354,route!$A$3:$L$2248,5,FALSE)</f>
        <v>Origin</v>
      </c>
      <c r="T354" s="168" t="str">
        <f t="shared" si="2"/>
        <v>27564</v>
      </c>
      <c r="U354" s="170" t="str">
        <f>vlookup(T354,route!$A$3:$L$2248,5,FALSE)</f>
        <v>Destination</v>
      </c>
      <c r="V354" s="131"/>
    </row>
    <row r="355">
      <c r="A355" s="160"/>
      <c r="B355" s="154">
        <v>276.0</v>
      </c>
      <c r="C355" s="174" t="s">
        <v>562</v>
      </c>
      <c r="D355" s="154">
        <f>vlookup(E355,terminals!$C$4:$O$196,13,FALSE)</f>
        <v>61</v>
      </c>
      <c r="E355" s="174" t="s">
        <v>238</v>
      </c>
      <c r="F355" s="154">
        <f>vlookup(G355,terminals!$C$4:$O$196,13,FALSE)</f>
        <v>82</v>
      </c>
      <c r="G355" s="174" t="s">
        <v>231</v>
      </c>
      <c r="H355" s="175" t="s">
        <v>1143</v>
      </c>
      <c r="I355" s="176">
        <v>8000.0</v>
      </c>
      <c r="J355" s="177"/>
      <c r="K355" s="178"/>
      <c r="L355" s="179"/>
      <c r="M355" s="103"/>
      <c r="N355" s="103"/>
      <c r="O355" s="162" t="s">
        <v>1188</v>
      </c>
      <c r="P355" s="180">
        <v>573.0</v>
      </c>
      <c r="Q355" s="103"/>
      <c r="R355" s="168" t="str">
        <f t="shared" si="1"/>
        <v>27661</v>
      </c>
      <c r="S355" s="181" t="str">
        <f>vlookup(R355,route!$A$3:$L$2248,5,FALSE)</f>
        <v>Origin</v>
      </c>
      <c r="T355" s="168" t="str">
        <f t="shared" si="2"/>
        <v>27682</v>
      </c>
      <c r="U355" s="170" t="str">
        <f>vlookup(T355,route!$A$3:$L$2248,5,FALSE)</f>
        <v>Lastdrop</v>
      </c>
      <c r="V355" s="131"/>
    </row>
    <row r="356">
      <c r="A356" s="129"/>
      <c r="B356" s="154">
        <v>276.0</v>
      </c>
      <c r="C356" s="174" t="s">
        <v>562</v>
      </c>
      <c r="D356" s="154">
        <f>vlookup(E356,terminals!$C$4:$O$196,13,FALSE)</f>
        <v>61</v>
      </c>
      <c r="E356" s="174" t="s">
        <v>238</v>
      </c>
      <c r="F356" s="154">
        <f>vlookup(G356,terminals!$C$4:$O$196,13,FALSE)</f>
        <v>83</v>
      </c>
      <c r="G356" s="174" t="s">
        <v>228</v>
      </c>
      <c r="H356" s="175" t="s">
        <v>1143</v>
      </c>
      <c r="I356" s="176">
        <v>8000.0</v>
      </c>
      <c r="J356" s="177"/>
      <c r="K356" s="178"/>
      <c r="L356" s="179"/>
      <c r="M356" s="103"/>
      <c r="N356" s="103"/>
      <c r="O356" s="162" t="s">
        <v>1321</v>
      </c>
      <c r="P356" s="180">
        <v>573.0</v>
      </c>
      <c r="Q356" s="103"/>
      <c r="R356" s="168" t="str">
        <f t="shared" si="1"/>
        <v>27661</v>
      </c>
      <c r="S356" s="181" t="str">
        <f>vlookup(R356,route!$A$3:$L$2248,5,FALSE)</f>
        <v>Origin</v>
      </c>
      <c r="T356" s="168" t="str">
        <f t="shared" si="2"/>
        <v>27683</v>
      </c>
      <c r="U356" s="170" t="str">
        <f>vlookup(T356,route!$A$3:$L$2248,5,FALSE)</f>
        <v>Destination</v>
      </c>
      <c r="V356" s="131"/>
    </row>
    <row r="357">
      <c r="A357" s="160"/>
      <c r="B357" s="154">
        <v>277.0</v>
      </c>
      <c r="C357" s="174" t="s">
        <v>562</v>
      </c>
      <c r="D357" s="154">
        <f>vlookup(E357,terminals!$C$4:$O$196,13,FALSE)</f>
        <v>61</v>
      </c>
      <c r="E357" s="174" t="s">
        <v>238</v>
      </c>
      <c r="F357" s="154">
        <f>vlookup(G357,terminals!$C$4:$O$196,13,FALSE)</f>
        <v>78</v>
      </c>
      <c r="G357" s="174" t="s">
        <v>249</v>
      </c>
      <c r="H357" s="175" t="s">
        <v>1143</v>
      </c>
      <c r="I357" s="176">
        <v>8000.0</v>
      </c>
      <c r="J357" s="177"/>
      <c r="K357" s="178"/>
      <c r="L357" s="179"/>
      <c r="M357" s="103"/>
      <c r="N357" s="103"/>
      <c r="O357" s="162" t="s">
        <v>1322</v>
      </c>
      <c r="P357" s="180">
        <v>573.0</v>
      </c>
      <c r="Q357" s="103"/>
      <c r="R357" s="168" t="str">
        <f t="shared" si="1"/>
        <v>27761</v>
      </c>
      <c r="S357" s="181" t="str">
        <f>vlookup(R357,route!$A$3:$L$2248,5,FALSE)</f>
        <v>Origin</v>
      </c>
      <c r="T357" s="168" t="str">
        <f t="shared" si="2"/>
        <v>27778</v>
      </c>
      <c r="U357" s="170" t="str">
        <f>vlookup(T357,route!$A$3:$L$2248,5,FALSE)</f>
        <v>Lastdrop</v>
      </c>
      <c r="V357" s="131"/>
    </row>
    <row r="358">
      <c r="A358" s="129"/>
      <c r="B358" s="154">
        <v>277.0</v>
      </c>
      <c r="C358" s="174" t="s">
        <v>562</v>
      </c>
      <c r="D358" s="154">
        <f>vlookup(E358,terminals!$C$4:$O$196,13,FALSE)</f>
        <v>61</v>
      </c>
      <c r="E358" s="174" t="s">
        <v>238</v>
      </c>
      <c r="F358" s="154">
        <f>vlookup(G358,terminals!$C$4:$O$196,13,FALSE)</f>
        <v>83</v>
      </c>
      <c r="G358" s="174" t="s">
        <v>228</v>
      </c>
      <c r="H358" s="175" t="s">
        <v>1143</v>
      </c>
      <c r="I358" s="176">
        <v>8000.0</v>
      </c>
      <c r="J358" s="177"/>
      <c r="K358" s="178"/>
      <c r="L358" s="179"/>
      <c r="M358" s="103"/>
      <c r="N358" s="103"/>
      <c r="O358" s="162" t="s">
        <v>1321</v>
      </c>
      <c r="P358" s="180">
        <v>566.0</v>
      </c>
      <c r="Q358" s="103"/>
      <c r="R358" s="168" t="str">
        <f t="shared" si="1"/>
        <v>27761</v>
      </c>
      <c r="S358" s="181" t="str">
        <f>vlookup(R358,route!$A$3:$L$2248,5,FALSE)</f>
        <v>Origin</v>
      </c>
      <c r="T358" s="168" t="str">
        <f t="shared" si="2"/>
        <v>27783</v>
      </c>
      <c r="U358" s="170" t="str">
        <f>vlookup(T358,route!$A$3:$L$2248,5,FALSE)</f>
        <v>Destination</v>
      </c>
      <c r="V358" s="131"/>
    </row>
    <row r="359">
      <c r="A359" s="129"/>
      <c r="B359" s="154">
        <v>278.0</v>
      </c>
      <c r="C359" s="174" t="s">
        <v>562</v>
      </c>
      <c r="D359" s="154">
        <f>vlookup(E359,terminals!$C$4:$O$196,13,FALSE)</f>
        <v>61</v>
      </c>
      <c r="E359" s="174" t="s">
        <v>238</v>
      </c>
      <c r="F359" s="154">
        <f>vlookup(G359,terminals!$C$4:$O$196,13,FALSE)</f>
        <v>83</v>
      </c>
      <c r="G359" s="174" t="s">
        <v>228</v>
      </c>
      <c r="H359" s="175" t="s">
        <v>1143</v>
      </c>
      <c r="I359" s="176">
        <v>8000.0</v>
      </c>
      <c r="J359" s="177"/>
      <c r="K359" s="178"/>
      <c r="L359" s="179"/>
      <c r="M359" s="103"/>
      <c r="N359" s="103"/>
      <c r="O359" s="162" t="s">
        <v>1321</v>
      </c>
      <c r="P359" s="180">
        <v>587.0</v>
      </c>
      <c r="Q359" s="103"/>
      <c r="R359" s="168" t="str">
        <f t="shared" si="1"/>
        <v>27861</v>
      </c>
      <c r="S359" s="181" t="str">
        <f>vlookup(R359,route!$A$3:$L$2248,5,FALSE)</f>
        <v>Origin</v>
      </c>
      <c r="T359" s="168" t="str">
        <f t="shared" si="2"/>
        <v>27883</v>
      </c>
      <c r="U359" s="170" t="str">
        <f>vlookup(T359,route!$A$3:$L$2248,5,FALSE)</f>
        <v>Destination</v>
      </c>
      <c r="V359" s="131"/>
    </row>
    <row r="360">
      <c r="A360" s="129"/>
      <c r="B360" s="154">
        <v>279.0</v>
      </c>
      <c r="C360" s="174" t="s">
        <v>562</v>
      </c>
      <c r="D360" s="154">
        <f>vlookup(E360,terminals!$C$4:$O$196,13,FALSE)</f>
        <v>61</v>
      </c>
      <c r="E360" s="174" t="s">
        <v>238</v>
      </c>
      <c r="F360" s="154">
        <f>vlookup(G360,terminals!$C$4:$O$196,13,FALSE)</f>
        <v>83</v>
      </c>
      <c r="G360" s="174" t="s">
        <v>228</v>
      </c>
      <c r="H360" s="175" t="s">
        <v>1143</v>
      </c>
      <c r="I360" s="176">
        <v>7000.0</v>
      </c>
      <c r="J360" s="177"/>
      <c r="K360" s="178"/>
      <c r="L360" s="179"/>
      <c r="M360" s="103"/>
      <c r="N360" s="103"/>
      <c r="O360" s="162" t="s">
        <v>1321</v>
      </c>
      <c r="P360" s="180">
        <v>592.0</v>
      </c>
      <c r="Q360" s="103"/>
      <c r="R360" s="168" t="str">
        <f t="shared" si="1"/>
        <v>27961</v>
      </c>
      <c r="S360" s="181" t="str">
        <f>vlookup(R360,route!$A$3:$L$2248,5,FALSE)</f>
        <v>Origin</v>
      </c>
      <c r="T360" s="168" t="str">
        <f t="shared" si="2"/>
        <v>27983</v>
      </c>
      <c r="U360" s="170" t="str">
        <f>vlookup(T360,route!$A$3:$L$2248,5,FALSE)</f>
        <v>Destination</v>
      </c>
      <c r="V360" s="131"/>
    </row>
    <row r="361">
      <c r="A361" s="129"/>
      <c r="B361" s="154">
        <v>280.0</v>
      </c>
      <c r="C361" s="174" t="s">
        <v>563</v>
      </c>
      <c r="D361" s="154">
        <f>vlookup(E361,terminals!$C$4:$O$196,13,FALSE)</f>
        <v>61</v>
      </c>
      <c r="E361" s="174" t="s">
        <v>238</v>
      </c>
      <c r="F361" s="154">
        <f>vlookup(G361,terminals!$C$4:$O$196,13,FALSE)</f>
        <v>78</v>
      </c>
      <c r="G361" s="174" t="s">
        <v>249</v>
      </c>
      <c r="H361" s="175" t="s">
        <v>1143</v>
      </c>
      <c r="I361" s="176">
        <v>7000.0</v>
      </c>
      <c r="J361" s="177"/>
      <c r="K361" s="178"/>
      <c r="L361" s="179"/>
      <c r="M361" s="103"/>
      <c r="N361" s="103"/>
      <c r="O361" s="162" t="s">
        <v>1322</v>
      </c>
      <c r="P361" s="180">
        <v>436.0</v>
      </c>
      <c r="Q361" s="103"/>
      <c r="R361" s="168" t="str">
        <f t="shared" si="1"/>
        <v>28061</v>
      </c>
      <c r="S361" s="181" t="str">
        <f>vlookup(R361,route!$A$3:$L$2248,5,FALSE)</f>
        <v>Origin</v>
      </c>
      <c r="T361" s="168" t="str">
        <f t="shared" si="2"/>
        <v>28078</v>
      </c>
      <c r="U361" s="170" t="str">
        <f>vlookup(T361,route!$A$3:$L$2248,5,FALSE)</f>
        <v>Destination</v>
      </c>
      <c r="V361" s="131"/>
    </row>
    <row r="362">
      <c r="A362" s="129"/>
      <c r="B362" s="154">
        <v>281.0</v>
      </c>
      <c r="C362" s="174" t="s">
        <v>564</v>
      </c>
      <c r="D362" s="154">
        <f>vlookup(E362,terminals!$C$4:$O$196,13,FALSE)</f>
        <v>61</v>
      </c>
      <c r="E362" s="174" t="s">
        <v>238</v>
      </c>
      <c r="F362" s="154">
        <f>vlookup(G362,terminals!$C$4:$O$196,13,FALSE)</f>
        <v>79</v>
      </c>
      <c r="G362" s="174" t="s">
        <v>230</v>
      </c>
      <c r="H362" s="175" t="s">
        <v>1143</v>
      </c>
      <c r="I362" s="176">
        <v>7000.0</v>
      </c>
      <c r="J362" s="177"/>
      <c r="K362" s="178"/>
      <c r="L362" s="179"/>
      <c r="M362" s="103"/>
      <c r="N362" s="103"/>
      <c r="O362" s="162" t="s">
        <v>1166</v>
      </c>
      <c r="P362" s="180">
        <v>436.0</v>
      </c>
      <c r="Q362" s="103"/>
      <c r="R362" s="168" t="str">
        <f t="shared" si="1"/>
        <v>28161</v>
      </c>
      <c r="S362" s="181" t="str">
        <f>vlookup(R362,route!$A$3:$L$2248,5,FALSE)</f>
        <v>Origin</v>
      </c>
      <c r="T362" s="168" t="str">
        <f t="shared" si="2"/>
        <v>28179</v>
      </c>
      <c r="U362" s="170" t="str">
        <f>vlookup(T362,route!$A$3:$L$2248,5,FALSE)</f>
        <v>Destination</v>
      </c>
      <c r="V362" s="131"/>
    </row>
    <row r="363">
      <c r="A363" s="129"/>
      <c r="B363" s="154">
        <v>282.0</v>
      </c>
      <c r="C363" s="174" t="s">
        <v>564</v>
      </c>
      <c r="D363" s="154">
        <f>vlookup(E363,terminals!$C$4:$O$196,13,FALSE)</f>
        <v>61</v>
      </c>
      <c r="E363" s="174" t="s">
        <v>238</v>
      </c>
      <c r="F363" s="154">
        <f>vlookup(G363,terminals!$C$4:$O$196,13,FALSE)</f>
        <v>79</v>
      </c>
      <c r="G363" s="174" t="s">
        <v>230</v>
      </c>
      <c r="H363" s="175" t="s">
        <v>1143</v>
      </c>
      <c r="I363" s="176">
        <v>7000.0</v>
      </c>
      <c r="J363" s="177"/>
      <c r="K363" s="178"/>
      <c r="L363" s="179"/>
      <c r="M363" s="103"/>
      <c r="N363" s="103"/>
      <c r="O363" s="162" t="s">
        <v>1166</v>
      </c>
      <c r="P363" s="180">
        <v>448.0</v>
      </c>
      <c r="Q363" s="103"/>
      <c r="R363" s="168" t="str">
        <f t="shared" si="1"/>
        <v>28261</v>
      </c>
      <c r="S363" s="181" t="str">
        <f>vlookup(R363,route!$A$3:$L$2248,5,FALSE)</f>
        <v>Origin</v>
      </c>
      <c r="T363" s="168" t="str">
        <f t="shared" si="2"/>
        <v>28279</v>
      </c>
      <c r="U363" s="170" t="str">
        <f>vlookup(T363,route!$A$3:$L$2248,5,FALSE)</f>
        <v>Destination</v>
      </c>
      <c r="V363" s="131"/>
    </row>
    <row r="364">
      <c r="A364" s="129"/>
      <c r="B364" s="168">
        <v>283.0</v>
      </c>
      <c r="C364" s="174" t="s">
        <v>565</v>
      </c>
      <c r="D364" s="154">
        <f>vlookup(E364,terminals!$C$4:$O$196,13,FALSE)</f>
        <v>81</v>
      </c>
      <c r="E364" s="174" t="s">
        <v>1064</v>
      </c>
      <c r="F364" s="154">
        <f>vlookup(G364,terminals!$C$4:$O$196,13,FALSE)</f>
        <v>71</v>
      </c>
      <c r="G364" s="174" t="s">
        <v>227</v>
      </c>
      <c r="H364" s="175" t="s">
        <v>1143</v>
      </c>
      <c r="I364" s="176">
        <v>6200.0</v>
      </c>
      <c r="J364" s="177"/>
      <c r="K364" s="178"/>
      <c r="L364" s="179"/>
      <c r="M364" s="103"/>
      <c r="N364" s="103"/>
      <c r="O364" s="162" t="s">
        <v>1169</v>
      </c>
      <c r="P364" s="180">
        <v>570.0</v>
      </c>
      <c r="Q364" s="103"/>
      <c r="R364" s="168" t="str">
        <f t="shared" si="1"/>
        <v>28381</v>
      </c>
      <c r="S364" s="181" t="str">
        <f>vlookup(R364,route!$A$3:$L$2248,5,FALSE)</f>
        <v>Origin</v>
      </c>
      <c r="T364" s="168" t="str">
        <f t="shared" si="2"/>
        <v>28371</v>
      </c>
      <c r="U364" s="170" t="str">
        <f>vlookup(T364,route!$A$3:$L$2248,5,FALSE)</f>
        <v>Destination</v>
      </c>
      <c r="V364" s="131"/>
    </row>
    <row r="365">
      <c r="A365" s="129"/>
      <c r="B365" s="168">
        <v>284.0</v>
      </c>
      <c r="C365" s="174" t="s">
        <v>565</v>
      </c>
      <c r="D365" s="154">
        <f>vlookup(E365,terminals!$C$4:$O$196,13,FALSE)</f>
        <v>81</v>
      </c>
      <c r="E365" s="174" t="s">
        <v>1064</v>
      </c>
      <c r="F365" s="154">
        <f>vlookup(G365,terminals!$C$4:$O$196,13,FALSE)</f>
        <v>71</v>
      </c>
      <c r="G365" s="174" t="s">
        <v>227</v>
      </c>
      <c r="H365" s="175" t="s">
        <v>1143</v>
      </c>
      <c r="I365" s="176">
        <v>6200.0</v>
      </c>
      <c r="J365" s="177"/>
      <c r="K365" s="178"/>
      <c r="L365" s="179"/>
      <c r="M365" s="103"/>
      <c r="N365" s="103"/>
      <c r="O365" s="162" t="s">
        <v>1169</v>
      </c>
      <c r="P365" s="180">
        <v>549.0</v>
      </c>
      <c r="Q365" s="103"/>
      <c r="R365" s="168" t="str">
        <f t="shared" si="1"/>
        <v>28481</v>
      </c>
      <c r="S365" s="181" t="str">
        <f>vlookup(R365,route!$A$3:$L$2248,5,FALSE)</f>
        <v>Origin</v>
      </c>
      <c r="T365" s="168" t="str">
        <f t="shared" si="2"/>
        <v>28471</v>
      </c>
      <c r="U365" s="170" t="str">
        <f>vlookup(T365,route!$A$3:$L$2248,5,FALSE)</f>
        <v>Destination</v>
      </c>
      <c r="V365" s="131"/>
    </row>
    <row r="366">
      <c r="A366" s="160"/>
      <c r="B366" s="168">
        <v>285.0</v>
      </c>
      <c r="C366" s="174" t="s">
        <v>566</v>
      </c>
      <c r="D366" s="154">
        <f>vlookup(E366,terminals!$C$4:$O$196,13,FALSE)</f>
        <v>82</v>
      </c>
      <c r="E366" s="174" t="s">
        <v>231</v>
      </c>
      <c r="F366" s="154">
        <f>vlookup(G366,terminals!$C$4:$O$196,13,FALSE)</f>
        <v>70</v>
      </c>
      <c r="G366" s="174" t="s">
        <v>234</v>
      </c>
      <c r="H366" s="175" t="s">
        <v>1143</v>
      </c>
      <c r="I366" s="176">
        <v>9500.0</v>
      </c>
      <c r="J366" s="177"/>
      <c r="K366" s="178"/>
      <c r="L366" s="179"/>
      <c r="M366" s="103"/>
      <c r="N366" s="103"/>
      <c r="O366" s="162" t="s">
        <v>1305</v>
      </c>
      <c r="P366" s="180">
        <v>571.0</v>
      </c>
      <c r="Q366" s="103"/>
      <c r="R366" s="168" t="str">
        <f t="shared" si="1"/>
        <v>28582</v>
      </c>
      <c r="S366" s="181" t="str">
        <f>vlookup(R366,route!$A$3:$L$2248,5,FALSE)</f>
        <v>Origin</v>
      </c>
      <c r="T366" s="168" t="str">
        <f t="shared" si="2"/>
        <v>28570</v>
      </c>
      <c r="U366" s="170" t="str">
        <f>vlookup(T366,route!$A$3:$L$2248,5,FALSE)</f>
        <v>Dropoff</v>
      </c>
      <c r="V366" s="131"/>
    </row>
    <row r="367">
      <c r="A367" s="160"/>
      <c r="B367" s="168">
        <v>285.0</v>
      </c>
      <c r="C367" s="174" t="s">
        <v>566</v>
      </c>
      <c r="D367" s="154">
        <f>vlookup(E367,terminals!$C$4:$O$196,13,FALSE)</f>
        <v>82</v>
      </c>
      <c r="E367" s="174" t="s">
        <v>231</v>
      </c>
      <c r="F367" s="154">
        <f>vlookup(G367,terminals!$C$4:$O$196,13,FALSE)</f>
        <v>75</v>
      </c>
      <c r="G367" s="174" t="s">
        <v>235</v>
      </c>
      <c r="H367" s="175" t="s">
        <v>1143</v>
      </c>
      <c r="I367" s="176">
        <v>9000.0</v>
      </c>
      <c r="J367" s="177"/>
      <c r="K367" s="178"/>
      <c r="L367" s="179"/>
      <c r="M367" s="103"/>
      <c r="N367" s="103"/>
      <c r="O367" s="162" t="s">
        <v>1323</v>
      </c>
      <c r="P367" s="180">
        <v>620.0</v>
      </c>
      <c r="Q367" s="103"/>
      <c r="R367" s="168" t="str">
        <f t="shared" si="1"/>
        <v>28582</v>
      </c>
      <c r="S367" s="181" t="str">
        <f>vlookup(R367,route!$A$3:$L$2248,5,FALSE)</f>
        <v>Origin</v>
      </c>
      <c r="T367" s="168" t="str">
        <f t="shared" si="2"/>
        <v>28575</v>
      </c>
      <c r="U367" s="170" t="str">
        <f>vlookup(T367,route!$A$3:$L$2248,5,FALSE)</f>
        <v>Dropoff</v>
      </c>
      <c r="V367" s="131"/>
    </row>
    <row r="368">
      <c r="A368" s="160"/>
      <c r="B368" s="168">
        <v>285.0</v>
      </c>
      <c r="C368" s="174" t="s">
        <v>566</v>
      </c>
      <c r="D368" s="154">
        <f>vlookup(E368,terminals!$C$4:$O$196,13,FALSE)</f>
        <v>82</v>
      </c>
      <c r="E368" s="174" t="s">
        <v>231</v>
      </c>
      <c r="F368" s="154">
        <f>vlookup(G368,terminals!$C$4:$O$196,13,FALSE)</f>
        <v>76</v>
      </c>
      <c r="G368" s="174" t="s">
        <v>241</v>
      </c>
      <c r="H368" s="175" t="s">
        <v>1143</v>
      </c>
      <c r="I368" s="176">
        <v>10000.0</v>
      </c>
      <c r="J368" s="177"/>
      <c r="K368" s="178"/>
      <c r="L368" s="179"/>
      <c r="M368" s="103"/>
      <c r="N368" s="103"/>
      <c r="O368" s="162" t="s">
        <v>1302</v>
      </c>
      <c r="P368" s="180">
        <v>505.0</v>
      </c>
      <c r="Q368" s="103"/>
      <c r="R368" s="168" t="str">
        <f t="shared" si="1"/>
        <v>28582</v>
      </c>
      <c r="S368" s="181" t="str">
        <f>vlookup(R368,route!$A$3:$L$2248,5,FALSE)</f>
        <v>Origin</v>
      </c>
      <c r="T368" s="168" t="str">
        <f t="shared" si="2"/>
        <v>28576</v>
      </c>
      <c r="U368" s="170" t="str">
        <f>vlookup(T368,route!$A$3:$L$2248,5,FALSE)</f>
        <v>Dropoff</v>
      </c>
      <c r="V368" s="131"/>
    </row>
    <row r="369">
      <c r="A369" s="160"/>
      <c r="B369" s="168">
        <v>285.0</v>
      </c>
      <c r="C369" s="174" t="s">
        <v>566</v>
      </c>
      <c r="D369" s="154">
        <f>vlookup(E369,terminals!$C$4:$O$196,13,FALSE)</f>
        <v>82</v>
      </c>
      <c r="E369" s="174" t="s">
        <v>231</v>
      </c>
      <c r="F369" s="154">
        <f>vlookup(G369,terminals!$C$4:$O$196,13,FALSE)</f>
        <v>74</v>
      </c>
      <c r="G369" s="174" t="s">
        <v>239</v>
      </c>
      <c r="H369" s="175" t="s">
        <v>1143</v>
      </c>
      <c r="I369" s="176">
        <v>10000.0</v>
      </c>
      <c r="J369" s="177"/>
      <c r="K369" s="178"/>
      <c r="L369" s="179"/>
      <c r="M369" s="103"/>
      <c r="N369" s="103"/>
      <c r="O369" s="162" t="s">
        <v>1301</v>
      </c>
      <c r="P369" s="180">
        <v>620.0</v>
      </c>
      <c r="Q369" s="103"/>
      <c r="R369" s="168" t="str">
        <f t="shared" si="1"/>
        <v>28582</v>
      </c>
      <c r="S369" s="181" t="str">
        <f>vlookup(R369,route!$A$3:$L$2248,5,FALSE)</f>
        <v>Origin</v>
      </c>
      <c r="T369" s="168" t="str">
        <f t="shared" si="2"/>
        <v>28574</v>
      </c>
      <c r="U369" s="170" t="str">
        <f>vlookup(T369,route!$A$3:$L$2248,5,FALSE)</f>
        <v>Lastdrop</v>
      </c>
      <c r="V369" s="131"/>
    </row>
    <row r="370">
      <c r="A370" s="129"/>
      <c r="B370" s="168">
        <v>285.0</v>
      </c>
      <c r="C370" s="174" t="s">
        <v>566</v>
      </c>
      <c r="D370" s="154">
        <f>vlookup(E370,terminals!$C$4:$O$196,13,FALSE)</f>
        <v>82</v>
      </c>
      <c r="E370" s="174" t="s">
        <v>231</v>
      </c>
      <c r="F370" s="154">
        <f>vlookup(G370,terminals!$C$4:$O$196,13,FALSE)</f>
        <v>60</v>
      </c>
      <c r="G370" s="174" t="s">
        <v>1066</v>
      </c>
      <c r="H370" s="175" t="s">
        <v>1143</v>
      </c>
      <c r="I370" s="176">
        <v>10500.0</v>
      </c>
      <c r="J370" s="177"/>
      <c r="K370" s="178"/>
      <c r="L370" s="179"/>
      <c r="M370" s="103"/>
      <c r="N370" s="103"/>
      <c r="O370" s="162" t="s">
        <v>1204</v>
      </c>
      <c r="P370" s="180">
        <v>448.0</v>
      </c>
      <c r="Q370" s="103"/>
      <c r="R370" s="168" t="str">
        <f t="shared" si="1"/>
        <v>28582</v>
      </c>
      <c r="S370" s="181" t="str">
        <f>vlookup(R370,route!$A$3:$L$2248,5,FALSE)</f>
        <v>Origin</v>
      </c>
      <c r="T370" s="168" t="str">
        <f t="shared" si="2"/>
        <v>28560</v>
      </c>
      <c r="U370" s="170" t="str">
        <f>vlookup(T370,route!$A$3:$L$2248,5,FALSE)</f>
        <v>Destination</v>
      </c>
      <c r="V370" s="131"/>
    </row>
    <row r="371">
      <c r="A371" s="160"/>
      <c r="B371" s="168">
        <v>286.0</v>
      </c>
      <c r="C371" s="174" t="s">
        <v>566</v>
      </c>
      <c r="D371" s="154">
        <f>vlookup(E371,terminals!$C$4:$O$196,13,FALSE)</f>
        <v>82</v>
      </c>
      <c r="E371" s="174" t="s">
        <v>231</v>
      </c>
      <c r="F371" s="154">
        <f>vlookup(G371,terminals!$C$4:$O$196,13,FALSE)</f>
        <v>69</v>
      </c>
      <c r="G371" s="174" t="s">
        <v>1065</v>
      </c>
      <c r="H371" s="175" t="s">
        <v>1143</v>
      </c>
      <c r="I371" s="176">
        <v>9700.0</v>
      </c>
      <c r="J371" s="177"/>
      <c r="K371" s="178"/>
      <c r="L371" s="179"/>
      <c r="M371" s="103"/>
      <c r="N371" s="103"/>
      <c r="O371" s="162" t="s">
        <v>1324</v>
      </c>
      <c r="P371" s="180">
        <v>505.0</v>
      </c>
      <c r="Q371" s="103"/>
      <c r="R371" s="168" t="str">
        <f t="shared" si="1"/>
        <v>28682</v>
      </c>
      <c r="S371" s="181" t="str">
        <f>vlookup(R371,route!$A$3:$L$2248,5,FALSE)</f>
        <v>Origin</v>
      </c>
      <c r="T371" s="168" t="str">
        <f t="shared" si="2"/>
        <v>28669</v>
      </c>
      <c r="U371" s="170" t="str">
        <f>vlookup(T371,route!$A$3:$L$2248,5,FALSE)</f>
        <v>Lastdrop</v>
      </c>
      <c r="V371" s="131"/>
    </row>
    <row r="372">
      <c r="A372" s="129"/>
      <c r="B372" s="168">
        <v>286.0</v>
      </c>
      <c r="C372" s="174" t="s">
        <v>566</v>
      </c>
      <c r="D372" s="154">
        <f>vlookup(E372,terminals!$C$4:$O$196,13,FALSE)</f>
        <v>82</v>
      </c>
      <c r="E372" s="174" t="s">
        <v>231</v>
      </c>
      <c r="F372" s="154">
        <f>vlookup(G372,terminals!$C$4:$O$196,13,FALSE)</f>
        <v>60</v>
      </c>
      <c r="G372" s="174" t="s">
        <v>1066</v>
      </c>
      <c r="H372" s="175" t="s">
        <v>1143</v>
      </c>
      <c r="I372" s="176">
        <v>10500.0</v>
      </c>
      <c r="J372" s="177"/>
      <c r="K372" s="178"/>
      <c r="L372" s="179"/>
      <c r="M372" s="103"/>
      <c r="N372" s="103"/>
      <c r="O372" s="162" t="s">
        <v>1204</v>
      </c>
      <c r="P372" s="180">
        <v>325.0</v>
      </c>
      <c r="Q372" s="103"/>
      <c r="R372" s="168" t="str">
        <f t="shared" si="1"/>
        <v>28682</v>
      </c>
      <c r="S372" s="181" t="str">
        <f>vlookup(R372,route!$A$3:$L$2248,5,FALSE)</f>
        <v>Origin</v>
      </c>
      <c r="T372" s="168" t="str">
        <f t="shared" si="2"/>
        <v>28660</v>
      </c>
      <c r="U372" s="170" t="str">
        <f>vlookup(T372,route!$A$3:$L$2248,5,FALSE)</f>
        <v>Destination</v>
      </c>
      <c r="V372" s="131"/>
    </row>
    <row r="373">
      <c r="A373" s="160"/>
      <c r="B373" s="168">
        <v>287.0</v>
      </c>
      <c r="C373" s="174" t="s">
        <v>567</v>
      </c>
      <c r="D373" s="154">
        <f>vlookup(E373,terminals!$C$4:$O$196,13,FALSE)</f>
        <v>82</v>
      </c>
      <c r="E373" s="174" t="s">
        <v>231</v>
      </c>
      <c r="F373" s="154">
        <f>vlookup(G373,terminals!$C$4:$O$196,13,FALSE)</f>
        <v>70</v>
      </c>
      <c r="G373" s="174" t="s">
        <v>234</v>
      </c>
      <c r="H373" s="175" t="s">
        <v>1143</v>
      </c>
      <c r="I373" s="176">
        <v>9500.0</v>
      </c>
      <c r="J373" s="177"/>
      <c r="K373" s="178"/>
      <c r="L373" s="179"/>
      <c r="M373" s="103"/>
      <c r="N373" s="103"/>
      <c r="O373" s="162" t="s">
        <v>1305</v>
      </c>
      <c r="P373" s="180">
        <v>435.0</v>
      </c>
      <c r="Q373" s="103"/>
      <c r="R373" s="168" t="str">
        <f t="shared" si="1"/>
        <v>28782</v>
      </c>
      <c r="S373" s="181" t="str">
        <f>vlookup(R373,route!$A$3:$L$2248,5,FALSE)</f>
        <v>Origin</v>
      </c>
      <c r="T373" s="168" t="str">
        <f t="shared" si="2"/>
        <v>28770</v>
      </c>
      <c r="U373" s="170" t="str">
        <f>vlookup(T373,route!$A$3:$L$2248,5,FALSE)</f>
        <v>Lastdrop</v>
      </c>
      <c r="V373" s="131"/>
    </row>
    <row r="374">
      <c r="A374" s="129"/>
      <c r="B374" s="168">
        <v>287.0</v>
      </c>
      <c r="C374" s="174" t="s">
        <v>567</v>
      </c>
      <c r="D374" s="154">
        <f>vlookup(E374,terminals!$C$4:$O$196,13,FALSE)</f>
        <v>82</v>
      </c>
      <c r="E374" s="174" t="s">
        <v>231</v>
      </c>
      <c r="F374" s="154">
        <f>vlookup(G374,terminals!$C$4:$O$196,13,FALSE)</f>
        <v>69</v>
      </c>
      <c r="G374" s="174" t="s">
        <v>1065</v>
      </c>
      <c r="H374" s="175" t="s">
        <v>1143</v>
      </c>
      <c r="I374" s="176">
        <v>9700.0</v>
      </c>
      <c r="J374" s="177"/>
      <c r="K374" s="178"/>
      <c r="L374" s="179"/>
      <c r="M374" s="103"/>
      <c r="N374" s="103"/>
      <c r="O374" s="162" t="s">
        <v>1324</v>
      </c>
      <c r="P374" s="180">
        <v>505.0</v>
      </c>
      <c r="Q374" s="103"/>
      <c r="R374" s="168" t="str">
        <f t="shared" si="1"/>
        <v>28782</v>
      </c>
      <c r="S374" s="181" t="str">
        <f>vlookup(R374,route!$A$3:$L$2248,5,FALSE)</f>
        <v>Origin</v>
      </c>
      <c r="T374" s="168" t="str">
        <f t="shared" si="2"/>
        <v>28769</v>
      </c>
      <c r="U374" s="170" t="str">
        <f>vlookup(T374,route!$A$3:$L$2248,5,FALSE)</f>
        <v>Destination</v>
      </c>
      <c r="V374" s="131"/>
    </row>
    <row r="375">
      <c r="A375" s="160"/>
      <c r="B375" s="168">
        <v>288.0</v>
      </c>
      <c r="C375" s="174" t="s">
        <v>567</v>
      </c>
      <c r="D375" s="154">
        <f>vlookup(E375,terminals!$C$4:$O$196,13,FALSE)</f>
        <v>82</v>
      </c>
      <c r="E375" s="174" t="s">
        <v>231</v>
      </c>
      <c r="F375" s="154">
        <f>vlookup(G375,terminals!$C$4:$O$196,13,FALSE)</f>
        <v>73</v>
      </c>
      <c r="G375" s="174" t="s">
        <v>250</v>
      </c>
      <c r="H375" s="175" t="s">
        <v>1143</v>
      </c>
      <c r="I375" s="176">
        <v>7700.0</v>
      </c>
      <c r="J375" s="177"/>
      <c r="K375" s="178"/>
      <c r="L375" s="179"/>
      <c r="M375" s="103"/>
      <c r="N375" s="103"/>
      <c r="O375" s="162" t="s">
        <v>1304</v>
      </c>
      <c r="P375" s="180">
        <v>579.0</v>
      </c>
      <c r="Q375" s="103"/>
      <c r="R375" s="168" t="str">
        <f t="shared" si="1"/>
        <v>28882</v>
      </c>
      <c r="S375" s="181" t="str">
        <f>vlookup(R375,route!$A$3:$L$2248,5,FALSE)</f>
        <v>Origin</v>
      </c>
      <c r="T375" s="168" t="str">
        <f t="shared" si="2"/>
        <v>28873</v>
      </c>
      <c r="U375" s="170" t="str">
        <f>vlookup(T375,route!$A$3:$L$2248,5,FALSE)</f>
        <v>Dropoff</v>
      </c>
      <c r="V375" s="131"/>
    </row>
    <row r="376">
      <c r="A376" s="160"/>
      <c r="B376" s="168">
        <v>288.0</v>
      </c>
      <c r="C376" s="174" t="s">
        <v>567</v>
      </c>
      <c r="D376" s="154">
        <f>vlookup(E376,terminals!$C$4:$O$196,13,FALSE)</f>
        <v>82</v>
      </c>
      <c r="E376" s="174" t="s">
        <v>231</v>
      </c>
      <c r="F376" s="154">
        <f>vlookup(G376,terminals!$C$4:$O$196,13,FALSE)</f>
        <v>71</v>
      </c>
      <c r="G376" s="174" t="s">
        <v>227</v>
      </c>
      <c r="H376" s="175" t="s">
        <v>1143</v>
      </c>
      <c r="I376" s="176">
        <v>8700.0</v>
      </c>
      <c r="J376" s="177"/>
      <c r="K376" s="178"/>
      <c r="L376" s="179"/>
      <c r="M376" s="103"/>
      <c r="N376" s="103"/>
      <c r="O376" s="162" t="s">
        <v>1279</v>
      </c>
      <c r="P376" s="180">
        <v>448.0</v>
      </c>
      <c r="Q376" s="103"/>
      <c r="R376" s="168" t="str">
        <f t="shared" si="1"/>
        <v>28882</v>
      </c>
      <c r="S376" s="181" t="str">
        <f>vlookup(R376,route!$A$3:$L$2248,5,FALSE)</f>
        <v>Origin</v>
      </c>
      <c r="T376" s="168" t="str">
        <f t="shared" si="2"/>
        <v>28871</v>
      </c>
      <c r="U376" s="170" t="str">
        <f>vlookup(T376,route!$A$3:$L$2248,5,FALSE)</f>
        <v>Dropoff</v>
      </c>
      <c r="V376" s="131"/>
    </row>
    <row r="377">
      <c r="A377" s="160"/>
      <c r="B377" s="168">
        <v>288.0</v>
      </c>
      <c r="C377" s="174" t="s">
        <v>567</v>
      </c>
      <c r="D377" s="154">
        <f>vlookup(E377,terminals!$C$4:$O$196,13,FALSE)</f>
        <v>82</v>
      </c>
      <c r="E377" s="174" t="s">
        <v>231</v>
      </c>
      <c r="F377" s="154">
        <f>vlookup(G377,terminals!$C$4:$O$196,13,FALSE)</f>
        <v>69</v>
      </c>
      <c r="G377" s="174" t="s">
        <v>1065</v>
      </c>
      <c r="H377" s="175" t="s">
        <v>1143</v>
      </c>
      <c r="I377" s="176">
        <v>9700.0</v>
      </c>
      <c r="J377" s="177"/>
      <c r="K377" s="178"/>
      <c r="L377" s="179"/>
      <c r="M377" s="103"/>
      <c r="N377" s="103"/>
      <c r="O377" s="162" t="s">
        <v>1324</v>
      </c>
      <c r="P377" s="180">
        <v>571.0</v>
      </c>
      <c r="Q377" s="103"/>
      <c r="R377" s="168" t="str">
        <f t="shared" si="1"/>
        <v>28882</v>
      </c>
      <c r="S377" s="181" t="str">
        <f>vlookup(R377,route!$A$3:$L$2248,5,FALSE)</f>
        <v>Origin</v>
      </c>
      <c r="T377" s="168" t="str">
        <f t="shared" si="2"/>
        <v>28869</v>
      </c>
      <c r="U377" s="170" t="str">
        <f>vlookup(T377,route!$A$3:$L$2248,5,FALSE)</f>
        <v>Lastdrop</v>
      </c>
      <c r="V377" s="131"/>
    </row>
    <row r="378">
      <c r="A378" s="129"/>
      <c r="B378" s="168">
        <v>288.0</v>
      </c>
      <c r="C378" s="174" t="s">
        <v>567</v>
      </c>
      <c r="D378" s="154">
        <f>vlookup(E378,terminals!$C$4:$O$196,13,FALSE)</f>
        <v>82</v>
      </c>
      <c r="E378" s="174" t="s">
        <v>231</v>
      </c>
      <c r="F378" s="154">
        <f>vlookup(G378,terminals!$C$4:$O$196,13,FALSE)</f>
        <v>61</v>
      </c>
      <c r="G378" s="174" t="s">
        <v>238</v>
      </c>
      <c r="H378" s="175" t="s">
        <v>1143</v>
      </c>
      <c r="I378" s="176">
        <v>10500.0</v>
      </c>
      <c r="J378" s="177"/>
      <c r="K378" s="178"/>
      <c r="L378" s="179"/>
      <c r="M378" s="103"/>
      <c r="N378" s="103"/>
      <c r="O378" s="162" t="s">
        <v>1283</v>
      </c>
      <c r="P378" s="180">
        <v>571.0</v>
      </c>
      <c r="Q378" s="103"/>
      <c r="R378" s="168" t="str">
        <f t="shared" si="1"/>
        <v>28882</v>
      </c>
      <c r="S378" s="181" t="str">
        <f>vlookup(R378,route!$A$3:$L$2248,5,FALSE)</f>
        <v>Origin</v>
      </c>
      <c r="T378" s="168" t="str">
        <f t="shared" si="2"/>
        <v>28861</v>
      </c>
      <c r="U378" s="170" t="str">
        <f>vlookup(T378,route!$A$3:$L$2248,5,FALSE)</f>
        <v>Destination</v>
      </c>
      <c r="V378" s="131"/>
    </row>
    <row r="379">
      <c r="A379" s="160"/>
      <c r="B379" s="168">
        <v>289.0</v>
      </c>
      <c r="C379" s="174" t="s">
        <v>568</v>
      </c>
      <c r="D379" s="154">
        <f>vlookup(E379,terminals!$C$4:$O$196,13,FALSE)</f>
        <v>82</v>
      </c>
      <c r="E379" s="174" t="s">
        <v>231</v>
      </c>
      <c r="F379" s="154">
        <f>vlookup(G379,terminals!$C$4:$O$196,13,FALSE)</f>
        <v>70</v>
      </c>
      <c r="G379" s="174" t="s">
        <v>234</v>
      </c>
      <c r="H379" s="175" t="s">
        <v>1143</v>
      </c>
      <c r="I379" s="176">
        <v>9500.0</v>
      </c>
      <c r="J379" s="177"/>
      <c r="K379" s="178"/>
      <c r="L379" s="179"/>
      <c r="M379" s="103"/>
      <c r="N379" s="103"/>
      <c r="O379" s="162" t="s">
        <v>1305</v>
      </c>
      <c r="P379" s="180">
        <v>448.0</v>
      </c>
      <c r="Q379" s="103"/>
      <c r="R379" s="168" t="str">
        <f t="shared" si="1"/>
        <v>28982</v>
      </c>
      <c r="S379" s="181" t="str">
        <f>vlookup(R379,route!$A$3:$L$2248,5,FALSE)</f>
        <v>Origin</v>
      </c>
      <c r="T379" s="168" t="str">
        <f t="shared" si="2"/>
        <v>28970</v>
      </c>
      <c r="U379" s="170" t="str">
        <f>vlookup(T379,route!$A$3:$L$2248,5,FALSE)</f>
        <v>Lastdrop</v>
      </c>
      <c r="V379" s="131"/>
    </row>
    <row r="380">
      <c r="A380" s="129"/>
      <c r="B380" s="168">
        <v>289.0</v>
      </c>
      <c r="C380" s="174" t="s">
        <v>568</v>
      </c>
      <c r="D380" s="154">
        <f>vlookup(E380,terminals!$C$4:$O$196,13,FALSE)</f>
        <v>82</v>
      </c>
      <c r="E380" s="174" t="s">
        <v>231</v>
      </c>
      <c r="F380" s="154">
        <f>vlookup(G380,terminals!$C$4:$O$196,13,FALSE)</f>
        <v>74</v>
      </c>
      <c r="G380" s="174" t="s">
        <v>239</v>
      </c>
      <c r="H380" s="175" t="s">
        <v>1143</v>
      </c>
      <c r="I380" s="176">
        <v>10000.0</v>
      </c>
      <c r="J380" s="177"/>
      <c r="K380" s="178"/>
      <c r="L380" s="179"/>
      <c r="M380" s="103"/>
      <c r="N380" s="103"/>
      <c r="O380" s="162" t="s">
        <v>1301</v>
      </c>
      <c r="P380" s="180">
        <v>571.0</v>
      </c>
      <c r="Q380" s="103"/>
      <c r="R380" s="168" t="str">
        <f t="shared" si="1"/>
        <v>28982</v>
      </c>
      <c r="S380" s="181" t="str">
        <f>vlookup(R380,route!$A$3:$L$2248,5,FALSE)</f>
        <v>Origin</v>
      </c>
      <c r="T380" s="168" t="str">
        <f t="shared" si="2"/>
        <v>28974</v>
      </c>
      <c r="U380" s="170" t="str">
        <f>vlookup(T380,route!$A$3:$L$2248,5,FALSE)</f>
        <v>Destination</v>
      </c>
      <c r="V380" s="131"/>
    </row>
    <row r="381">
      <c r="A381" s="129"/>
      <c r="B381" s="168">
        <v>290.0</v>
      </c>
      <c r="C381" s="174" t="s">
        <v>568</v>
      </c>
      <c r="D381" s="154">
        <f>vlookup(E381,terminals!$C$4:$O$196,13,FALSE)</f>
        <v>82</v>
      </c>
      <c r="E381" s="174" t="s">
        <v>231</v>
      </c>
      <c r="F381" s="154">
        <f>vlookup(G381,terminals!$C$4:$O$196,13,FALSE)</f>
        <v>74</v>
      </c>
      <c r="G381" s="174" t="s">
        <v>239</v>
      </c>
      <c r="H381" s="175" t="s">
        <v>1143</v>
      </c>
      <c r="I381" s="176">
        <v>10000.0</v>
      </c>
      <c r="J381" s="177"/>
      <c r="K381" s="178"/>
      <c r="L381" s="179"/>
      <c r="M381" s="103"/>
      <c r="N381" s="103"/>
      <c r="O381" s="162" t="s">
        <v>1301</v>
      </c>
      <c r="P381" s="180">
        <v>549.0</v>
      </c>
      <c r="Q381" s="103"/>
      <c r="R381" s="168" t="str">
        <f t="shared" si="1"/>
        <v>29082</v>
      </c>
      <c r="S381" s="181" t="str">
        <f>vlookup(R381,route!$A$3:$L$2248,5,FALSE)</f>
        <v>Origin</v>
      </c>
      <c r="T381" s="168" t="str">
        <f t="shared" si="2"/>
        <v>29074</v>
      </c>
      <c r="U381" s="170" t="str">
        <f>vlookup(T381,route!$A$3:$L$2248,5,FALSE)</f>
        <v>Destination</v>
      </c>
      <c r="V381" s="131"/>
    </row>
    <row r="382">
      <c r="A382" s="160"/>
      <c r="B382" s="168">
        <v>291.0</v>
      </c>
      <c r="C382" s="174" t="s">
        <v>568</v>
      </c>
      <c r="D382" s="154">
        <f>vlookup(E382,terminals!$C$4:$O$196,13,FALSE)</f>
        <v>82</v>
      </c>
      <c r="E382" s="174" t="s">
        <v>231</v>
      </c>
      <c r="F382" s="154">
        <f>vlookup(G382,terminals!$C$4:$O$196,13,FALSE)</f>
        <v>70</v>
      </c>
      <c r="G382" s="174" t="s">
        <v>234</v>
      </c>
      <c r="H382" s="175" t="s">
        <v>1143</v>
      </c>
      <c r="I382" s="176">
        <v>9500.0</v>
      </c>
      <c r="J382" s="177"/>
      <c r="K382" s="178"/>
      <c r="L382" s="179"/>
      <c r="M382" s="103"/>
      <c r="N382" s="103"/>
      <c r="O382" s="162" t="s">
        <v>1305</v>
      </c>
      <c r="P382" s="180">
        <v>620.0</v>
      </c>
      <c r="Q382" s="103"/>
      <c r="R382" s="168" t="str">
        <f t="shared" si="1"/>
        <v>29182</v>
      </c>
      <c r="S382" s="181" t="str">
        <f>vlookup(R382,route!$A$3:$L$2248,5,FALSE)</f>
        <v>Origin</v>
      </c>
      <c r="T382" s="168" t="str">
        <f t="shared" si="2"/>
        <v>29170</v>
      </c>
      <c r="U382" s="170" t="str">
        <f>vlookup(T382,route!$A$3:$L$2248,5,FALSE)</f>
        <v>Lastdrop</v>
      </c>
      <c r="V382" s="131"/>
    </row>
    <row r="383">
      <c r="A383" s="129"/>
      <c r="B383" s="168">
        <v>291.0</v>
      </c>
      <c r="C383" s="174" t="s">
        <v>568</v>
      </c>
      <c r="D383" s="154">
        <f>vlookup(E383,terminals!$C$4:$O$196,13,FALSE)</f>
        <v>82</v>
      </c>
      <c r="E383" s="174" t="s">
        <v>231</v>
      </c>
      <c r="F383" s="154">
        <f>vlookup(G383,terminals!$C$4:$O$196,13,FALSE)</f>
        <v>74</v>
      </c>
      <c r="G383" s="174" t="s">
        <v>239</v>
      </c>
      <c r="H383" s="175" t="s">
        <v>1143</v>
      </c>
      <c r="I383" s="176">
        <v>10000.0</v>
      </c>
      <c r="J383" s="177"/>
      <c r="K383" s="178"/>
      <c r="L383" s="179"/>
      <c r="M383" s="103"/>
      <c r="N383" s="103"/>
      <c r="O383" s="162" t="s">
        <v>1301</v>
      </c>
      <c r="P383" s="180">
        <v>588.0</v>
      </c>
      <c r="Q383" s="103"/>
      <c r="R383" s="168" t="str">
        <f t="shared" si="1"/>
        <v>29182</v>
      </c>
      <c r="S383" s="181" t="str">
        <f>vlookup(R383,route!$A$3:$L$2248,5,FALSE)</f>
        <v>Origin</v>
      </c>
      <c r="T383" s="168" t="str">
        <f t="shared" si="2"/>
        <v>29174</v>
      </c>
      <c r="U383" s="170" t="str">
        <f>vlookup(T383,route!$A$3:$L$2248,5,FALSE)</f>
        <v>Destination</v>
      </c>
      <c r="V383" s="131"/>
    </row>
    <row r="384">
      <c r="A384" s="160"/>
      <c r="B384" s="168">
        <v>292.0</v>
      </c>
      <c r="C384" s="174" t="s">
        <v>569</v>
      </c>
      <c r="D384" s="154">
        <f>vlookup(E384,terminals!$C$4:$O$196,13,FALSE)</f>
        <v>82</v>
      </c>
      <c r="E384" s="174" t="s">
        <v>231</v>
      </c>
      <c r="F384" s="154">
        <f>vlookup(G384,terminals!$C$4:$O$196,13,FALSE)</f>
        <v>76</v>
      </c>
      <c r="G384" s="174" t="s">
        <v>241</v>
      </c>
      <c r="H384" s="175" t="s">
        <v>1143</v>
      </c>
      <c r="I384" s="176">
        <v>10000.0</v>
      </c>
      <c r="J384" s="177"/>
      <c r="K384" s="178"/>
      <c r="L384" s="179"/>
      <c r="M384" s="103"/>
      <c r="N384" s="103"/>
      <c r="O384" s="162" t="s">
        <v>1302</v>
      </c>
      <c r="P384" s="180">
        <v>325.0</v>
      </c>
      <c r="Q384" s="103"/>
      <c r="R384" s="168" t="str">
        <f t="shared" si="1"/>
        <v>29282</v>
      </c>
      <c r="S384" s="181" t="str">
        <f>vlookup(R384,route!$A$3:$L$2248,5,FALSE)</f>
        <v>Origin</v>
      </c>
      <c r="T384" s="168" t="str">
        <f t="shared" si="2"/>
        <v>29276</v>
      </c>
      <c r="U384" s="170" t="str">
        <f>vlookup(T384,route!$A$3:$L$2248,5,FALSE)</f>
        <v>Dropoff</v>
      </c>
      <c r="V384" s="131"/>
    </row>
    <row r="385">
      <c r="A385" s="160"/>
      <c r="B385" s="168">
        <v>292.0</v>
      </c>
      <c r="C385" s="174" t="s">
        <v>569</v>
      </c>
      <c r="D385" s="154">
        <f>vlookup(E385,terminals!$C$4:$O$196,13,FALSE)</f>
        <v>82</v>
      </c>
      <c r="E385" s="174" t="s">
        <v>231</v>
      </c>
      <c r="F385" s="154">
        <f>vlookup(G385,terminals!$C$4:$O$196,13,FALSE)</f>
        <v>60</v>
      </c>
      <c r="G385" s="174" t="s">
        <v>1066</v>
      </c>
      <c r="H385" s="175" t="s">
        <v>1143</v>
      </c>
      <c r="I385" s="176">
        <v>10500.0</v>
      </c>
      <c r="J385" s="177"/>
      <c r="K385" s="178"/>
      <c r="L385" s="179"/>
      <c r="M385" s="103"/>
      <c r="N385" s="103"/>
      <c r="O385" s="162" t="s">
        <v>1204</v>
      </c>
      <c r="P385" s="180">
        <v>435.0</v>
      </c>
      <c r="Q385" s="103"/>
      <c r="R385" s="168" t="str">
        <f t="shared" si="1"/>
        <v>29282</v>
      </c>
      <c r="S385" s="181" t="str">
        <f>vlookup(R385,route!$A$3:$L$2248,5,FALSE)</f>
        <v>Origin</v>
      </c>
      <c r="T385" s="168" t="str">
        <f t="shared" si="2"/>
        <v>29260</v>
      </c>
      <c r="U385" s="170" t="str">
        <f>vlookup(T385,route!$A$3:$L$2248,5,FALSE)</f>
        <v>Lastdrop</v>
      </c>
      <c r="V385" s="131"/>
    </row>
    <row r="386">
      <c r="A386" s="129"/>
      <c r="B386" s="168">
        <v>292.0</v>
      </c>
      <c r="C386" s="174" t="s">
        <v>569</v>
      </c>
      <c r="D386" s="154">
        <f>vlookup(E386,terminals!$C$4:$O$196,13,FALSE)</f>
        <v>82</v>
      </c>
      <c r="E386" s="174" t="s">
        <v>231</v>
      </c>
      <c r="F386" s="154">
        <f>vlookup(G386,terminals!$C$4:$O$196,13,FALSE)</f>
        <v>64</v>
      </c>
      <c r="G386" s="174" t="s">
        <v>247</v>
      </c>
      <c r="H386" s="175" t="s">
        <v>1143</v>
      </c>
      <c r="I386" s="176">
        <v>10500.0</v>
      </c>
      <c r="J386" s="177"/>
      <c r="K386" s="178"/>
      <c r="L386" s="179"/>
      <c r="M386" s="103"/>
      <c r="N386" s="103"/>
      <c r="O386" s="162" t="s">
        <v>1307</v>
      </c>
      <c r="P386" s="180">
        <v>505.0</v>
      </c>
      <c r="Q386" s="103"/>
      <c r="R386" s="168" t="str">
        <f t="shared" si="1"/>
        <v>29282</v>
      </c>
      <c r="S386" s="181" t="str">
        <f>vlookup(R386,route!$A$3:$L$2248,5,FALSE)</f>
        <v>Origin</v>
      </c>
      <c r="T386" s="168" t="str">
        <f t="shared" si="2"/>
        <v>29264</v>
      </c>
      <c r="U386" s="170" t="str">
        <f>vlookup(T386,route!$A$3:$L$2248,5,FALSE)</f>
        <v>Destination</v>
      </c>
      <c r="V386" s="131"/>
    </row>
    <row r="387">
      <c r="A387" s="160"/>
      <c r="B387" s="168">
        <v>293.0</v>
      </c>
      <c r="C387" s="174" t="s">
        <v>569</v>
      </c>
      <c r="D387" s="154">
        <f>vlookup(E387,terminals!$C$4:$O$196,13,FALSE)</f>
        <v>82</v>
      </c>
      <c r="E387" s="174" t="s">
        <v>231</v>
      </c>
      <c r="F387" s="154">
        <f>vlookup(G387,terminals!$C$4:$O$196,13,FALSE)</f>
        <v>73</v>
      </c>
      <c r="G387" s="174" t="s">
        <v>250</v>
      </c>
      <c r="H387" s="175" t="s">
        <v>1143</v>
      </c>
      <c r="I387" s="176">
        <v>6500.0</v>
      </c>
      <c r="J387" s="177"/>
      <c r="K387" s="178"/>
      <c r="L387" s="179"/>
      <c r="M387" s="103"/>
      <c r="N387" s="103"/>
      <c r="O387" s="162" t="s">
        <v>1304</v>
      </c>
      <c r="P387" s="180">
        <v>579.0</v>
      </c>
      <c r="Q387" s="103"/>
      <c r="R387" s="168" t="str">
        <f t="shared" si="1"/>
        <v>29382</v>
      </c>
      <c r="S387" s="181" t="str">
        <f>vlookup(R387,route!$A$3:$L$2248,5,FALSE)</f>
        <v>Origin</v>
      </c>
      <c r="T387" s="168" t="str">
        <f t="shared" si="2"/>
        <v>29373</v>
      </c>
      <c r="U387" s="170" t="str">
        <f>vlookup(T387,route!$A$3:$L$2248,5,FALSE)</f>
        <v>Dropoff</v>
      </c>
      <c r="V387" s="131"/>
    </row>
    <row r="388">
      <c r="A388" s="160"/>
      <c r="B388" s="168">
        <v>293.0</v>
      </c>
      <c r="C388" s="174" t="s">
        <v>569</v>
      </c>
      <c r="D388" s="154">
        <f>vlookup(E388,terminals!$C$4:$O$196,13,FALSE)</f>
        <v>82</v>
      </c>
      <c r="E388" s="174" t="s">
        <v>231</v>
      </c>
      <c r="F388" s="154">
        <f>vlookup(G388,terminals!$C$4:$O$196,13,FALSE)</f>
        <v>71</v>
      </c>
      <c r="G388" s="174" t="s">
        <v>227</v>
      </c>
      <c r="H388" s="175" t="s">
        <v>1143</v>
      </c>
      <c r="I388" s="176">
        <v>8700.0</v>
      </c>
      <c r="J388" s="177"/>
      <c r="K388" s="178"/>
      <c r="L388" s="179"/>
      <c r="M388" s="103"/>
      <c r="N388" s="103"/>
      <c r="O388" s="162" t="s">
        <v>1279</v>
      </c>
      <c r="P388" s="180">
        <v>588.0</v>
      </c>
      <c r="Q388" s="103"/>
      <c r="R388" s="168" t="str">
        <f t="shared" si="1"/>
        <v>29382</v>
      </c>
      <c r="S388" s="181" t="str">
        <f>vlookup(R388,route!$A$3:$L$2248,5,FALSE)</f>
        <v>Origin</v>
      </c>
      <c r="T388" s="168" t="str">
        <f t="shared" si="2"/>
        <v>29371</v>
      </c>
      <c r="U388" s="170" t="str">
        <f>vlookup(T388,route!$A$3:$L$2248,5,FALSE)</f>
        <v>Dropoff</v>
      </c>
      <c r="V388" s="131"/>
    </row>
    <row r="389">
      <c r="A389" s="160"/>
      <c r="B389" s="168">
        <v>293.0</v>
      </c>
      <c r="C389" s="174" t="s">
        <v>569</v>
      </c>
      <c r="D389" s="154">
        <f>vlookup(E389,terminals!$C$4:$O$196,13,FALSE)</f>
        <v>82</v>
      </c>
      <c r="E389" s="174" t="s">
        <v>231</v>
      </c>
      <c r="F389" s="154">
        <f>vlookup(G389,terminals!$C$4:$O$196,13,FALSE)</f>
        <v>69</v>
      </c>
      <c r="G389" s="174" t="s">
        <v>1065</v>
      </c>
      <c r="H389" s="175" t="s">
        <v>1143</v>
      </c>
      <c r="I389" s="176">
        <v>9700.0</v>
      </c>
      <c r="J389" s="177"/>
      <c r="K389" s="178"/>
      <c r="L389" s="179"/>
      <c r="M389" s="103"/>
      <c r="N389" s="103"/>
      <c r="O389" s="162" t="s">
        <v>1324</v>
      </c>
      <c r="P389" s="180">
        <v>543.0</v>
      </c>
      <c r="Q389" s="103"/>
      <c r="R389" s="168" t="str">
        <f t="shared" si="1"/>
        <v>29382</v>
      </c>
      <c r="S389" s="181" t="str">
        <f>vlookup(R389,route!$A$3:$L$2248,5,FALSE)</f>
        <v>Origin</v>
      </c>
      <c r="T389" s="168" t="str">
        <f t="shared" si="2"/>
        <v>29369</v>
      </c>
      <c r="U389" s="170" t="str">
        <f>vlookup(T389,route!$A$3:$L$2248,5,FALSE)</f>
        <v>Dropoff</v>
      </c>
      <c r="V389" s="131"/>
    </row>
    <row r="390">
      <c r="A390" s="160"/>
      <c r="B390" s="168">
        <v>293.0</v>
      </c>
      <c r="C390" s="174" t="s">
        <v>569</v>
      </c>
      <c r="D390" s="154">
        <f>vlookup(E390,terminals!$C$4:$O$196,13,FALSE)</f>
        <v>82</v>
      </c>
      <c r="E390" s="174" t="s">
        <v>231</v>
      </c>
      <c r="F390" s="154">
        <f>vlookup(G390,terminals!$C$4:$O$196,13,FALSE)</f>
        <v>61</v>
      </c>
      <c r="G390" s="174" t="s">
        <v>238</v>
      </c>
      <c r="H390" s="175" t="s">
        <v>1143</v>
      </c>
      <c r="I390" s="176">
        <v>10500.0</v>
      </c>
      <c r="J390" s="177"/>
      <c r="K390" s="178"/>
      <c r="L390" s="179"/>
      <c r="M390" s="103"/>
      <c r="N390" s="103"/>
      <c r="O390" s="162" t="s">
        <v>1283</v>
      </c>
      <c r="P390" s="180">
        <v>548.0</v>
      </c>
      <c r="Q390" s="103"/>
      <c r="R390" s="168" t="str">
        <f t="shared" si="1"/>
        <v>29382</v>
      </c>
      <c r="S390" s="181" t="str">
        <f>vlookup(R390,route!$A$3:$L$2248,5,FALSE)</f>
        <v>Origin</v>
      </c>
      <c r="T390" s="168" t="str">
        <f t="shared" si="2"/>
        <v>29361</v>
      </c>
      <c r="U390" s="170" t="str">
        <f>vlookup(T390,route!$A$3:$L$2248,5,FALSE)</f>
        <v>Lastdrop</v>
      </c>
      <c r="V390" s="131"/>
    </row>
    <row r="391">
      <c r="A391" s="129"/>
      <c r="B391" s="168">
        <v>293.0</v>
      </c>
      <c r="C391" s="174" t="s">
        <v>569</v>
      </c>
      <c r="D391" s="154">
        <f>vlookup(E391,terminals!$C$4:$O$196,13,FALSE)</f>
        <v>82</v>
      </c>
      <c r="E391" s="174" t="s">
        <v>231</v>
      </c>
      <c r="F391" s="154">
        <f>vlookup(G391,terminals!$C$4:$O$196,13,FALSE)</f>
        <v>64</v>
      </c>
      <c r="G391" s="174" t="s">
        <v>247</v>
      </c>
      <c r="H391" s="175" t="s">
        <v>1143</v>
      </c>
      <c r="I391" s="176">
        <v>10500.0</v>
      </c>
      <c r="J391" s="177"/>
      <c r="K391" s="178"/>
      <c r="L391" s="179"/>
      <c r="M391" s="103"/>
      <c r="N391" s="103"/>
      <c r="O391" s="162" t="s">
        <v>1307</v>
      </c>
      <c r="P391" s="180">
        <v>543.0</v>
      </c>
      <c r="Q391" s="103"/>
      <c r="R391" s="168" t="str">
        <f t="shared" si="1"/>
        <v>29382</v>
      </c>
      <c r="S391" s="181" t="str">
        <f>vlookup(R391,route!$A$3:$L$2248,5,FALSE)</f>
        <v>Origin</v>
      </c>
      <c r="T391" s="168" t="str">
        <f t="shared" si="2"/>
        <v>29364</v>
      </c>
      <c r="U391" s="170" t="str">
        <f>vlookup(T391,route!$A$3:$L$2248,5,FALSE)</f>
        <v>Destination</v>
      </c>
      <c r="V391" s="131"/>
    </row>
    <row r="392">
      <c r="A392" s="129"/>
      <c r="B392" s="168">
        <v>294.0</v>
      </c>
      <c r="C392" s="174" t="s">
        <v>570</v>
      </c>
      <c r="D392" s="154">
        <f>vlookup(E392,terminals!$C$4:$O$196,13,FALSE)</f>
        <v>76</v>
      </c>
      <c r="E392" s="174" t="s">
        <v>241</v>
      </c>
      <c r="F392" s="154">
        <f>vlookup(G392,terminals!$C$4:$O$196,13,FALSE)</f>
        <v>83</v>
      </c>
      <c r="G392" s="174" t="s">
        <v>228</v>
      </c>
      <c r="H392" s="175" t="s">
        <v>1143</v>
      </c>
      <c r="I392" s="176">
        <v>6000.0</v>
      </c>
      <c r="J392" s="177"/>
      <c r="K392" s="178"/>
      <c r="L392" s="179"/>
      <c r="M392" s="103"/>
      <c r="N392" s="103"/>
      <c r="O392" s="162" t="s">
        <v>1158</v>
      </c>
      <c r="P392" s="180">
        <v>548.0</v>
      </c>
      <c r="Q392" s="103"/>
      <c r="R392" s="168" t="str">
        <f t="shared" si="1"/>
        <v>29476</v>
      </c>
      <c r="S392" s="181" t="str">
        <f>vlookup(R392,route!$A$3:$L$2248,5,FALSE)</f>
        <v>Origin</v>
      </c>
      <c r="T392" s="168" t="str">
        <f t="shared" si="2"/>
        <v>29483</v>
      </c>
      <c r="U392" s="170" t="str">
        <f>vlookup(T392,route!$A$3:$L$2248,5,FALSE)</f>
        <v>Destination</v>
      </c>
      <c r="V392" s="131"/>
    </row>
    <row r="393">
      <c r="A393" s="160"/>
      <c r="B393" s="168">
        <v>295.0</v>
      </c>
      <c r="C393" s="174" t="s">
        <v>570</v>
      </c>
      <c r="D393" s="154">
        <f>vlookup(E393,terminals!$C$4:$O$196,13,FALSE)</f>
        <v>76</v>
      </c>
      <c r="E393" s="174" t="s">
        <v>241</v>
      </c>
      <c r="F393" s="154">
        <f>vlookup(G393,terminals!$C$4:$O$196,13,FALSE)</f>
        <v>82</v>
      </c>
      <c r="G393" s="174" t="s">
        <v>231</v>
      </c>
      <c r="H393" s="175" t="s">
        <v>1143</v>
      </c>
      <c r="I393" s="176">
        <v>6000.0</v>
      </c>
      <c r="J393" s="177"/>
      <c r="K393" s="178"/>
      <c r="L393" s="179"/>
      <c r="M393" s="103"/>
      <c r="N393" s="103"/>
      <c r="O393" s="162" t="s">
        <v>1325</v>
      </c>
      <c r="P393" s="180">
        <v>548.0</v>
      </c>
      <c r="Q393" s="103"/>
      <c r="R393" s="168" t="str">
        <f t="shared" si="1"/>
        <v>29576</v>
      </c>
      <c r="S393" s="181" t="str">
        <f>vlookup(R393,route!$A$3:$L$2248,5,FALSE)</f>
        <v>Origin</v>
      </c>
      <c r="T393" s="168" t="str">
        <f t="shared" si="2"/>
        <v>29582</v>
      </c>
      <c r="U393" s="170" t="str">
        <f>vlookup(T393,route!$A$3:$L$2248,5,FALSE)</f>
        <v>Lastdrop</v>
      </c>
      <c r="V393" s="131"/>
    </row>
    <row r="394">
      <c r="A394" s="129"/>
      <c r="B394" s="168">
        <v>295.0</v>
      </c>
      <c r="C394" s="174" t="s">
        <v>570</v>
      </c>
      <c r="D394" s="154">
        <f>vlookup(E394,terminals!$C$4:$O$196,13,FALSE)</f>
        <v>76</v>
      </c>
      <c r="E394" s="174" t="s">
        <v>241</v>
      </c>
      <c r="F394" s="154">
        <f>vlookup(G394,terminals!$C$4:$O$196,13,FALSE)</f>
        <v>83</v>
      </c>
      <c r="G394" s="174" t="s">
        <v>228</v>
      </c>
      <c r="H394" s="175" t="s">
        <v>1143</v>
      </c>
      <c r="I394" s="176">
        <v>6000.0</v>
      </c>
      <c r="J394" s="177"/>
      <c r="K394" s="178"/>
      <c r="L394" s="179"/>
      <c r="M394" s="103"/>
      <c r="N394" s="103"/>
      <c r="O394" s="162" t="s">
        <v>1158</v>
      </c>
      <c r="P394" s="180">
        <v>548.0</v>
      </c>
      <c r="Q394" s="103"/>
      <c r="R394" s="168" t="str">
        <f t="shared" si="1"/>
        <v>29576</v>
      </c>
      <c r="S394" s="181" t="str">
        <f>vlookup(R394,route!$A$3:$L$2248,5,FALSE)</f>
        <v>Origin</v>
      </c>
      <c r="T394" s="168" t="str">
        <f t="shared" si="2"/>
        <v>29583</v>
      </c>
      <c r="U394" s="170" t="str">
        <f>vlookup(T394,route!$A$3:$L$2248,5,FALSE)</f>
        <v>Destination</v>
      </c>
      <c r="V394" s="131"/>
    </row>
    <row r="395">
      <c r="A395" s="129"/>
      <c r="B395" s="168">
        <v>296.0</v>
      </c>
      <c r="C395" s="174" t="s">
        <v>571</v>
      </c>
      <c r="D395" s="154">
        <f>vlookup(E395,terminals!$C$4:$O$196,13,FALSE)</f>
        <v>76</v>
      </c>
      <c r="E395" s="174" t="s">
        <v>241</v>
      </c>
      <c r="F395" s="154">
        <f>vlookup(G395,terminals!$C$4:$O$196,13,FALSE)</f>
        <v>82</v>
      </c>
      <c r="G395" s="174" t="s">
        <v>231</v>
      </c>
      <c r="H395" s="175" t="s">
        <v>1143</v>
      </c>
      <c r="I395" s="176">
        <v>6000.0</v>
      </c>
      <c r="J395" s="177"/>
      <c r="K395" s="178"/>
      <c r="L395" s="179"/>
      <c r="M395" s="103"/>
      <c r="N395" s="103"/>
      <c r="O395" s="162" t="s">
        <v>1325</v>
      </c>
      <c r="P395" s="180">
        <v>548.0</v>
      </c>
      <c r="Q395" s="103"/>
      <c r="R395" s="168" t="str">
        <f t="shared" si="1"/>
        <v>29676</v>
      </c>
      <c r="S395" s="181" t="str">
        <f>vlookup(R395,route!$A$3:$L$2248,5,FALSE)</f>
        <v>Origin</v>
      </c>
      <c r="T395" s="168" t="str">
        <f t="shared" si="2"/>
        <v>29682</v>
      </c>
      <c r="U395" s="170" t="str">
        <f>vlookup(T395,route!$A$3:$L$2248,5,FALSE)</f>
        <v>Destination</v>
      </c>
      <c r="V395" s="131"/>
    </row>
    <row r="396">
      <c r="A396" s="129"/>
      <c r="B396" s="168">
        <v>297.0</v>
      </c>
      <c r="C396" s="174" t="s">
        <v>571</v>
      </c>
      <c r="D396" s="154">
        <f>vlookup(E396,terminals!$C$4:$O$196,13,FALSE)</f>
        <v>76</v>
      </c>
      <c r="E396" s="174" t="s">
        <v>241</v>
      </c>
      <c r="F396" s="154">
        <f>vlookup(G396,terminals!$C$4:$O$196,13,FALSE)</f>
        <v>82</v>
      </c>
      <c r="G396" s="174" t="s">
        <v>231</v>
      </c>
      <c r="H396" s="175" t="s">
        <v>1143</v>
      </c>
      <c r="I396" s="176">
        <v>6000.0</v>
      </c>
      <c r="J396" s="177"/>
      <c r="K396" s="178"/>
      <c r="L396" s="179"/>
      <c r="M396" s="103"/>
      <c r="N396" s="103"/>
      <c r="O396" s="162" t="s">
        <v>1325</v>
      </c>
      <c r="P396" s="180">
        <v>615.0</v>
      </c>
      <c r="Q396" s="103"/>
      <c r="R396" s="168" t="str">
        <f t="shared" si="1"/>
        <v>29776</v>
      </c>
      <c r="S396" s="181" t="str">
        <f>vlookup(R396,route!$A$3:$L$2248,5,FALSE)</f>
        <v>Origin</v>
      </c>
      <c r="T396" s="168" t="str">
        <f t="shared" si="2"/>
        <v>29782</v>
      </c>
      <c r="U396" s="170" t="str">
        <f>vlookup(T396,route!$A$3:$L$2248,5,FALSE)</f>
        <v>Destination</v>
      </c>
      <c r="V396" s="131"/>
    </row>
    <row r="397">
      <c r="A397" s="129"/>
      <c r="B397" s="154">
        <v>298.0</v>
      </c>
      <c r="C397" s="174" t="s">
        <v>572</v>
      </c>
      <c r="D397" s="154">
        <f>vlookup(E397,terminals!$C$4:$O$196,13,FALSE)</f>
        <v>76</v>
      </c>
      <c r="E397" s="174" t="s">
        <v>241</v>
      </c>
      <c r="F397" s="154">
        <f>vlookup(G397,terminals!$C$4:$O$196,13,FALSE)</f>
        <v>82</v>
      </c>
      <c r="G397" s="174" t="s">
        <v>231</v>
      </c>
      <c r="H397" s="175" t="s">
        <v>1143</v>
      </c>
      <c r="I397" s="176">
        <v>6000.0</v>
      </c>
      <c r="J397" s="177"/>
      <c r="K397" s="178"/>
      <c r="L397" s="179"/>
      <c r="M397" s="103"/>
      <c r="N397" s="103"/>
      <c r="O397" s="162" t="s">
        <v>1325</v>
      </c>
      <c r="P397" s="180">
        <v>608.0</v>
      </c>
      <c r="Q397" s="103"/>
      <c r="R397" s="168" t="str">
        <f t="shared" si="1"/>
        <v>29876</v>
      </c>
      <c r="S397" s="181" t="str">
        <f>vlookup(R397,route!$A$3:$L$2248,5,FALSE)</f>
        <v>Origin</v>
      </c>
      <c r="T397" s="168" t="str">
        <f t="shared" si="2"/>
        <v>29882</v>
      </c>
      <c r="U397" s="170" t="str">
        <f>vlookup(T397,route!$A$3:$L$2248,5,FALSE)</f>
        <v>Destination</v>
      </c>
      <c r="V397" s="131"/>
    </row>
    <row r="398">
      <c r="A398" s="129"/>
      <c r="B398" s="168">
        <v>299.0</v>
      </c>
      <c r="C398" s="174" t="s">
        <v>572</v>
      </c>
      <c r="D398" s="154">
        <f>vlookup(E398,terminals!$C$4:$O$196,13,FALSE)</f>
        <v>76</v>
      </c>
      <c r="E398" s="174" t="s">
        <v>241</v>
      </c>
      <c r="F398" s="154">
        <f>vlookup(G398,terminals!$C$4:$O$196,13,FALSE)</f>
        <v>82</v>
      </c>
      <c r="G398" s="174" t="s">
        <v>231</v>
      </c>
      <c r="H398" s="175" t="s">
        <v>1143</v>
      </c>
      <c r="I398" s="176">
        <v>6000.0</v>
      </c>
      <c r="J398" s="177"/>
      <c r="K398" s="178"/>
      <c r="L398" s="179"/>
      <c r="M398" s="103"/>
      <c r="N398" s="103"/>
      <c r="O398" s="162" t="s">
        <v>1325</v>
      </c>
      <c r="P398" s="180">
        <v>615.0</v>
      </c>
      <c r="Q398" s="103"/>
      <c r="R398" s="168" t="str">
        <f t="shared" si="1"/>
        <v>29976</v>
      </c>
      <c r="S398" s="181" t="str">
        <f>vlookup(R398,route!$A$3:$L$2248,5,FALSE)</f>
        <v>Origin</v>
      </c>
      <c r="T398" s="168" t="str">
        <f t="shared" si="2"/>
        <v>29982</v>
      </c>
      <c r="U398" s="170" t="str">
        <f>vlookup(T398,route!$A$3:$L$2248,5,FALSE)</f>
        <v>Destination</v>
      </c>
      <c r="V398" s="131"/>
    </row>
    <row r="399">
      <c r="A399" s="129"/>
      <c r="B399" s="168">
        <v>300.0</v>
      </c>
      <c r="C399" s="174" t="s">
        <v>573</v>
      </c>
      <c r="D399" s="154">
        <f>vlookup(E399,terminals!$C$4:$O$196,13,FALSE)</f>
        <v>86</v>
      </c>
      <c r="E399" s="174" t="s">
        <v>248</v>
      </c>
      <c r="F399" s="154">
        <f>vlookup(G399,terminals!$C$4:$O$196,13,FALSE)</f>
        <v>83</v>
      </c>
      <c r="G399" s="174" t="s">
        <v>228</v>
      </c>
      <c r="H399" s="175" t="s">
        <v>1143</v>
      </c>
      <c r="I399" s="176">
        <v>7100.0</v>
      </c>
      <c r="J399" s="177"/>
      <c r="K399" s="178"/>
      <c r="L399" s="179"/>
      <c r="M399" s="103"/>
      <c r="N399" s="103"/>
      <c r="O399" s="162" t="s">
        <v>1261</v>
      </c>
      <c r="P399" s="180">
        <v>620.0</v>
      </c>
      <c r="Q399" s="103"/>
      <c r="R399" s="168" t="str">
        <f t="shared" si="1"/>
        <v>30086</v>
      </c>
      <c r="S399" s="181" t="str">
        <f>vlookup(R399,route!$A$3:$L$2248,5,FALSE)</f>
        <v>Origin</v>
      </c>
      <c r="T399" s="168" t="str">
        <f t="shared" si="2"/>
        <v>30083</v>
      </c>
      <c r="U399" s="170" t="str">
        <f>vlookup(T399,route!$A$3:$L$2248,5,FALSE)</f>
        <v>Destination</v>
      </c>
      <c r="V399" s="131"/>
    </row>
    <row r="400">
      <c r="A400" s="129"/>
      <c r="B400" s="168">
        <v>301.0</v>
      </c>
      <c r="C400" s="174" t="s">
        <v>574</v>
      </c>
      <c r="D400" s="154">
        <f>vlookup(E400,terminals!$C$4:$O$196,13,FALSE)</f>
        <v>86</v>
      </c>
      <c r="E400" s="174" t="s">
        <v>248</v>
      </c>
      <c r="F400" s="154">
        <f>vlookup(G400,terminals!$C$4:$O$196,13,FALSE)</f>
        <v>78</v>
      </c>
      <c r="G400" s="174" t="s">
        <v>249</v>
      </c>
      <c r="H400" s="175" t="s">
        <v>1143</v>
      </c>
      <c r="I400" s="176">
        <v>7100.0</v>
      </c>
      <c r="J400" s="177"/>
      <c r="K400" s="178"/>
      <c r="L400" s="179"/>
      <c r="M400" s="103"/>
      <c r="N400" s="103"/>
      <c r="O400" s="162" t="s">
        <v>1326</v>
      </c>
      <c r="P400" s="180">
        <v>579.0</v>
      </c>
      <c r="Q400" s="103"/>
      <c r="R400" s="168" t="str">
        <f t="shared" si="1"/>
        <v>30186</v>
      </c>
      <c r="S400" s="181" t="str">
        <f>vlookup(R400,route!$A$3:$L$2248,5,FALSE)</f>
        <v>Origin</v>
      </c>
      <c r="T400" s="168" t="str">
        <f t="shared" si="2"/>
        <v>30178</v>
      </c>
      <c r="U400" s="170" t="str">
        <f>vlookup(T400,route!$A$3:$L$2248,5,FALSE)</f>
        <v>Destination</v>
      </c>
      <c r="V400" s="131"/>
    </row>
    <row r="401">
      <c r="A401" s="160"/>
      <c r="B401" s="168">
        <v>302.0</v>
      </c>
      <c r="C401" s="174" t="s">
        <v>575</v>
      </c>
      <c r="D401" s="154">
        <f>vlookup(E401,terminals!$C$4:$O$196,13,FALSE)</f>
        <v>86</v>
      </c>
      <c r="E401" s="174" t="s">
        <v>248</v>
      </c>
      <c r="F401" s="154">
        <f>vlookup(G401,terminals!$C$4:$O$196,13,FALSE)</f>
        <v>83</v>
      </c>
      <c r="G401" s="174" t="s">
        <v>228</v>
      </c>
      <c r="H401" s="175" t="s">
        <v>1143</v>
      </c>
      <c r="I401" s="176">
        <v>7100.0</v>
      </c>
      <c r="J401" s="177"/>
      <c r="K401" s="178"/>
      <c r="L401" s="179"/>
      <c r="M401" s="103"/>
      <c r="N401" s="103"/>
      <c r="O401" s="162" t="s">
        <v>1261</v>
      </c>
      <c r="P401" s="180">
        <v>579.0</v>
      </c>
      <c r="Q401" s="103"/>
      <c r="R401" s="168" t="str">
        <f t="shared" si="1"/>
        <v>30286</v>
      </c>
      <c r="S401" s="181" t="str">
        <f>vlookup(R401,route!$A$3:$L$2248,5,FALSE)</f>
        <v>Origin</v>
      </c>
      <c r="T401" s="168" t="str">
        <f t="shared" si="2"/>
        <v>30283</v>
      </c>
      <c r="U401" s="170" t="str">
        <f>vlookup(T401,route!$A$3:$L$2248,5,FALSE)</f>
        <v>Lastdrop</v>
      </c>
      <c r="V401" s="131"/>
    </row>
    <row r="402">
      <c r="A402" s="129"/>
      <c r="B402" s="168">
        <v>302.0</v>
      </c>
      <c r="C402" s="174" t="s">
        <v>575</v>
      </c>
      <c r="D402" s="154">
        <f>vlookup(E402,terminals!$C$4:$O$196,13,FALSE)</f>
        <v>86</v>
      </c>
      <c r="E402" s="174" t="s">
        <v>248</v>
      </c>
      <c r="F402" s="154">
        <f>vlookup(G402,terminals!$C$4:$O$196,13,FALSE)</f>
        <v>82</v>
      </c>
      <c r="G402" s="174" t="s">
        <v>231</v>
      </c>
      <c r="H402" s="175" t="s">
        <v>1143</v>
      </c>
      <c r="I402" s="176">
        <v>7100.0</v>
      </c>
      <c r="J402" s="177"/>
      <c r="K402" s="178"/>
      <c r="L402" s="179"/>
      <c r="M402" s="103"/>
      <c r="N402" s="103"/>
      <c r="O402" s="162" t="s">
        <v>1327</v>
      </c>
      <c r="P402" s="180">
        <v>585.0</v>
      </c>
      <c r="Q402" s="103"/>
      <c r="R402" s="168" t="str">
        <f t="shared" si="1"/>
        <v>30286</v>
      </c>
      <c r="S402" s="181" t="str">
        <f>vlookup(R402,route!$A$3:$L$2248,5,FALSE)</f>
        <v>Origin</v>
      </c>
      <c r="T402" s="168" t="str">
        <f t="shared" si="2"/>
        <v>30282</v>
      </c>
      <c r="U402" s="170" t="str">
        <f>vlookup(T402,route!$A$3:$L$2248,5,FALSE)</f>
        <v>Destination</v>
      </c>
      <c r="V402" s="131"/>
    </row>
    <row r="403">
      <c r="A403" s="129"/>
      <c r="B403" s="168">
        <v>303.0</v>
      </c>
      <c r="C403" s="174" t="s">
        <v>576</v>
      </c>
      <c r="D403" s="154">
        <f>vlookup(E403,terminals!$C$4:$O$196,13,FALSE)</f>
        <v>64</v>
      </c>
      <c r="E403" s="174" t="s">
        <v>247</v>
      </c>
      <c r="F403" s="154">
        <f>vlookup(G403,terminals!$C$4:$O$196,13,FALSE)</f>
        <v>78</v>
      </c>
      <c r="G403" s="174" t="s">
        <v>249</v>
      </c>
      <c r="H403" s="175" t="s">
        <v>1143</v>
      </c>
      <c r="I403" s="176">
        <v>6500.0</v>
      </c>
      <c r="J403" s="177"/>
      <c r="K403" s="178"/>
      <c r="L403" s="179"/>
      <c r="M403" s="103"/>
      <c r="N403" s="103"/>
      <c r="O403" s="162" t="s">
        <v>1328</v>
      </c>
      <c r="P403" s="180">
        <v>591.0</v>
      </c>
      <c r="Q403" s="103"/>
      <c r="R403" s="168" t="str">
        <f t="shared" si="1"/>
        <v>30364</v>
      </c>
      <c r="S403" s="181" t="str">
        <f>vlookup(R403,route!$A$3:$L$2248,5,FALSE)</f>
        <v>Origin</v>
      </c>
      <c r="T403" s="168" t="str">
        <f t="shared" si="2"/>
        <v>30378</v>
      </c>
      <c r="U403" s="170" t="str">
        <f>vlookup(T403,route!$A$3:$L$2248,5,FALSE)</f>
        <v>Destination</v>
      </c>
      <c r="V403" s="131"/>
    </row>
    <row r="404">
      <c r="A404" s="129"/>
      <c r="B404" s="154">
        <v>304.0</v>
      </c>
      <c r="C404" s="174" t="s">
        <v>576</v>
      </c>
      <c r="D404" s="154">
        <f>vlookup(E404,terminals!$C$4:$O$196,13,FALSE)</f>
        <v>64</v>
      </c>
      <c r="E404" s="174" t="s">
        <v>247</v>
      </c>
      <c r="F404" s="154">
        <f>vlookup(G404,terminals!$C$4:$O$196,13,FALSE)</f>
        <v>78</v>
      </c>
      <c r="G404" s="174" t="s">
        <v>249</v>
      </c>
      <c r="H404" s="175" t="s">
        <v>1143</v>
      </c>
      <c r="I404" s="176">
        <v>6500.0</v>
      </c>
      <c r="J404" s="177"/>
      <c r="K404" s="178"/>
      <c r="L404" s="179"/>
      <c r="M404" s="103"/>
      <c r="N404" s="103"/>
      <c r="O404" s="162" t="s">
        <v>1328</v>
      </c>
      <c r="P404" s="180">
        <v>585.0</v>
      </c>
      <c r="Q404" s="103"/>
      <c r="R404" s="168" t="str">
        <f t="shared" si="1"/>
        <v>30464</v>
      </c>
      <c r="S404" s="181" t="str">
        <f>vlookup(R404,route!$A$3:$L$2248,5,FALSE)</f>
        <v>Origin</v>
      </c>
      <c r="T404" s="168" t="str">
        <f t="shared" si="2"/>
        <v>30478</v>
      </c>
      <c r="U404" s="170" t="str">
        <f>vlookup(T404,route!$A$3:$L$2248,5,FALSE)</f>
        <v>Destination</v>
      </c>
      <c r="V404" s="131"/>
    </row>
    <row r="405">
      <c r="A405" s="160"/>
      <c r="B405" s="154">
        <v>305.0</v>
      </c>
      <c r="C405" s="174" t="s">
        <v>577</v>
      </c>
      <c r="D405" s="154">
        <f>vlookup(E405,terminals!$C$4:$O$196,13,FALSE)</f>
        <v>64</v>
      </c>
      <c r="E405" s="174" t="s">
        <v>247</v>
      </c>
      <c r="F405" s="154">
        <f>vlookup(G405,terminals!$C$4:$O$196,13,FALSE)</f>
        <v>83</v>
      </c>
      <c r="G405" s="174" t="s">
        <v>228</v>
      </c>
      <c r="H405" s="175" t="s">
        <v>1143</v>
      </c>
      <c r="I405" s="176">
        <v>6500.0</v>
      </c>
      <c r="J405" s="177"/>
      <c r="K405" s="178"/>
      <c r="L405" s="179"/>
      <c r="M405" s="103"/>
      <c r="N405" s="103"/>
      <c r="O405" s="162" t="s">
        <v>1326</v>
      </c>
      <c r="P405" s="180">
        <v>591.0</v>
      </c>
      <c r="Q405" s="103"/>
      <c r="R405" s="168" t="str">
        <f t="shared" si="1"/>
        <v>30564</v>
      </c>
      <c r="S405" s="181" t="str">
        <f>vlookup(R405,route!$A$3:$L$2248,5,FALSE)</f>
        <v>Origin</v>
      </c>
      <c r="T405" s="168" t="str">
        <f t="shared" si="2"/>
        <v>30583</v>
      </c>
      <c r="U405" s="170" t="str">
        <f>vlookup(T405,route!$A$3:$L$2248,5,FALSE)</f>
        <v>Lastdrop</v>
      </c>
      <c r="V405" s="131"/>
    </row>
    <row r="406">
      <c r="A406" s="129"/>
      <c r="B406" s="154">
        <v>305.0</v>
      </c>
      <c r="C406" s="174" t="s">
        <v>577</v>
      </c>
      <c r="D406" s="154">
        <f>vlookup(E406,terminals!$C$4:$O$196,13,FALSE)</f>
        <v>64</v>
      </c>
      <c r="E406" s="174" t="s">
        <v>247</v>
      </c>
      <c r="F406" s="154">
        <f>vlookup(G406,terminals!$C$4:$O$196,13,FALSE)</f>
        <v>82</v>
      </c>
      <c r="G406" s="174" t="s">
        <v>231</v>
      </c>
      <c r="H406" s="175" t="s">
        <v>1143</v>
      </c>
      <c r="I406" s="176">
        <v>6500.0</v>
      </c>
      <c r="J406" s="177"/>
      <c r="K406" s="178"/>
      <c r="L406" s="179"/>
      <c r="M406" s="103"/>
      <c r="N406" s="103"/>
      <c r="O406" s="162" t="s">
        <v>1299</v>
      </c>
      <c r="P406" s="180">
        <v>428.0</v>
      </c>
      <c r="Q406" s="103"/>
      <c r="R406" s="168" t="str">
        <f t="shared" si="1"/>
        <v>30564</v>
      </c>
      <c r="S406" s="181" t="str">
        <f>vlookup(R406,route!$A$3:$L$2248,5,FALSE)</f>
        <v>Origin</v>
      </c>
      <c r="T406" s="168" t="str">
        <f t="shared" si="2"/>
        <v>30582</v>
      </c>
      <c r="U406" s="170" t="str">
        <f>vlookup(T406,route!$A$3:$L$2248,5,FALSE)</f>
        <v>Destination</v>
      </c>
      <c r="V406" s="131"/>
    </row>
    <row r="407">
      <c r="A407" s="160"/>
      <c r="B407" s="154">
        <v>306.0</v>
      </c>
      <c r="C407" s="174" t="s">
        <v>577</v>
      </c>
      <c r="D407" s="154">
        <f>vlookup(E407,terminals!$C$4:$O$196,13,FALSE)</f>
        <v>64</v>
      </c>
      <c r="E407" s="174" t="s">
        <v>247</v>
      </c>
      <c r="F407" s="154">
        <f>vlookup(G407,terminals!$C$4:$O$196,13,FALSE)</f>
        <v>83</v>
      </c>
      <c r="G407" s="174" t="s">
        <v>228</v>
      </c>
      <c r="H407" s="175" t="s">
        <v>1143</v>
      </c>
      <c r="I407" s="176">
        <v>6500.0</v>
      </c>
      <c r="J407" s="177"/>
      <c r="K407" s="178"/>
      <c r="L407" s="179"/>
      <c r="M407" s="103"/>
      <c r="N407" s="103"/>
      <c r="O407" s="162" t="s">
        <v>1326</v>
      </c>
      <c r="P407" s="180">
        <v>428.0</v>
      </c>
      <c r="Q407" s="103"/>
      <c r="R407" s="168" t="str">
        <f t="shared" si="1"/>
        <v>30664</v>
      </c>
      <c r="S407" s="181" t="str">
        <f>vlookup(R407,route!$A$3:$L$2248,5,FALSE)</f>
        <v>Origin</v>
      </c>
      <c r="T407" s="168" t="str">
        <f t="shared" si="2"/>
        <v>30683</v>
      </c>
      <c r="U407" s="170" t="str">
        <f>vlookup(T407,route!$A$3:$L$2248,5,FALSE)</f>
        <v>Lastdrop</v>
      </c>
      <c r="V407" s="131"/>
    </row>
    <row r="408">
      <c r="A408" s="129"/>
      <c r="B408" s="154">
        <v>306.0</v>
      </c>
      <c r="C408" s="174" t="s">
        <v>577</v>
      </c>
      <c r="D408" s="154">
        <f>vlookup(E408,terminals!$C$4:$O$196,13,FALSE)</f>
        <v>64</v>
      </c>
      <c r="E408" s="174" t="s">
        <v>247</v>
      </c>
      <c r="F408" s="154">
        <f>vlookup(G408,terminals!$C$4:$O$196,13,FALSE)</f>
        <v>82</v>
      </c>
      <c r="G408" s="174" t="s">
        <v>231</v>
      </c>
      <c r="H408" s="175" t="s">
        <v>1143</v>
      </c>
      <c r="I408" s="176">
        <v>6500.0</v>
      </c>
      <c r="J408" s="177"/>
      <c r="K408" s="178"/>
      <c r="L408" s="179"/>
      <c r="M408" s="103"/>
      <c r="N408" s="103"/>
      <c r="O408" s="162" t="s">
        <v>1299</v>
      </c>
      <c r="P408" s="180">
        <v>455.0</v>
      </c>
      <c r="Q408" s="103"/>
      <c r="R408" s="168" t="str">
        <f t="shared" si="1"/>
        <v>30664</v>
      </c>
      <c r="S408" s="181" t="str">
        <f>vlookup(R408,route!$A$3:$L$2248,5,FALSE)</f>
        <v>Origin</v>
      </c>
      <c r="T408" s="168" t="str">
        <f t="shared" si="2"/>
        <v>30682</v>
      </c>
      <c r="U408" s="170" t="str">
        <f>vlookup(T408,route!$A$3:$L$2248,5,FALSE)</f>
        <v>Destination</v>
      </c>
      <c r="V408" s="131"/>
    </row>
    <row r="409">
      <c r="A409" s="129"/>
      <c r="B409" s="154">
        <v>307.0</v>
      </c>
      <c r="C409" s="174" t="s">
        <v>578</v>
      </c>
      <c r="D409" s="154">
        <f>vlookup(E409,terminals!$C$4:$O$196,13,FALSE)</f>
        <v>71</v>
      </c>
      <c r="E409" s="174" t="s">
        <v>227</v>
      </c>
      <c r="F409" s="154">
        <f>vlookup(G409,terminals!$C$4:$O$196,13,FALSE)</f>
        <v>78</v>
      </c>
      <c r="G409" s="174" t="s">
        <v>249</v>
      </c>
      <c r="H409" s="175" t="s">
        <v>1143</v>
      </c>
      <c r="I409" s="176">
        <v>4000.0</v>
      </c>
      <c r="J409" s="177"/>
      <c r="K409" s="178"/>
      <c r="L409" s="179"/>
      <c r="M409" s="103"/>
      <c r="N409" s="103"/>
      <c r="O409" s="162" t="s">
        <v>1286</v>
      </c>
      <c r="P409" s="180">
        <v>455.0</v>
      </c>
      <c r="Q409" s="103"/>
      <c r="R409" s="168" t="str">
        <f t="shared" si="1"/>
        <v>30771</v>
      </c>
      <c r="S409" s="181" t="str">
        <f>vlookup(R409,route!$A$3:$L$2248,5,FALSE)</f>
        <v>Origin</v>
      </c>
      <c r="T409" s="168" t="str">
        <f t="shared" si="2"/>
        <v>30778</v>
      </c>
      <c r="U409" s="170" t="str">
        <f>vlookup(T409,route!$A$3:$L$2248,5,FALSE)</f>
        <v>Destination</v>
      </c>
      <c r="V409" s="131"/>
    </row>
    <row r="410">
      <c r="A410" s="129"/>
      <c r="B410" s="154">
        <v>308.0</v>
      </c>
      <c r="C410" s="174" t="s">
        <v>578</v>
      </c>
      <c r="D410" s="154">
        <f>vlookup(E410,terminals!$C$4:$O$196,13,FALSE)</f>
        <v>71</v>
      </c>
      <c r="E410" s="174" t="s">
        <v>227</v>
      </c>
      <c r="F410" s="154">
        <f>vlookup(G410,terminals!$C$4:$O$196,13,FALSE)</f>
        <v>78</v>
      </c>
      <c r="G410" s="174" t="s">
        <v>249</v>
      </c>
      <c r="H410" s="175" t="s">
        <v>1143</v>
      </c>
      <c r="I410" s="176">
        <v>4000.0</v>
      </c>
      <c r="J410" s="177"/>
      <c r="K410" s="178"/>
      <c r="L410" s="179"/>
      <c r="M410" s="103"/>
      <c r="N410" s="103"/>
      <c r="O410" s="162" t="s">
        <v>1286</v>
      </c>
      <c r="P410" s="180">
        <v>289.0</v>
      </c>
      <c r="Q410" s="103"/>
      <c r="R410" s="168" t="str">
        <f t="shared" si="1"/>
        <v>30871</v>
      </c>
      <c r="S410" s="181" t="str">
        <f>vlookup(R410,route!$A$3:$L$2248,5,FALSE)</f>
        <v>Origin</v>
      </c>
      <c r="T410" s="168" t="str">
        <f t="shared" si="2"/>
        <v>30878</v>
      </c>
      <c r="U410" s="170" t="str">
        <f>vlookup(T410,route!$A$3:$L$2248,5,FALSE)</f>
        <v>Destination</v>
      </c>
      <c r="V410" s="131"/>
    </row>
    <row r="411">
      <c r="A411" s="129"/>
      <c r="B411" s="154">
        <v>309.0</v>
      </c>
      <c r="C411" s="174" t="s">
        <v>579</v>
      </c>
      <c r="D411" s="154">
        <f>vlookup(E411,terminals!$C$4:$O$196,13,FALSE)</f>
        <v>71</v>
      </c>
      <c r="E411" s="174" t="s">
        <v>227</v>
      </c>
      <c r="F411" s="154">
        <f>vlookup(G411,terminals!$C$4:$O$196,13,FALSE)</f>
        <v>81</v>
      </c>
      <c r="G411" s="174" t="s">
        <v>1064</v>
      </c>
      <c r="H411" s="175" t="s">
        <v>1143</v>
      </c>
      <c r="I411" s="176">
        <v>4000.0</v>
      </c>
      <c r="J411" s="177"/>
      <c r="K411" s="178"/>
      <c r="L411" s="179"/>
      <c r="M411" s="103"/>
      <c r="N411" s="103"/>
      <c r="O411" s="162" t="s">
        <v>1329</v>
      </c>
      <c r="P411" s="180">
        <v>615.0</v>
      </c>
      <c r="Q411" s="103"/>
      <c r="R411" s="168" t="str">
        <f t="shared" si="1"/>
        <v>30971</v>
      </c>
      <c r="S411" s="181" t="str">
        <f>vlookup(R411,route!$A$3:$L$2248,5,FALSE)</f>
        <v>Origin</v>
      </c>
      <c r="T411" s="168" t="str">
        <f t="shared" si="2"/>
        <v>30981</v>
      </c>
      <c r="U411" s="170" t="str">
        <f>vlookup(T411,route!$A$3:$L$2248,5,FALSE)</f>
        <v>Destination</v>
      </c>
      <c r="V411" s="131"/>
    </row>
    <row r="412">
      <c r="A412" s="129"/>
      <c r="B412" s="154">
        <v>310.0</v>
      </c>
      <c r="C412" s="174" t="s">
        <v>579</v>
      </c>
      <c r="D412" s="154">
        <f>vlookup(E412,terminals!$C$4:$O$196,13,FALSE)</f>
        <v>71</v>
      </c>
      <c r="E412" s="174" t="s">
        <v>227</v>
      </c>
      <c r="F412" s="154">
        <f>vlookup(G412,terminals!$C$4:$O$196,13,FALSE)</f>
        <v>81</v>
      </c>
      <c r="G412" s="174" t="s">
        <v>1064</v>
      </c>
      <c r="H412" s="175" t="s">
        <v>1143</v>
      </c>
      <c r="I412" s="176">
        <v>4000.0</v>
      </c>
      <c r="J412" s="177"/>
      <c r="K412" s="178"/>
      <c r="L412" s="179"/>
      <c r="M412" s="103"/>
      <c r="N412" s="103"/>
      <c r="O412" s="162" t="s">
        <v>1329</v>
      </c>
      <c r="P412" s="180">
        <v>596.0</v>
      </c>
      <c r="Q412" s="103"/>
      <c r="R412" s="168" t="str">
        <f t="shared" si="1"/>
        <v>31071</v>
      </c>
      <c r="S412" s="181" t="str">
        <f>vlookup(R412,route!$A$3:$L$2248,5,FALSE)</f>
        <v>Origin</v>
      </c>
      <c r="T412" s="168" t="str">
        <f t="shared" si="2"/>
        <v>31081</v>
      </c>
      <c r="U412" s="170" t="str">
        <f>vlookup(T412,route!$A$3:$L$2248,5,FALSE)</f>
        <v>Destination</v>
      </c>
      <c r="V412" s="131"/>
    </row>
    <row r="413">
      <c r="A413" s="129"/>
      <c r="B413" s="168">
        <v>311.0</v>
      </c>
      <c r="C413" s="174" t="s">
        <v>580</v>
      </c>
      <c r="D413" s="154">
        <f>vlookup(E413,terminals!$C$4:$O$196,13,FALSE)</f>
        <v>87</v>
      </c>
      <c r="E413" s="174" t="s">
        <v>240</v>
      </c>
      <c r="F413" s="154">
        <f>vlookup(G413,terminals!$C$4:$O$196,13,FALSE)</f>
        <v>95</v>
      </c>
      <c r="G413" s="174" t="s">
        <v>290</v>
      </c>
      <c r="H413" s="175" t="s">
        <v>1143</v>
      </c>
      <c r="I413" s="176">
        <v>6700.0</v>
      </c>
      <c r="J413" s="177"/>
      <c r="K413" s="178"/>
      <c r="L413" s="179"/>
      <c r="M413" s="103"/>
      <c r="N413" s="103"/>
      <c r="O413" s="162" t="s">
        <v>1174</v>
      </c>
      <c r="P413" s="180">
        <v>600.0</v>
      </c>
      <c r="Q413" s="103"/>
      <c r="R413" s="168" t="str">
        <f t="shared" si="1"/>
        <v>31187</v>
      </c>
      <c r="S413" s="181" t="str">
        <f>vlookup(R413,route!$A$3:$L$2248,5,FALSE)</f>
        <v>Origin</v>
      </c>
      <c r="T413" s="168" t="str">
        <f t="shared" si="2"/>
        <v>31195</v>
      </c>
      <c r="U413" s="170" t="str">
        <f>vlookup(T413,route!$A$3:$L$2248,5,FALSE)</f>
        <v>Destination</v>
      </c>
      <c r="V413" s="131"/>
    </row>
    <row r="414">
      <c r="A414" s="129"/>
      <c r="B414" s="168">
        <v>312.0</v>
      </c>
      <c r="C414" s="174" t="s">
        <v>581</v>
      </c>
      <c r="D414" s="154">
        <f>vlookup(E414,terminals!$C$4:$O$196,13,FALSE)</f>
        <v>87</v>
      </c>
      <c r="E414" s="174" t="s">
        <v>240</v>
      </c>
      <c r="F414" s="154">
        <f>vlookup(G414,terminals!$C$4:$O$196,13,FALSE)</f>
        <v>106</v>
      </c>
      <c r="G414" s="174" t="s">
        <v>263</v>
      </c>
      <c r="H414" s="175" t="s">
        <v>1143</v>
      </c>
      <c r="I414" s="176">
        <v>11400.0</v>
      </c>
      <c r="J414" s="177"/>
      <c r="K414" s="178"/>
      <c r="L414" s="179"/>
      <c r="M414" s="103"/>
      <c r="N414" s="103"/>
      <c r="O414" s="162" t="s">
        <v>1293</v>
      </c>
      <c r="P414" s="180">
        <v>627.0</v>
      </c>
      <c r="Q414" s="103"/>
      <c r="R414" s="168" t="str">
        <f t="shared" si="1"/>
        <v>31287</v>
      </c>
      <c r="S414" s="181" t="str">
        <f>vlookup(R414,route!$A$3:$L$2248,5,FALSE)</f>
        <v>Origin</v>
      </c>
      <c r="T414" s="168" t="str">
        <f t="shared" si="2"/>
        <v>312106</v>
      </c>
      <c r="U414" s="170" t="str">
        <f>vlookup(T414,route!$A$3:$L$2248,5,FALSE)</f>
        <v>Destination</v>
      </c>
      <c r="V414" s="131"/>
    </row>
    <row r="415">
      <c r="A415" s="129"/>
      <c r="B415" s="168">
        <v>313.0</v>
      </c>
      <c r="C415" s="174" t="s">
        <v>582</v>
      </c>
      <c r="D415" s="154">
        <f>vlookup(E415,terminals!$C$4:$O$196,13,FALSE)</f>
        <v>87</v>
      </c>
      <c r="E415" s="174" t="s">
        <v>240</v>
      </c>
      <c r="F415" s="154">
        <f>vlookup(G415,terminals!$C$4:$O$196,13,FALSE)</f>
        <v>105</v>
      </c>
      <c r="G415" s="174" t="s">
        <v>288</v>
      </c>
      <c r="H415" s="175" t="s">
        <v>1143</v>
      </c>
      <c r="I415" s="176">
        <v>12000.0</v>
      </c>
      <c r="J415" s="177"/>
      <c r="K415" s="178"/>
      <c r="L415" s="179"/>
      <c r="M415" s="103"/>
      <c r="N415" s="103"/>
      <c r="O415" s="162" t="s">
        <v>1214</v>
      </c>
      <c r="P415" s="180">
        <v>616.0</v>
      </c>
      <c r="Q415" s="103"/>
      <c r="R415" s="168" t="str">
        <f t="shared" si="1"/>
        <v>31387</v>
      </c>
      <c r="S415" s="181" t="str">
        <f>vlookup(R415,route!$A$3:$L$2248,5,FALSE)</f>
        <v>Origin</v>
      </c>
      <c r="T415" s="168" t="str">
        <f t="shared" si="2"/>
        <v>313105</v>
      </c>
      <c r="U415" s="170" t="str">
        <f>vlookup(T415,route!$A$3:$L$2248,5,FALSE)</f>
        <v>Destination</v>
      </c>
      <c r="V415" s="131"/>
    </row>
    <row r="416">
      <c r="A416" s="129"/>
      <c r="B416" s="168">
        <v>314.0</v>
      </c>
      <c r="C416" s="174" t="s">
        <v>515</v>
      </c>
      <c r="D416" s="154">
        <f>vlookup(E416,terminals!$C$4:$O$196,13,FALSE)</f>
        <v>87</v>
      </c>
      <c r="E416" s="174" t="s">
        <v>240</v>
      </c>
      <c r="F416" s="154">
        <f>vlookup(G416,terminals!$C$4:$O$196,13,FALSE)</f>
        <v>107</v>
      </c>
      <c r="G416" s="174" t="s">
        <v>262</v>
      </c>
      <c r="H416" s="175" t="s">
        <v>1143</v>
      </c>
      <c r="I416" s="176">
        <v>11400.0</v>
      </c>
      <c r="J416" s="177"/>
      <c r="K416" s="178"/>
      <c r="L416" s="179"/>
      <c r="M416" s="103"/>
      <c r="N416" s="103"/>
      <c r="O416" s="162" t="s">
        <v>1214</v>
      </c>
      <c r="P416" s="180">
        <v>608.0</v>
      </c>
      <c r="Q416" s="103"/>
      <c r="R416" s="168" t="str">
        <f t="shared" si="1"/>
        <v>31487</v>
      </c>
      <c r="S416" s="181" t="str">
        <f>vlookup(R416,route!$A$3:$L$2248,5,FALSE)</f>
        <v>Origin</v>
      </c>
      <c r="T416" s="168" t="str">
        <f t="shared" si="2"/>
        <v>314107</v>
      </c>
      <c r="U416" s="170" t="str">
        <f>vlookup(T416,route!$A$3:$L$2248,5,FALSE)</f>
        <v>Destination</v>
      </c>
      <c r="V416" s="131"/>
    </row>
    <row r="417">
      <c r="A417" s="129"/>
      <c r="B417" s="168">
        <v>315.0</v>
      </c>
      <c r="C417" s="174" t="s">
        <v>584</v>
      </c>
      <c r="D417" s="154">
        <f>vlookup(E417,terminals!$C$4:$O$196,13,FALSE)</f>
        <v>87</v>
      </c>
      <c r="E417" s="174" t="s">
        <v>240</v>
      </c>
      <c r="F417" s="154">
        <f>vlookup(G417,terminals!$C$4:$O$196,13,FALSE)</f>
        <v>117</v>
      </c>
      <c r="G417" s="174" t="s">
        <v>281</v>
      </c>
      <c r="H417" s="175" t="s">
        <v>1143</v>
      </c>
      <c r="I417" s="176">
        <v>12300.0</v>
      </c>
      <c r="J417" s="177"/>
      <c r="K417" s="178"/>
      <c r="L417" s="179"/>
      <c r="M417" s="103"/>
      <c r="N417" s="103"/>
      <c r="O417" s="162" t="s">
        <v>1330</v>
      </c>
      <c r="P417" s="180">
        <v>643.0</v>
      </c>
      <c r="Q417" s="103"/>
      <c r="R417" s="168" t="str">
        <f t="shared" si="1"/>
        <v>31587</v>
      </c>
      <c r="S417" s="181" t="str">
        <f>vlookup(R417,route!$A$3:$L$2248,5,FALSE)</f>
        <v>Origin</v>
      </c>
      <c r="T417" s="168" t="str">
        <f t="shared" si="2"/>
        <v>315117</v>
      </c>
      <c r="U417" s="170" t="str">
        <f>vlookup(T417,route!$A$3:$L$2248,5,FALSE)</f>
        <v>Destination</v>
      </c>
      <c r="V417" s="131"/>
    </row>
    <row r="418">
      <c r="A418" s="129"/>
      <c r="B418" s="168">
        <v>316.0</v>
      </c>
      <c r="C418" s="174" t="s">
        <v>585</v>
      </c>
      <c r="D418" s="154">
        <f>vlookup(E418,terminals!$C$4:$O$196,13,FALSE)</f>
        <v>87</v>
      </c>
      <c r="E418" s="174" t="s">
        <v>240</v>
      </c>
      <c r="F418" s="154">
        <f>vlookup(G418,terminals!$C$4:$O$196,13,FALSE)</f>
        <v>119</v>
      </c>
      <c r="G418" s="174" t="s">
        <v>269</v>
      </c>
      <c r="H418" s="175" t="s">
        <v>1143</v>
      </c>
      <c r="I418" s="176">
        <v>12300.0</v>
      </c>
      <c r="J418" s="177"/>
      <c r="K418" s="178"/>
      <c r="L418" s="179"/>
      <c r="M418" s="103"/>
      <c r="N418" s="103"/>
      <c r="O418" s="162" t="s">
        <v>1331</v>
      </c>
      <c r="P418" s="180">
        <v>624.0</v>
      </c>
      <c r="Q418" s="103"/>
      <c r="R418" s="168" t="str">
        <f t="shared" si="1"/>
        <v>31687</v>
      </c>
      <c r="S418" s="181" t="str">
        <f>vlookup(R418,route!$A$3:$L$2248,5,FALSE)</f>
        <v>Origin</v>
      </c>
      <c r="T418" s="168" t="str">
        <f t="shared" si="2"/>
        <v>316119</v>
      </c>
      <c r="U418" s="170" t="str">
        <f>vlookup(T418,route!$A$3:$L$2248,5,FALSE)</f>
        <v>Destination</v>
      </c>
      <c r="V418" s="131"/>
    </row>
    <row r="419">
      <c r="A419" s="129"/>
      <c r="B419" s="168">
        <v>317.0</v>
      </c>
      <c r="C419" s="174" t="s">
        <v>586</v>
      </c>
      <c r="D419" s="154">
        <f>vlookup(E419,terminals!$C$4:$O$196,13,FALSE)</f>
        <v>87</v>
      </c>
      <c r="E419" s="174" t="s">
        <v>240</v>
      </c>
      <c r="F419" s="154">
        <f>vlookup(G419,terminals!$C$4:$O$196,13,FALSE)</f>
        <v>111</v>
      </c>
      <c r="G419" s="174" t="s">
        <v>295</v>
      </c>
      <c r="H419" s="175" t="s">
        <v>1143</v>
      </c>
      <c r="I419" s="176">
        <v>11200.0</v>
      </c>
      <c r="J419" s="177"/>
      <c r="K419" s="178"/>
      <c r="L419" s="179"/>
      <c r="M419" s="103"/>
      <c r="N419" s="103"/>
      <c r="O419" s="162" t="s">
        <v>1283</v>
      </c>
      <c r="P419" s="180">
        <v>572.0</v>
      </c>
      <c r="Q419" s="103"/>
      <c r="R419" s="168" t="str">
        <f t="shared" si="1"/>
        <v>31787</v>
      </c>
      <c r="S419" s="181" t="str">
        <f>vlookup(R419,route!$A$3:$L$2248,5,FALSE)</f>
        <v>Origin</v>
      </c>
      <c r="T419" s="168" t="str">
        <f t="shared" si="2"/>
        <v>317111</v>
      </c>
      <c r="U419" s="170" t="str">
        <f>vlookup(T419,route!$A$3:$L$2248,5,FALSE)</f>
        <v>Destination</v>
      </c>
      <c r="V419" s="131"/>
    </row>
    <row r="420">
      <c r="A420" s="129"/>
      <c r="B420" s="168">
        <v>318.0</v>
      </c>
      <c r="C420" s="174" t="s">
        <v>587</v>
      </c>
      <c r="D420" s="154">
        <f>vlookup(E420,terminals!$C$4:$O$196,13,FALSE)</f>
        <v>87</v>
      </c>
      <c r="E420" s="174" t="s">
        <v>240</v>
      </c>
      <c r="F420" s="154">
        <f>vlookup(G420,terminals!$C$4:$O$196,13,FALSE)</f>
        <v>118</v>
      </c>
      <c r="G420" s="174" t="s">
        <v>266</v>
      </c>
      <c r="H420" s="175" t="s">
        <v>1143</v>
      </c>
      <c r="I420" s="176">
        <v>13400.0</v>
      </c>
      <c r="J420" s="177"/>
      <c r="K420" s="178"/>
      <c r="L420" s="179"/>
      <c r="M420" s="103"/>
      <c r="N420" s="103"/>
      <c r="O420" s="162" t="s">
        <v>1332</v>
      </c>
      <c r="P420" s="180">
        <v>580.0</v>
      </c>
      <c r="Q420" s="103"/>
      <c r="R420" s="168" t="str">
        <f t="shared" si="1"/>
        <v>31887</v>
      </c>
      <c r="S420" s="181" t="str">
        <f>vlookup(R420,route!$A$3:$L$2248,5,FALSE)</f>
        <v>Origin</v>
      </c>
      <c r="T420" s="168" t="str">
        <f t="shared" si="2"/>
        <v>318118</v>
      </c>
      <c r="U420" s="170" t="str">
        <f>vlookup(T420,route!$A$3:$L$2248,5,FALSE)</f>
        <v>Destination</v>
      </c>
      <c r="V420" s="131"/>
    </row>
    <row r="421">
      <c r="A421" s="129"/>
      <c r="B421" s="168">
        <v>319.0</v>
      </c>
      <c r="C421" s="174" t="s">
        <v>588</v>
      </c>
      <c r="D421" s="154">
        <f>vlookup(E421,terminals!$C$4:$O$196,13,FALSE)</f>
        <v>87</v>
      </c>
      <c r="E421" s="174" t="s">
        <v>240</v>
      </c>
      <c r="F421" s="154">
        <f>vlookup(G421,terminals!$C$4:$O$196,13,FALSE)</f>
        <v>112</v>
      </c>
      <c r="G421" s="174" t="s">
        <v>268</v>
      </c>
      <c r="H421" s="175" t="s">
        <v>1143</v>
      </c>
      <c r="I421" s="176">
        <v>11400.0</v>
      </c>
      <c r="J421" s="177"/>
      <c r="K421" s="178"/>
      <c r="L421" s="179"/>
      <c r="M421" s="103"/>
      <c r="N421" s="103"/>
      <c r="O421" s="162" t="s">
        <v>1333</v>
      </c>
      <c r="P421" s="180">
        <v>580.0</v>
      </c>
      <c r="Q421" s="103"/>
      <c r="R421" s="168" t="str">
        <f t="shared" si="1"/>
        <v>31987</v>
      </c>
      <c r="S421" s="181" t="str">
        <f>vlookup(R421,route!$A$3:$L$2248,5,FALSE)</f>
        <v>Origin</v>
      </c>
      <c r="T421" s="168" t="str">
        <f t="shared" si="2"/>
        <v>319112</v>
      </c>
      <c r="U421" s="170" t="str">
        <f>vlookup(T421,route!$A$3:$L$2248,5,FALSE)</f>
        <v>Destination</v>
      </c>
      <c r="V421" s="131"/>
    </row>
    <row r="422">
      <c r="A422" s="129"/>
      <c r="B422" s="168">
        <v>320.0</v>
      </c>
      <c r="C422" s="174" t="s">
        <v>589</v>
      </c>
      <c r="D422" s="154">
        <f>vlookup(E422,terminals!$C$4:$O$196,13,FALSE)</f>
        <v>87</v>
      </c>
      <c r="E422" s="174" t="s">
        <v>240</v>
      </c>
      <c r="F422" s="154">
        <f>vlookup(G422,terminals!$C$4:$O$196,13,FALSE)</f>
        <v>102</v>
      </c>
      <c r="G422" s="174" t="s">
        <v>301</v>
      </c>
      <c r="H422" s="175" t="s">
        <v>1143</v>
      </c>
      <c r="I422" s="176">
        <v>12500.0</v>
      </c>
      <c r="J422" s="177"/>
      <c r="K422" s="178"/>
      <c r="L422" s="179"/>
      <c r="M422" s="103"/>
      <c r="N422" s="103"/>
      <c r="O422" s="162" t="s">
        <v>1334</v>
      </c>
      <c r="P422" s="180">
        <v>282.0</v>
      </c>
      <c r="Q422" s="103"/>
      <c r="R422" s="168" t="str">
        <f t="shared" si="1"/>
        <v>32087</v>
      </c>
      <c r="S422" s="181" t="str">
        <f>vlookup(R422,route!$A$3:$L$2248,5,FALSE)</f>
        <v>Origin</v>
      </c>
      <c r="T422" s="168" t="str">
        <f t="shared" si="2"/>
        <v>320102</v>
      </c>
      <c r="U422" s="170" t="str">
        <f>vlookup(T422,route!$A$3:$L$2248,5,FALSE)</f>
        <v>Destination</v>
      </c>
      <c r="V422" s="131"/>
    </row>
    <row r="423">
      <c r="A423" s="129"/>
      <c r="B423" s="168">
        <v>321.0</v>
      </c>
      <c r="C423" s="174" t="s">
        <v>590</v>
      </c>
      <c r="D423" s="154">
        <f>vlookup(E423,terminals!$C$4:$O$196,13,FALSE)</f>
        <v>102</v>
      </c>
      <c r="E423" s="174" t="s">
        <v>301</v>
      </c>
      <c r="F423" s="154">
        <f>vlookup(G423,terminals!$C$4:$O$196,13,FALSE)</f>
        <v>87</v>
      </c>
      <c r="G423" s="174" t="s">
        <v>240</v>
      </c>
      <c r="H423" s="175" t="s">
        <v>1143</v>
      </c>
      <c r="I423" s="176">
        <v>11900.0</v>
      </c>
      <c r="J423" s="177"/>
      <c r="K423" s="178"/>
      <c r="L423" s="179"/>
      <c r="M423" s="103"/>
      <c r="N423" s="103"/>
      <c r="O423" s="162" t="s">
        <v>1335</v>
      </c>
      <c r="P423" s="180">
        <v>421.0</v>
      </c>
      <c r="Q423" s="103"/>
      <c r="R423" s="168" t="str">
        <f t="shared" si="1"/>
        <v>321102</v>
      </c>
      <c r="S423" s="181" t="str">
        <f>vlookup(R423,route!$A$3:$L$2248,5,FALSE)</f>
        <v>Origin</v>
      </c>
      <c r="T423" s="168" t="str">
        <f t="shared" si="2"/>
        <v>32187</v>
      </c>
      <c r="U423" s="170" t="str">
        <f>vlookup(T423,route!$A$3:$L$2248,5,FALSE)</f>
        <v>Destination</v>
      </c>
      <c r="V423" s="131"/>
    </row>
    <row r="424">
      <c r="A424" s="129"/>
      <c r="B424" s="168">
        <v>322.0</v>
      </c>
      <c r="C424" s="174" t="s">
        <v>590</v>
      </c>
      <c r="D424" s="154">
        <f>vlookup(E424,terminals!$C$4:$O$196,13,FALSE)</f>
        <v>102</v>
      </c>
      <c r="E424" s="174" t="s">
        <v>301</v>
      </c>
      <c r="F424" s="154">
        <f>vlookup(G424,terminals!$C$4:$O$196,13,FALSE)</f>
        <v>87</v>
      </c>
      <c r="G424" s="174" t="s">
        <v>240</v>
      </c>
      <c r="H424" s="175" t="s">
        <v>1143</v>
      </c>
      <c r="I424" s="176">
        <v>11900.0</v>
      </c>
      <c r="J424" s="177"/>
      <c r="K424" s="178"/>
      <c r="L424" s="179"/>
      <c r="M424" s="103"/>
      <c r="N424" s="103"/>
      <c r="O424" s="162" t="s">
        <v>1335</v>
      </c>
      <c r="P424" s="180">
        <v>462.0</v>
      </c>
      <c r="Q424" s="103"/>
      <c r="R424" s="168" t="str">
        <f t="shared" si="1"/>
        <v>322102</v>
      </c>
      <c r="S424" s="181" t="str">
        <f>vlookup(R424,route!$A$3:$L$2248,5,FALSE)</f>
        <v>Origin</v>
      </c>
      <c r="T424" s="168" t="str">
        <f t="shared" si="2"/>
        <v>32287</v>
      </c>
      <c r="U424" s="170" t="str">
        <f>vlookup(T424,route!$A$3:$L$2248,5,FALSE)</f>
        <v>Destination</v>
      </c>
      <c r="V424" s="131"/>
    </row>
    <row r="425">
      <c r="A425" s="129"/>
      <c r="B425" s="168">
        <v>323.0</v>
      </c>
      <c r="C425" s="174" t="s">
        <v>591</v>
      </c>
      <c r="D425" s="154">
        <f>vlookup(E425,terminals!$C$4:$O$196,13,FALSE)</f>
        <v>102</v>
      </c>
      <c r="E425" s="174" t="s">
        <v>301</v>
      </c>
      <c r="F425" s="154">
        <f>vlookup(G425,terminals!$C$4:$O$196,13,FALSE)</f>
        <v>95</v>
      </c>
      <c r="G425" s="174" t="s">
        <v>290</v>
      </c>
      <c r="H425" s="175" t="s">
        <v>1143</v>
      </c>
      <c r="I425" s="176">
        <v>8200.0</v>
      </c>
      <c r="J425" s="177"/>
      <c r="K425" s="178"/>
      <c r="L425" s="179"/>
      <c r="M425" s="103"/>
      <c r="N425" s="103"/>
      <c r="O425" s="162" t="s">
        <v>1174</v>
      </c>
      <c r="P425" s="180">
        <v>462.0</v>
      </c>
      <c r="Q425" s="103"/>
      <c r="R425" s="168" t="str">
        <f t="shared" si="1"/>
        <v>323102</v>
      </c>
      <c r="S425" s="181" t="str">
        <f>vlookup(R425,route!$A$3:$L$2248,5,FALSE)</f>
        <v>Origin</v>
      </c>
      <c r="T425" s="168" t="str">
        <f t="shared" si="2"/>
        <v>32395</v>
      </c>
      <c r="U425" s="170" t="str">
        <f>vlookup(T425,route!$A$3:$L$2248,5,FALSE)</f>
        <v>Destination</v>
      </c>
      <c r="V425" s="131"/>
    </row>
    <row r="426">
      <c r="A426" s="129"/>
      <c r="B426" s="168">
        <v>324.0</v>
      </c>
      <c r="C426" s="174" t="s">
        <v>592</v>
      </c>
      <c r="D426" s="154">
        <f>vlookup(E426,terminals!$C$4:$O$196,13,FALSE)</f>
        <v>102</v>
      </c>
      <c r="E426" s="174" t="s">
        <v>301</v>
      </c>
      <c r="F426" s="154">
        <f>vlookup(G426,terminals!$C$4:$O$196,13,FALSE)</f>
        <v>92</v>
      </c>
      <c r="G426" s="174" t="s">
        <v>286</v>
      </c>
      <c r="H426" s="175" t="s">
        <v>1143</v>
      </c>
      <c r="I426" s="176">
        <v>13500.0</v>
      </c>
      <c r="J426" s="177"/>
      <c r="K426" s="178"/>
      <c r="L426" s="179"/>
      <c r="M426" s="103"/>
      <c r="N426" s="103"/>
      <c r="O426" s="162" t="s">
        <v>1280</v>
      </c>
      <c r="P426" s="180">
        <v>282.0</v>
      </c>
      <c r="Q426" s="103"/>
      <c r="R426" s="168" t="str">
        <f t="shared" si="1"/>
        <v>324102</v>
      </c>
      <c r="S426" s="181" t="str">
        <f>vlookup(R426,route!$A$3:$L$2248,5,FALSE)</f>
        <v>Origin</v>
      </c>
      <c r="T426" s="168" t="str">
        <f t="shared" si="2"/>
        <v>32492</v>
      </c>
      <c r="U426" s="170" t="str">
        <f>vlookup(T426,route!$A$3:$L$2248,5,FALSE)</f>
        <v>Destination</v>
      </c>
      <c r="V426" s="131"/>
    </row>
    <row r="427">
      <c r="A427" s="129"/>
      <c r="B427" s="168">
        <v>325.0</v>
      </c>
      <c r="C427" s="174" t="s">
        <v>593</v>
      </c>
      <c r="D427" s="154">
        <f>vlookup(E427,terminals!$C$4:$O$196,13,FALSE)</f>
        <v>102</v>
      </c>
      <c r="E427" s="174" t="s">
        <v>301</v>
      </c>
      <c r="F427" s="154">
        <f>vlookup(G427,terminals!$C$4:$O$196,13,FALSE)</f>
        <v>90</v>
      </c>
      <c r="G427" s="174" t="s">
        <v>284</v>
      </c>
      <c r="H427" s="175" t="s">
        <v>1143</v>
      </c>
      <c r="I427" s="176">
        <v>12800.0</v>
      </c>
      <c r="J427" s="177"/>
      <c r="K427" s="178"/>
      <c r="L427" s="179"/>
      <c r="M427" s="103"/>
      <c r="N427" s="103"/>
      <c r="O427" s="162" t="s">
        <v>1325</v>
      </c>
      <c r="P427" s="180">
        <v>282.0</v>
      </c>
      <c r="Q427" s="103"/>
      <c r="R427" s="168" t="str">
        <f t="shared" si="1"/>
        <v>325102</v>
      </c>
      <c r="S427" s="181" t="str">
        <f>vlookup(R427,route!$A$3:$L$2248,5,FALSE)</f>
        <v>Origin</v>
      </c>
      <c r="T427" s="168" t="str">
        <f t="shared" si="2"/>
        <v>32590</v>
      </c>
      <c r="U427" s="170" t="str">
        <f>vlookup(T427,route!$A$3:$L$2248,5,FALSE)</f>
        <v>Destination</v>
      </c>
      <c r="V427" s="131"/>
    </row>
    <row r="428">
      <c r="A428" s="129"/>
      <c r="B428" s="168">
        <v>326.0</v>
      </c>
      <c r="C428" s="174" t="s">
        <v>593</v>
      </c>
      <c r="D428" s="154">
        <f>vlookup(E428,terminals!$C$4:$O$196,13,FALSE)</f>
        <v>102</v>
      </c>
      <c r="E428" s="174" t="s">
        <v>301</v>
      </c>
      <c r="F428" s="154">
        <f>vlookup(G428,terminals!$C$4:$O$196,13,FALSE)</f>
        <v>90</v>
      </c>
      <c r="G428" s="174" t="s">
        <v>284</v>
      </c>
      <c r="H428" s="175" t="s">
        <v>1143</v>
      </c>
      <c r="I428" s="176">
        <v>12000.0</v>
      </c>
      <c r="J428" s="177"/>
      <c r="K428" s="178"/>
      <c r="L428" s="179"/>
      <c r="M428" s="103"/>
      <c r="N428" s="103"/>
      <c r="O428" s="162" t="s">
        <v>1325</v>
      </c>
      <c r="P428" s="180">
        <v>282.0</v>
      </c>
      <c r="Q428" s="103"/>
      <c r="R428" s="168" t="str">
        <f t="shared" si="1"/>
        <v>326102</v>
      </c>
      <c r="S428" s="181" t="str">
        <f>vlookup(R428,route!$A$3:$L$2248,5,FALSE)</f>
        <v>Origin</v>
      </c>
      <c r="T428" s="168" t="str">
        <f t="shared" si="2"/>
        <v>32690</v>
      </c>
      <c r="U428" s="170" t="str">
        <f>vlookup(T428,route!$A$3:$L$2248,5,FALSE)</f>
        <v>Destination</v>
      </c>
      <c r="V428" s="131"/>
    </row>
    <row r="429">
      <c r="A429" s="129"/>
      <c r="B429" s="168">
        <v>327.0</v>
      </c>
      <c r="C429" s="174" t="s">
        <v>594</v>
      </c>
      <c r="D429" s="154">
        <f>vlookup(E429,terminals!$C$4:$O$196,13,FALSE)</f>
        <v>102</v>
      </c>
      <c r="E429" s="174" t="s">
        <v>301</v>
      </c>
      <c r="F429" s="154">
        <f>vlookup(G429,terminals!$C$4:$O$196,13,FALSE)</f>
        <v>95</v>
      </c>
      <c r="G429" s="174" t="s">
        <v>290</v>
      </c>
      <c r="H429" s="175" t="s">
        <v>1143</v>
      </c>
      <c r="I429" s="176">
        <v>9100.0</v>
      </c>
      <c r="J429" s="177"/>
      <c r="K429" s="178"/>
      <c r="L429" s="179"/>
      <c r="M429" s="103"/>
      <c r="N429" s="103"/>
      <c r="O429" s="162" t="s">
        <v>1174</v>
      </c>
      <c r="P429" s="180">
        <v>282.0</v>
      </c>
      <c r="Q429" s="103"/>
      <c r="R429" s="168" t="str">
        <f t="shared" si="1"/>
        <v>327102</v>
      </c>
      <c r="S429" s="181" t="str">
        <f>vlookup(R429,route!$A$3:$L$2248,5,FALSE)</f>
        <v>Origin</v>
      </c>
      <c r="T429" s="168" t="str">
        <f t="shared" si="2"/>
        <v>32795</v>
      </c>
      <c r="U429" s="170" t="str">
        <f>vlookup(T429,route!$A$3:$L$2248,5,FALSE)</f>
        <v>Destination</v>
      </c>
      <c r="V429" s="131"/>
    </row>
    <row r="430">
      <c r="A430" s="129"/>
      <c r="B430" s="168">
        <v>328.0</v>
      </c>
      <c r="C430" s="174" t="s">
        <v>594</v>
      </c>
      <c r="D430" s="154">
        <f>vlookup(E430,terminals!$C$4:$O$196,13,FALSE)</f>
        <v>102</v>
      </c>
      <c r="E430" s="174" t="s">
        <v>301</v>
      </c>
      <c r="F430" s="154">
        <f>vlookup(G430,terminals!$C$4:$O$196,13,FALSE)</f>
        <v>95</v>
      </c>
      <c r="G430" s="174" t="s">
        <v>290</v>
      </c>
      <c r="H430" s="175" t="s">
        <v>1143</v>
      </c>
      <c r="I430" s="176">
        <v>9100.0</v>
      </c>
      <c r="J430" s="177"/>
      <c r="K430" s="178"/>
      <c r="L430" s="179"/>
      <c r="M430" s="103"/>
      <c r="N430" s="103"/>
      <c r="O430" s="162" t="s">
        <v>1174</v>
      </c>
      <c r="P430" s="180">
        <v>282.0</v>
      </c>
      <c r="Q430" s="103"/>
      <c r="R430" s="168" t="str">
        <f t="shared" si="1"/>
        <v>328102</v>
      </c>
      <c r="S430" s="181" t="str">
        <f>vlookup(R430,route!$A$3:$L$2248,5,FALSE)</f>
        <v>Origin</v>
      </c>
      <c r="T430" s="168" t="str">
        <f t="shared" si="2"/>
        <v>32895</v>
      </c>
      <c r="U430" s="170" t="str">
        <f>vlookup(T430,route!$A$3:$L$2248,5,FALSE)</f>
        <v>Destination</v>
      </c>
      <c r="V430" s="131"/>
    </row>
    <row r="431">
      <c r="A431" s="129"/>
      <c r="B431" s="168">
        <v>329.0</v>
      </c>
      <c r="C431" s="174" t="s">
        <v>594</v>
      </c>
      <c r="D431" s="154">
        <f>vlookup(E431,terminals!$C$4:$O$196,13,FALSE)</f>
        <v>102</v>
      </c>
      <c r="E431" s="174" t="s">
        <v>301</v>
      </c>
      <c r="F431" s="154">
        <f>vlookup(G431,terminals!$C$4:$O$196,13,FALSE)</f>
        <v>95</v>
      </c>
      <c r="G431" s="174" t="s">
        <v>290</v>
      </c>
      <c r="H431" s="175" t="s">
        <v>1143</v>
      </c>
      <c r="I431" s="176">
        <v>9100.0</v>
      </c>
      <c r="J431" s="177"/>
      <c r="K431" s="178"/>
      <c r="L431" s="179"/>
      <c r="M431" s="103"/>
      <c r="N431" s="103"/>
      <c r="O431" s="162" t="s">
        <v>1174</v>
      </c>
      <c r="P431" s="180">
        <v>282.0</v>
      </c>
      <c r="Q431" s="103"/>
      <c r="R431" s="168" t="str">
        <f t="shared" si="1"/>
        <v>329102</v>
      </c>
      <c r="S431" s="181" t="str">
        <f>vlookup(R431,route!$A$3:$L$2248,5,FALSE)</f>
        <v>Origin</v>
      </c>
      <c r="T431" s="168" t="str">
        <f t="shared" si="2"/>
        <v>32995</v>
      </c>
      <c r="U431" s="170" t="str">
        <f>vlookup(T431,route!$A$3:$L$2248,5,FALSE)</f>
        <v>Destination</v>
      </c>
      <c r="V431" s="131"/>
    </row>
    <row r="432">
      <c r="A432" s="129"/>
      <c r="B432" s="168">
        <v>330.0</v>
      </c>
      <c r="C432" s="174" t="s">
        <v>594</v>
      </c>
      <c r="D432" s="154">
        <f>vlookup(E432,terminals!$C$4:$O$196,13,FALSE)</f>
        <v>102</v>
      </c>
      <c r="E432" s="174" t="s">
        <v>301</v>
      </c>
      <c r="F432" s="154">
        <f>vlookup(G432,terminals!$C$4:$O$196,13,FALSE)</f>
        <v>95</v>
      </c>
      <c r="G432" s="174" t="s">
        <v>290</v>
      </c>
      <c r="H432" s="175" t="s">
        <v>1143</v>
      </c>
      <c r="I432" s="176">
        <v>9100.0</v>
      </c>
      <c r="J432" s="177"/>
      <c r="K432" s="178"/>
      <c r="L432" s="179"/>
      <c r="M432" s="103"/>
      <c r="N432" s="103"/>
      <c r="O432" s="162" t="s">
        <v>1174</v>
      </c>
      <c r="P432" s="180">
        <v>346.0</v>
      </c>
      <c r="Q432" s="103"/>
      <c r="R432" s="168" t="str">
        <f t="shared" si="1"/>
        <v>330102</v>
      </c>
      <c r="S432" s="181" t="str">
        <f>vlookup(R432,route!$A$3:$L$2248,5,FALSE)</f>
        <v>Origin</v>
      </c>
      <c r="T432" s="168" t="str">
        <f t="shared" si="2"/>
        <v>33095</v>
      </c>
      <c r="U432" s="170" t="str">
        <f>vlookup(T432,route!$A$3:$L$2248,5,FALSE)</f>
        <v>Destination</v>
      </c>
      <c r="V432" s="131"/>
    </row>
    <row r="433">
      <c r="A433" s="129"/>
      <c r="B433" s="168">
        <v>331.0</v>
      </c>
      <c r="C433" s="174" t="s">
        <v>594</v>
      </c>
      <c r="D433" s="154">
        <f>vlookup(E433,terminals!$C$4:$O$196,13,FALSE)</f>
        <v>102</v>
      </c>
      <c r="E433" s="174" t="s">
        <v>301</v>
      </c>
      <c r="F433" s="154">
        <f>vlookup(G433,terminals!$C$4:$O$196,13,FALSE)</f>
        <v>95</v>
      </c>
      <c r="G433" s="174" t="s">
        <v>290</v>
      </c>
      <c r="H433" s="175" t="s">
        <v>1143</v>
      </c>
      <c r="I433" s="176">
        <v>8100.0</v>
      </c>
      <c r="J433" s="177"/>
      <c r="K433" s="178"/>
      <c r="L433" s="179"/>
      <c r="M433" s="103"/>
      <c r="N433" s="103"/>
      <c r="O433" s="162" t="s">
        <v>1174</v>
      </c>
      <c r="P433" s="180">
        <v>559.0</v>
      </c>
      <c r="Q433" s="103"/>
      <c r="R433" s="168" t="str">
        <f t="shared" si="1"/>
        <v>331102</v>
      </c>
      <c r="S433" s="181" t="str">
        <f>vlookup(R433,route!$A$3:$L$2248,5,FALSE)</f>
        <v>Origin</v>
      </c>
      <c r="T433" s="168" t="str">
        <f t="shared" si="2"/>
        <v>33195</v>
      </c>
      <c r="U433" s="170" t="str">
        <f>vlookup(T433,route!$A$3:$L$2248,5,FALSE)</f>
        <v>Destination</v>
      </c>
      <c r="V433" s="131"/>
    </row>
    <row r="434">
      <c r="A434" s="129"/>
      <c r="B434" s="168">
        <v>332.0</v>
      </c>
      <c r="C434" s="174" t="s">
        <v>594</v>
      </c>
      <c r="D434" s="154">
        <f>vlookup(E434,terminals!$C$4:$O$196,13,FALSE)</f>
        <v>102</v>
      </c>
      <c r="E434" s="174" t="s">
        <v>301</v>
      </c>
      <c r="F434" s="154">
        <f>vlookup(G434,terminals!$C$4:$O$196,13,FALSE)</f>
        <v>95</v>
      </c>
      <c r="G434" s="174" t="s">
        <v>290</v>
      </c>
      <c r="H434" s="175" t="s">
        <v>1143</v>
      </c>
      <c r="I434" s="176">
        <v>8100.0</v>
      </c>
      <c r="J434" s="177"/>
      <c r="K434" s="178"/>
      <c r="L434" s="179"/>
      <c r="M434" s="103"/>
      <c r="N434" s="103"/>
      <c r="O434" s="162" t="s">
        <v>1174</v>
      </c>
      <c r="P434" s="180">
        <v>559.0</v>
      </c>
      <c r="Q434" s="103"/>
      <c r="R434" s="168" t="str">
        <f t="shared" si="1"/>
        <v>332102</v>
      </c>
      <c r="S434" s="181" t="str">
        <f>vlookup(R434,route!$A$3:$L$2248,5,FALSE)</f>
        <v>Origin</v>
      </c>
      <c r="T434" s="168" t="str">
        <f t="shared" si="2"/>
        <v>33295</v>
      </c>
      <c r="U434" s="170" t="str">
        <f>vlookup(T434,route!$A$3:$L$2248,5,FALSE)</f>
        <v>Destination</v>
      </c>
      <c r="V434" s="131"/>
    </row>
    <row r="435">
      <c r="A435" s="129"/>
      <c r="B435" s="168">
        <v>333.0</v>
      </c>
      <c r="C435" s="174" t="s">
        <v>596</v>
      </c>
      <c r="D435" s="154">
        <f>vlookup(E435,terminals!$C$4:$O$196,13,FALSE)</f>
        <v>102</v>
      </c>
      <c r="E435" s="174" t="s">
        <v>301</v>
      </c>
      <c r="F435" s="154">
        <f>vlookup(G435,terminals!$C$4:$O$196,13,FALSE)</f>
        <v>96</v>
      </c>
      <c r="G435" s="174" t="s">
        <v>260</v>
      </c>
      <c r="H435" s="175" t="s">
        <v>1143</v>
      </c>
      <c r="I435" s="176">
        <v>11500.0</v>
      </c>
      <c r="J435" s="177"/>
      <c r="K435" s="178"/>
      <c r="L435" s="179"/>
      <c r="M435" s="103"/>
      <c r="N435" s="103"/>
      <c r="O435" s="162" t="s">
        <v>1336</v>
      </c>
      <c r="P435" s="180">
        <v>559.0</v>
      </c>
      <c r="Q435" s="103"/>
      <c r="R435" s="168" t="str">
        <f t="shared" si="1"/>
        <v>333102</v>
      </c>
      <c r="S435" s="181" t="str">
        <f>vlookup(R435,route!$A$3:$L$2248,5,FALSE)</f>
        <v>Origin</v>
      </c>
      <c r="T435" s="168" t="str">
        <f t="shared" si="2"/>
        <v>33396</v>
      </c>
      <c r="U435" s="170" t="str">
        <f>vlookup(T435,route!$A$3:$L$2248,5,FALSE)</f>
        <v>Destination</v>
      </c>
      <c r="V435" s="131"/>
    </row>
    <row r="436">
      <c r="A436" s="129"/>
      <c r="B436" s="168">
        <v>334.0</v>
      </c>
      <c r="C436" s="174" t="s">
        <v>597</v>
      </c>
      <c r="D436" s="154">
        <f>vlookup(E436,terminals!$C$4:$O$196,13,FALSE)</f>
        <v>102</v>
      </c>
      <c r="E436" s="174" t="s">
        <v>301</v>
      </c>
      <c r="F436" s="154">
        <f>vlookup(G436,terminals!$C$4:$O$196,13,FALSE)</f>
        <v>98</v>
      </c>
      <c r="G436" s="174" t="s">
        <v>293</v>
      </c>
      <c r="H436" s="175" t="s">
        <v>1143</v>
      </c>
      <c r="I436" s="176">
        <v>15500.0</v>
      </c>
      <c r="J436" s="177"/>
      <c r="K436" s="178"/>
      <c r="L436" s="179"/>
      <c r="M436" s="103"/>
      <c r="N436" s="103"/>
      <c r="O436" s="162" t="s">
        <v>1337</v>
      </c>
      <c r="P436" s="180">
        <v>508.0</v>
      </c>
      <c r="Q436" s="103"/>
      <c r="R436" s="168" t="str">
        <f t="shared" si="1"/>
        <v>334102</v>
      </c>
      <c r="S436" s="181" t="str">
        <f>vlookup(R436,route!$A$3:$L$2248,5,FALSE)</f>
        <v>Origin</v>
      </c>
      <c r="T436" s="168" t="str">
        <f t="shared" si="2"/>
        <v>33498</v>
      </c>
      <c r="U436" s="170" t="str">
        <f>vlookup(T436,route!$A$3:$L$2248,5,FALSE)</f>
        <v>Destination</v>
      </c>
      <c r="V436" s="131"/>
    </row>
    <row r="437">
      <c r="A437" s="129"/>
      <c r="B437" s="168">
        <v>335.0</v>
      </c>
      <c r="C437" s="174" t="s">
        <v>597</v>
      </c>
      <c r="D437" s="154">
        <f>vlookup(E437,terminals!$C$4:$O$196,13,FALSE)</f>
        <v>102</v>
      </c>
      <c r="E437" s="174" t="s">
        <v>301</v>
      </c>
      <c r="F437" s="154">
        <f>vlookup(G437,terminals!$C$4:$O$196,13,FALSE)</f>
        <v>98</v>
      </c>
      <c r="G437" s="174" t="s">
        <v>293</v>
      </c>
      <c r="H437" s="175" t="s">
        <v>1143</v>
      </c>
      <c r="I437" s="176">
        <v>14000.0</v>
      </c>
      <c r="J437" s="177"/>
      <c r="K437" s="178"/>
      <c r="L437" s="179"/>
      <c r="M437" s="103"/>
      <c r="N437" s="103"/>
      <c r="O437" s="162" t="s">
        <v>1337</v>
      </c>
      <c r="P437" s="180">
        <v>508.0</v>
      </c>
      <c r="Q437" s="103"/>
      <c r="R437" s="168" t="str">
        <f t="shared" si="1"/>
        <v>335102</v>
      </c>
      <c r="S437" s="181" t="str">
        <f>vlookup(R437,route!$A$3:$L$2248,5,FALSE)</f>
        <v>Origin</v>
      </c>
      <c r="T437" s="168" t="str">
        <f t="shared" si="2"/>
        <v>33598</v>
      </c>
      <c r="U437" s="170" t="str">
        <f>vlookup(T437,route!$A$3:$L$2248,5,FALSE)</f>
        <v>Destination</v>
      </c>
      <c r="V437" s="131"/>
    </row>
    <row r="438">
      <c r="A438" s="129"/>
      <c r="B438" s="168">
        <v>336.0</v>
      </c>
      <c r="C438" s="174" t="s">
        <v>597</v>
      </c>
      <c r="D438" s="154">
        <f>vlookup(E438,terminals!$C$4:$O$196,13,FALSE)</f>
        <v>102</v>
      </c>
      <c r="E438" s="174" t="s">
        <v>301</v>
      </c>
      <c r="F438" s="154">
        <f>vlookup(G438,terminals!$C$4:$O$196,13,FALSE)</f>
        <v>98</v>
      </c>
      <c r="G438" s="174" t="s">
        <v>293</v>
      </c>
      <c r="H438" s="175" t="s">
        <v>1143</v>
      </c>
      <c r="I438" s="176">
        <v>12300.0</v>
      </c>
      <c r="J438" s="177"/>
      <c r="K438" s="178"/>
      <c r="L438" s="179"/>
      <c r="M438" s="103"/>
      <c r="N438" s="103"/>
      <c r="O438" s="162" t="s">
        <v>1337</v>
      </c>
      <c r="P438" s="180">
        <v>579.0</v>
      </c>
      <c r="Q438" s="103"/>
      <c r="R438" s="168" t="str">
        <f t="shared" si="1"/>
        <v>336102</v>
      </c>
      <c r="S438" s="181" t="str">
        <f>vlookup(R438,route!$A$3:$L$2248,5,FALSE)</f>
        <v>Origin</v>
      </c>
      <c r="T438" s="168" t="str">
        <f t="shared" si="2"/>
        <v>33698</v>
      </c>
      <c r="U438" s="170" t="str">
        <f>vlookup(T438,route!$A$3:$L$2248,5,FALSE)</f>
        <v>Destination</v>
      </c>
      <c r="V438" s="131"/>
    </row>
    <row r="439">
      <c r="A439" s="129"/>
      <c r="B439" s="168">
        <v>337.0</v>
      </c>
      <c r="C439" s="174" t="s">
        <v>598</v>
      </c>
      <c r="D439" s="154">
        <f>vlookup(E439,terminals!$C$4:$O$196,13,FALSE)</f>
        <v>102</v>
      </c>
      <c r="E439" s="174" t="s">
        <v>301</v>
      </c>
      <c r="F439" s="154">
        <f>vlookup(G439,terminals!$C$4:$O$196,13,FALSE)</f>
        <v>99</v>
      </c>
      <c r="G439" s="174" t="s">
        <v>279</v>
      </c>
      <c r="H439" s="175" t="s">
        <v>1143</v>
      </c>
      <c r="I439" s="176">
        <v>16600.0</v>
      </c>
      <c r="J439" s="177"/>
      <c r="K439" s="178"/>
      <c r="L439" s="179"/>
      <c r="M439" s="103"/>
      <c r="N439" s="103"/>
      <c r="O439" s="162" t="s">
        <v>1249</v>
      </c>
      <c r="P439" s="180">
        <v>579.0</v>
      </c>
      <c r="Q439" s="103"/>
      <c r="R439" s="168" t="str">
        <f t="shared" si="1"/>
        <v>337102</v>
      </c>
      <c r="S439" s="181" t="str">
        <f>vlookup(R439,route!$A$3:$L$2248,5,FALSE)</f>
        <v>Origin</v>
      </c>
      <c r="T439" s="168" t="str">
        <f t="shared" si="2"/>
        <v>33799</v>
      </c>
      <c r="U439" s="170" t="str">
        <f>vlookup(T439,route!$A$3:$L$2248,5,FALSE)</f>
        <v>Destination</v>
      </c>
      <c r="V439" s="131"/>
    </row>
    <row r="440">
      <c r="A440" s="129"/>
      <c r="B440" s="168">
        <v>338.0</v>
      </c>
      <c r="C440" s="174" t="s">
        <v>598</v>
      </c>
      <c r="D440" s="154">
        <f>vlookup(E440,terminals!$C$4:$O$196,13,FALSE)</f>
        <v>102</v>
      </c>
      <c r="E440" s="174" t="s">
        <v>301</v>
      </c>
      <c r="F440" s="154">
        <f>vlookup(G440,terminals!$C$4:$O$196,13,FALSE)</f>
        <v>99</v>
      </c>
      <c r="G440" s="174" t="s">
        <v>279</v>
      </c>
      <c r="H440" s="175" t="s">
        <v>1143</v>
      </c>
      <c r="I440" s="176">
        <v>13300.0</v>
      </c>
      <c r="J440" s="177"/>
      <c r="K440" s="178"/>
      <c r="L440" s="179"/>
      <c r="M440" s="103"/>
      <c r="N440" s="103"/>
      <c r="O440" s="162" t="s">
        <v>1249</v>
      </c>
      <c r="P440" s="180">
        <v>579.0</v>
      </c>
      <c r="Q440" s="103"/>
      <c r="R440" s="168" t="str">
        <f t="shared" si="1"/>
        <v>338102</v>
      </c>
      <c r="S440" s="181" t="str">
        <f>vlookup(R440,route!$A$3:$L$2248,5,FALSE)</f>
        <v>Origin</v>
      </c>
      <c r="T440" s="168" t="str">
        <f t="shared" si="2"/>
        <v>33899</v>
      </c>
      <c r="U440" s="170" t="str">
        <f>vlookup(T440,route!$A$3:$L$2248,5,FALSE)</f>
        <v>Destination</v>
      </c>
      <c r="V440" s="131"/>
    </row>
    <row r="441">
      <c r="A441" s="129"/>
      <c r="B441" s="168">
        <v>339.0</v>
      </c>
      <c r="C441" s="174" t="s">
        <v>599</v>
      </c>
      <c r="D441" s="154">
        <f>vlookup(E441,terminals!$C$4:$O$196,13,FALSE)</f>
        <v>102</v>
      </c>
      <c r="E441" s="174" t="s">
        <v>301</v>
      </c>
      <c r="F441" s="154">
        <f>vlookup(G441,terminals!$C$4:$O$196,13,FALSE)</f>
        <v>116</v>
      </c>
      <c r="G441" s="174" t="s">
        <v>298</v>
      </c>
      <c r="H441" s="175" t="s">
        <v>1143</v>
      </c>
      <c r="I441" s="176">
        <v>13700.0</v>
      </c>
      <c r="J441" s="177"/>
      <c r="K441" s="178"/>
      <c r="L441" s="179"/>
      <c r="M441" s="103"/>
      <c r="N441" s="103"/>
      <c r="O441" s="162" t="s">
        <v>1338</v>
      </c>
      <c r="P441" s="180">
        <v>579.0</v>
      </c>
      <c r="Q441" s="103"/>
      <c r="R441" s="168" t="str">
        <f t="shared" si="1"/>
        <v>339102</v>
      </c>
      <c r="S441" s="181" t="str">
        <f>vlookup(R441,route!$A$3:$L$2248,5,FALSE)</f>
        <v>Origin</v>
      </c>
      <c r="T441" s="168" t="str">
        <f t="shared" si="2"/>
        <v>339116</v>
      </c>
      <c r="U441" s="170" t="str">
        <f>vlookup(T441,route!$A$3:$L$2248,5,FALSE)</f>
        <v>Destination</v>
      </c>
      <c r="V441" s="131"/>
    </row>
    <row r="442">
      <c r="A442" s="129"/>
      <c r="B442" s="168">
        <v>340.0</v>
      </c>
      <c r="C442" s="174" t="s">
        <v>599</v>
      </c>
      <c r="D442" s="154">
        <f>vlookup(E442,terminals!$C$4:$O$196,13,FALSE)</f>
        <v>102</v>
      </c>
      <c r="E442" s="174" t="s">
        <v>301</v>
      </c>
      <c r="F442" s="154">
        <f>vlookup(G442,terminals!$C$4:$O$196,13,FALSE)</f>
        <v>116</v>
      </c>
      <c r="G442" s="174" t="s">
        <v>298</v>
      </c>
      <c r="H442" s="175" t="s">
        <v>1143</v>
      </c>
      <c r="I442" s="176">
        <v>13700.0</v>
      </c>
      <c r="J442" s="177"/>
      <c r="K442" s="178"/>
      <c r="L442" s="179"/>
      <c r="M442" s="103"/>
      <c r="N442" s="103"/>
      <c r="O442" s="162" t="s">
        <v>1338</v>
      </c>
      <c r="P442" s="180">
        <v>546.0</v>
      </c>
      <c r="Q442" s="103"/>
      <c r="R442" s="168" t="str">
        <f t="shared" si="1"/>
        <v>340102</v>
      </c>
      <c r="S442" s="181" t="str">
        <f>vlookup(R442,route!$A$3:$L$2248,5,FALSE)</f>
        <v>Origin</v>
      </c>
      <c r="T442" s="168" t="str">
        <f t="shared" si="2"/>
        <v>340116</v>
      </c>
      <c r="U442" s="170" t="str">
        <f>vlookup(T442,route!$A$3:$L$2248,5,FALSE)</f>
        <v>Destination</v>
      </c>
      <c r="V442" s="131"/>
    </row>
    <row r="443">
      <c r="A443" s="129"/>
      <c r="B443" s="168">
        <v>341.0</v>
      </c>
      <c r="C443" s="174" t="s">
        <v>599</v>
      </c>
      <c r="D443" s="154">
        <f>vlookup(E443,terminals!$C$4:$O$196,13,FALSE)</f>
        <v>102</v>
      </c>
      <c r="E443" s="174" t="s">
        <v>301</v>
      </c>
      <c r="F443" s="154">
        <f>vlookup(G443,terminals!$C$4:$O$196,13,FALSE)</f>
        <v>116</v>
      </c>
      <c r="G443" s="174" t="s">
        <v>298</v>
      </c>
      <c r="H443" s="175" t="s">
        <v>1143</v>
      </c>
      <c r="I443" s="176">
        <v>17400.0</v>
      </c>
      <c r="J443" s="177"/>
      <c r="K443" s="178"/>
      <c r="L443" s="179"/>
      <c r="M443" s="103"/>
      <c r="N443" s="103"/>
      <c r="O443" s="162" t="s">
        <v>1338</v>
      </c>
      <c r="P443" s="180">
        <v>546.0</v>
      </c>
      <c r="Q443" s="103"/>
      <c r="R443" s="168" t="str">
        <f t="shared" si="1"/>
        <v>341102</v>
      </c>
      <c r="S443" s="181" t="str">
        <f>vlookup(R443,route!$A$3:$L$2248,5,FALSE)</f>
        <v>Origin</v>
      </c>
      <c r="T443" s="168" t="str">
        <f t="shared" si="2"/>
        <v>341116</v>
      </c>
      <c r="U443" s="170" t="str">
        <f>vlookup(T443,route!$A$3:$L$2248,5,FALSE)</f>
        <v>Destination</v>
      </c>
      <c r="V443" s="131"/>
    </row>
    <row r="444">
      <c r="A444" s="129"/>
      <c r="B444" s="168">
        <v>342.0</v>
      </c>
      <c r="C444" s="174" t="s">
        <v>599</v>
      </c>
      <c r="D444" s="154">
        <f>vlookup(E444,terminals!$C$4:$O$196,13,FALSE)</f>
        <v>102</v>
      </c>
      <c r="E444" s="174" t="s">
        <v>301</v>
      </c>
      <c r="F444" s="154">
        <f>vlookup(G444,terminals!$C$4:$O$196,13,FALSE)</f>
        <v>116</v>
      </c>
      <c r="G444" s="174" t="s">
        <v>298</v>
      </c>
      <c r="H444" s="175" t="s">
        <v>1143</v>
      </c>
      <c r="I444" s="176">
        <v>12800.0</v>
      </c>
      <c r="J444" s="177"/>
      <c r="K444" s="178"/>
      <c r="L444" s="179"/>
      <c r="M444" s="103"/>
      <c r="N444" s="103"/>
      <c r="O444" s="162" t="s">
        <v>1338</v>
      </c>
      <c r="P444" s="180">
        <v>722.0</v>
      </c>
      <c r="Q444" s="103"/>
      <c r="R444" s="168" t="str">
        <f t="shared" si="1"/>
        <v>342102</v>
      </c>
      <c r="S444" s="181" t="str">
        <f>vlookup(R444,route!$A$3:$L$2248,5,FALSE)</f>
        <v>Origin</v>
      </c>
      <c r="T444" s="168" t="str">
        <f t="shared" si="2"/>
        <v>342116</v>
      </c>
      <c r="U444" s="170" t="str">
        <f>vlookup(T444,route!$A$3:$L$2248,5,FALSE)</f>
        <v>Destination</v>
      </c>
      <c r="V444" s="131"/>
    </row>
    <row r="445">
      <c r="A445" s="129"/>
      <c r="B445" s="168">
        <v>343.0</v>
      </c>
      <c r="C445" s="174" t="s">
        <v>600</v>
      </c>
      <c r="D445" s="154">
        <f>vlookup(E445,terminals!$C$4:$O$196,13,FALSE)</f>
        <v>102</v>
      </c>
      <c r="E445" s="174" t="s">
        <v>301</v>
      </c>
      <c r="F445" s="154">
        <f>vlookup(G445,terminals!$C$4:$O$196,13,FALSE)</f>
        <v>88</v>
      </c>
      <c r="G445" s="174" t="s">
        <v>259</v>
      </c>
      <c r="H445" s="175" t="s">
        <v>1143</v>
      </c>
      <c r="I445" s="176">
        <v>17000.0</v>
      </c>
      <c r="J445" s="177"/>
      <c r="K445" s="178"/>
      <c r="L445" s="179"/>
      <c r="M445" s="103"/>
      <c r="N445" s="103"/>
      <c r="O445" s="162" t="s">
        <v>1301</v>
      </c>
      <c r="P445" s="180">
        <v>722.0</v>
      </c>
      <c r="Q445" s="103"/>
      <c r="R445" s="168" t="str">
        <f t="shared" si="1"/>
        <v>343102</v>
      </c>
      <c r="S445" s="181" t="str">
        <f>vlookup(R445,route!$A$3:$L$2248,5,FALSE)</f>
        <v>Origin</v>
      </c>
      <c r="T445" s="168" t="str">
        <f t="shared" si="2"/>
        <v>34388</v>
      </c>
      <c r="U445" s="170" t="str">
        <f>vlookup(T445,route!$A$3:$L$2248,5,FALSE)</f>
        <v>Destination</v>
      </c>
      <c r="V445" s="131"/>
    </row>
    <row r="446">
      <c r="A446" s="129"/>
      <c r="B446" s="168">
        <v>344.0</v>
      </c>
      <c r="C446" s="174" t="s">
        <v>600</v>
      </c>
      <c r="D446" s="154">
        <f>vlookup(E446,terminals!$C$4:$O$196,13,FALSE)</f>
        <v>102</v>
      </c>
      <c r="E446" s="174" t="s">
        <v>301</v>
      </c>
      <c r="F446" s="154">
        <f>vlookup(G446,terminals!$C$4:$O$196,13,FALSE)</f>
        <v>88</v>
      </c>
      <c r="G446" s="174" t="s">
        <v>259</v>
      </c>
      <c r="H446" s="175" t="s">
        <v>1143</v>
      </c>
      <c r="I446" s="176">
        <v>11900.0</v>
      </c>
      <c r="J446" s="177"/>
      <c r="K446" s="178"/>
      <c r="L446" s="179"/>
      <c r="M446" s="103"/>
      <c r="N446" s="103"/>
      <c r="O446" s="162" t="s">
        <v>1301</v>
      </c>
      <c r="P446" s="180">
        <v>624.0</v>
      </c>
      <c r="Q446" s="103"/>
      <c r="R446" s="168" t="str">
        <f t="shared" si="1"/>
        <v>344102</v>
      </c>
      <c r="S446" s="181" t="str">
        <f>vlookup(R446,route!$A$3:$L$2248,5,FALSE)</f>
        <v>Origin</v>
      </c>
      <c r="T446" s="168" t="str">
        <f t="shared" si="2"/>
        <v>34488</v>
      </c>
      <c r="U446" s="170" t="str">
        <f>vlookup(T446,route!$A$3:$L$2248,5,FALSE)</f>
        <v>Destination</v>
      </c>
      <c r="V446" s="131"/>
    </row>
    <row r="447">
      <c r="A447" s="129"/>
      <c r="B447" s="168">
        <v>345.0</v>
      </c>
      <c r="C447" s="174" t="s">
        <v>601</v>
      </c>
      <c r="D447" s="154">
        <f>vlookup(E447,terminals!$C$4:$O$196,13,FALSE)</f>
        <v>102</v>
      </c>
      <c r="E447" s="174" t="s">
        <v>301</v>
      </c>
      <c r="F447" s="154">
        <f>vlookup(G447,terminals!$C$4:$O$196,13,FALSE)</f>
        <v>118</v>
      </c>
      <c r="G447" s="174" t="s">
        <v>266</v>
      </c>
      <c r="H447" s="175" t="s">
        <v>1143</v>
      </c>
      <c r="I447" s="176">
        <v>16900.0</v>
      </c>
      <c r="J447" s="177"/>
      <c r="K447" s="178"/>
      <c r="L447" s="179"/>
      <c r="M447" s="103"/>
      <c r="N447" s="103"/>
      <c r="O447" s="162" t="s">
        <v>1339</v>
      </c>
      <c r="P447" s="180">
        <v>395.0</v>
      </c>
      <c r="Q447" s="103"/>
      <c r="R447" s="168" t="str">
        <f t="shared" si="1"/>
        <v>345102</v>
      </c>
      <c r="S447" s="181" t="str">
        <f>vlookup(R447,route!$A$3:$L$2248,5,FALSE)</f>
        <v>Origin</v>
      </c>
      <c r="T447" s="168" t="str">
        <f t="shared" si="2"/>
        <v>345118</v>
      </c>
      <c r="U447" s="170" t="str">
        <f>vlookup(T447,route!$A$3:$L$2248,5,FALSE)</f>
        <v>Destination</v>
      </c>
      <c r="V447" s="131"/>
    </row>
    <row r="448">
      <c r="A448" s="129"/>
      <c r="B448" s="168">
        <v>346.0</v>
      </c>
      <c r="C448" s="174" t="s">
        <v>601</v>
      </c>
      <c r="D448" s="154">
        <f>vlookup(E448,terminals!$C$4:$O$196,13,FALSE)</f>
        <v>102</v>
      </c>
      <c r="E448" s="174" t="s">
        <v>301</v>
      </c>
      <c r="F448" s="154">
        <f>vlookup(G448,terminals!$C$4:$O$196,13,FALSE)</f>
        <v>118</v>
      </c>
      <c r="G448" s="174" t="s">
        <v>266</v>
      </c>
      <c r="H448" s="175" t="s">
        <v>1143</v>
      </c>
      <c r="I448" s="176">
        <v>15000.0</v>
      </c>
      <c r="J448" s="177"/>
      <c r="K448" s="178"/>
      <c r="L448" s="179"/>
      <c r="M448" s="103"/>
      <c r="N448" s="103"/>
      <c r="O448" s="162" t="s">
        <v>1339</v>
      </c>
      <c r="P448" s="180">
        <v>395.0</v>
      </c>
      <c r="Q448" s="103"/>
      <c r="R448" s="168" t="str">
        <f t="shared" si="1"/>
        <v>346102</v>
      </c>
      <c r="S448" s="181" t="str">
        <f>vlookup(R448,route!$A$3:$L$2248,5,FALSE)</f>
        <v>Origin</v>
      </c>
      <c r="T448" s="168" t="str">
        <f t="shared" si="2"/>
        <v>346118</v>
      </c>
      <c r="U448" s="170" t="str">
        <f>vlookup(T448,route!$A$3:$L$2248,5,FALSE)</f>
        <v>Destination</v>
      </c>
      <c r="V448" s="131"/>
    </row>
    <row r="449">
      <c r="A449" s="129"/>
      <c r="B449" s="168">
        <v>347.0</v>
      </c>
      <c r="C449" s="174" t="s">
        <v>602</v>
      </c>
      <c r="D449" s="154">
        <f>vlookup(E449,terminals!$C$4:$O$196,13,FALSE)</f>
        <v>102</v>
      </c>
      <c r="E449" s="174" t="s">
        <v>301</v>
      </c>
      <c r="F449" s="154">
        <f>vlookup(G449,terminals!$C$4:$O$196,13,FALSE)</f>
        <v>89</v>
      </c>
      <c r="G449" s="174" t="s">
        <v>283</v>
      </c>
      <c r="H449" s="175" t="s">
        <v>1143</v>
      </c>
      <c r="I449" s="176">
        <v>13400.0</v>
      </c>
      <c r="J449" s="177"/>
      <c r="K449" s="178"/>
      <c r="L449" s="179"/>
      <c r="M449" s="103"/>
      <c r="N449" s="103"/>
      <c r="O449" s="162" t="s">
        <v>1340</v>
      </c>
      <c r="P449" s="180">
        <v>395.0</v>
      </c>
      <c r="Q449" s="103"/>
      <c r="R449" s="168" t="str">
        <f t="shared" si="1"/>
        <v>347102</v>
      </c>
      <c r="S449" s="181" t="str">
        <f>vlookup(R449,route!$A$3:$L$2248,5,FALSE)</f>
        <v>Origin</v>
      </c>
      <c r="T449" s="168" t="str">
        <f t="shared" si="2"/>
        <v>34789</v>
      </c>
      <c r="U449" s="170" t="str">
        <f>vlookup(T449,route!$A$3:$L$2248,5,FALSE)</f>
        <v>Destination</v>
      </c>
      <c r="V449" s="131"/>
    </row>
    <row r="450">
      <c r="A450" s="129"/>
      <c r="B450" s="168">
        <v>348.0</v>
      </c>
      <c r="C450" s="174" t="s">
        <v>603</v>
      </c>
      <c r="D450" s="154">
        <f>vlookup(E450,terminals!$C$4:$O$196,13,FALSE)</f>
        <v>102</v>
      </c>
      <c r="E450" s="174" t="s">
        <v>301</v>
      </c>
      <c r="F450" s="154">
        <f>vlookup(G450,terminals!$C$4:$O$196,13,FALSE)</f>
        <v>93</v>
      </c>
      <c r="G450" s="174" t="s">
        <v>273</v>
      </c>
      <c r="H450" s="175" t="s">
        <v>1143</v>
      </c>
      <c r="I450" s="176">
        <v>11500.0</v>
      </c>
      <c r="J450" s="177"/>
      <c r="K450" s="178"/>
      <c r="L450" s="179"/>
      <c r="M450" s="103"/>
      <c r="N450" s="103"/>
      <c r="O450" s="162" t="s">
        <v>1314</v>
      </c>
      <c r="P450" s="180">
        <v>519.0</v>
      </c>
      <c r="Q450" s="103"/>
      <c r="R450" s="168" t="str">
        <f t="shared" si="1"/>
        <v>348102</v>
      </c>
      <c r="S450" s="181" t="str">
        <f>vlookup(R450,route!$A$3:$L$2248,5,FALSE)</f>
        <v>Origin</v>
      </c>
      <c r="T450" s="168" t="str">
        <f t="shared" si="2"/>
        <v>34893</v>
      </c>
      <c r="U450" s="170" t="str">
        <f>vlookup(T450,route!$A$3:$L$2248,5,FALSE)</f>
        <v>Destination</v>
      </c>
      <c r="V450" s="131"/>
    </row>
    <row r="451">
      <c r="A451" s="129"/>
      <c r="B451" s="168">
        <v>349.0</v>
      </c>
      <c r="C451" s="174" t="s">
        <v>603</v>
      </c>
      <c r="D451" s="154">
        <f>vlookup(E451,terminals!$C$4:$O$196,13,FALSE)</f>
        <v>102</v>
      </c>
      <c r="E451" s="174" t="s">
        <v>301</v>
      </c>
      <c r="F451" s="154">
        <f>vlookup(G451,terminals!$C$4:$O$196,13,FALSE)</f>
        <v>93</v>
      </c>
      <c r="G451" s="174" t="s">
        <v>273</v>
      </c>
      <c r="H451" s="175" t="s">
        <v>1143</v>
      </c>
      <c r="I451" s="176">
        <v>11500.0</v>
      </c>
      <c r="J451" s="177"/>
      <c r="K451" s="178"/>
      <c r="L451" s="179"/>
      <c r="M451" s="103"/>
      <c r="N451" s="103"/>
      <c r="O451" s="162" t="s">
        <v>1314</v>
      </c>
      <c r="P451" s="180">
        <v>267.0</v>
      </c>
      <c r="Q451" s="103"/>
      <c r="R451" s="168" t="str">
        <f t="shared" si="1"/>
        <v>349102</v>
      </c>
      <c r="S451" s="181" t="str">
        <f>vlookup(R451,route!$A$3:$L$2248,5,FALSE)</f>
        <v>Origin</v>
      </c>
      <c r="T451" s="168" t="str">
        <f t="shared" si="2"/>
        <v>34993</v>
      </c>
      <c r="U451" s="170" t="str">
        <f>vlookup(T451,route!$A$3:$L$2248,5,FALSE)</f>
        <v>Destination</v>
      </c>
      <c r="V451" s="131"/>
    </row>
    <row r="452">
      <c r="A452" s="129"/>
      <c r="B452" s="168">
        <v>350.0</v>
      </c>
      <c r="C452" s="174" t="s">
        <v>603</v>
      </c>
      <c r="D452" s="154">
        <f>vlookup(E452,terminals!$C$4:$O$196,13,FALSE)</f>
        <v>102</v>
      </c>
      <c r="E452" s="174" t="s">
        <v>301</v>
      </c>
      <c r="F452" s="154">
        <f>vlookup(G452,terminals!$C$4:$O$196,13,FALSE)</f>
        <v>93</v>
      </c>
      <c r="G452" s="174" t="s">
        <v>273</v>
      </c>
      <c r="H452" s="175" t="s">
        <v>1143</v>
      </c>
      <c r="I452" s="176">
        <v>12800.0</v>
      </c>
      <c r="J452" s="177"/>
      <c r="K452" s="178"/>
      <c r="L452" s="179"/>
      <c r="M452" s="103"/>
      <c r="N452" s="103"/>
      <c r="O452" s="162" t="s">
        <v>1314</v>
      </c>
      <c r="P452" s="180">
        <v>287.0</v>
      </c>
      <c r="Q452" s="103"/>
      <c r="R452" s="168" t="str">
        <f t="shared" si="1"/>
        <v>350102</v>
      </c>
      <c r="S452" s="181" t="str">
        <f>vlookup(R452,route!$A$3:$L$2248,5,FALSE)</f>
        <v>Origin</v>
      </c>
      <c r="T452" s="168" t="str">
        <f t="shared" si="2"/>
        <v>35093</v>
      </c>
      <c r="U452" s="170" t="str">
        <f>vlookup(T452,route!$A$3:$L$2248,5,FALSE)</f>
        <v>Destination</v>
      </c>
      <c r="V452" s="131"/>
    </row>
    <row r="453">
      <c r="A453" s="129"/>
      <c r="B453" s="168">
        <v>351.0</v>
      </c>
      <c r="C453" s="174" t="s">
        <v>604</v>
      </c>
      <c r="D453" s="154">
        <f>vlookup(E453,terminals!$C$4:$O$196,13,FALSE)</f>
        <v>102</v>
      </c>
      <c r="E453" s="174" t="s">
        <v>301</v>
      </c>
      <c r="F453" s="154">
        <f>vlookup(G453,terminals!$C$4:$O$196,13,FALSE)</f>
        <v>91</v>
      </c>
      <c r="G453" s="174" t="s">
        <v>274</v>
      </c>
      <c r="H453" s="175" t="s">
        <v>1143</v>
      </c>
      <c r="I453" s="176">
        <v>12500.0</v>
      </c>
      <c r="J453" s="177"/>
      <c r="K453" s="178"/>
      <c r="L453" s="179"/>
      <c r="M453" s="103"/>
      <c r="N453" s="103"/>
      <c r="O453" s="162" t="s">
        <v>1321</v>
      </c>
      <c r="P453" s="180">
        <v>279.0</v>
      </c>
      <c r="Q453" s="103"/>
      <c r="R453" s="168" t="str">
        <f t="shared" si="1"/>
        <v>351102</v>
      </c>
      <c r="S453" s="181" t="str">
        <f>vlookup(R453,route!$A$3:$L$2248,5,FALSE)</f>
        <v>Origin</v>
      </c>
      <c r="T453" s="168" t="str">
        <f t="shared" si="2"/>
        <v>35191</v>
      </c>
      <c r="U453" s="170" t="str">
        <f>vlookup(T453,route!$A$3:$L$2248,5,FALSE)</f>
        <v>Destination</v>
      </c>
      <c r="V453" s="131"/>
    </row>
    <row r="454">
      <c r="A454" s="129"/>
      <c r="B454" s="168">
        <v>352.0</v>
      </c>
      <c r="C454" s="174" t="s">
        <v>605</v>
      </c>
      <c r="D454" s="154">
        <f>vlookup(E454,terminals!$C$4:$O$196,13,FALSE)</f>
        <v>95</v>
      </c>
      <c r="E454" s="174" t="s">
        <v>290</v>
      </c>
      <c r="F454" s="154">
        <f>vlookup(G454,terminals!$C$4:$O$196,13,FALSE)</f>
        <v>88</v>
      </c>
      <c r="G454" s="174" t="s">
        <v>259</v>
      </c>
      <c r="H454" s="175" t="s">
        <v>1143</v>
      </c>
      <c r="I454" s="176">
        <v>5000.0</v>
      </c>
      <c r="J454" s="177"/>
      <c r="K454" s="178"/>
      <c r="L454" s="179"/>
      <c r="M454" s="103"/>
      <c r="N454" s="103"/>
      <c r="O454" s="162" t="s">
        <v>1341</v>
      </c>
      <c r="P454" s="180">
        <v>279.0</v>
      </c>
      <c r="Q454" s="103"/>
      <c r="R454" s="168" t="str">
        <f t="shared" si="1"/>
        <v>35295</v>
      </c>
      <c r="S454" s="181" t="str">
        <f>vlookup(R454,route!$A$3:$L$2248,5,FALSE)</f>
        <v>Origin</v>
      </c>
      <c r="T454" s="168" t="str">
        <f t="shared" si="2"/>
        <v>35288</v>
      </c>
      <c r="U454" s="170" t="str">
        <f>vlookup(T454,route!$A$3:$L$2248,5,FALSE)</f>
        <v>Destination</v>
      </c>
      <c r="V454" s="131"/>
    </row>
    <row r="455">
      <c r="A455" s="129"/>
      <c r="B455" s="168">
        <v>353.0</v>
      </c>
      <c r="C455" s="174" t="s">
        <v>606</v>
      </c>
      <c r="D455" s="154">
        <f>vlookup(E455,terminals!$C$4:$O$196,13,FALSE)</f>
        <v>95</v>
      </c>
      <c r="E455" s="174" t="s">
        <v>290</v>
      </c>
      <c r="F455" s="154">
        <f>vlookup(G455,terminals!$C$4:$O$196,13,FALSE)</f>
        <v>102</v>
      </c>
      <c r="G455" s="174" t="s">
        <v>301</v>
      </c>
      <c r="H455" s="175" t="s">
        <v>1143</v>
      </c>
      <c r="I455" s="176">
        <v>8500.0</v>
      </c>
      <c r="J455" s="177"/>
      <c r="K455" s="178"/>
      <c r="L455" s="179"/>
      <c r="M455" s="103"/>
      <c r="N455" s="103"/>
      <c r="O455" s="162" t="s">
        <v>1342</v>
      </c>
      <c r="P455" s="180">
        <v>310.0</v>
      </c>
      <c r="Q455" s="103"/>
      <c r="R455" s="168" t="str">
        <f t="shared" si="1"/>
        <v>35395</v>
      </c>
      <c r="S455" s="181" t="str">
        <f>vlookup(R455,route!$A$3:$L$2248,5,FALSE)</f>
        <v>Origin</v>
      </c>
      <c r="T455" s="168" t="str">
        <f t="shared" si="2"/>
        <v>353102</v>
      </c>
      <c r="U455" s="170" t="str">
        <f>vlookup(T455,route!$A$3:$L$2248,5,FALSE)</f>
        <v>Destination</v>
      </c>
      <c r="V455" s="131"/>
    </row>
    <row r="456">
      <c r="A456" s="129"/>
      <c r="B456" s="168">
        <v>354.0</v>
      </c>
      <c r="C456" s="174" t="s">
        <v>607</v>
      </c>
      <c r="D456" s="154">
        <f>vlookup(E456,terminals!$C$4:$O$196,13,FALSE)</f>
        <v>95</v>
      </c>
      <c r="E456" s="174" t="s">
        <v>290</v>
      </c>
      <c r="F456" s="154">
        <f>vlookup(G456,terminals!$C$4:$O$196,13,FALSE)</f>
        <v>98</v>
      </c>
      <c r="G456" s="174" t="s">
        <v>293</v>
      </c>
      <c r="H456" s="175" t="s">
        <v>1143</v>
      </c>
      <c r="I456" s="176">
        <v>4500.0</v>
      </c>
      <c r="J456" s="177"/>
      <c r="K456" s="178"/>
      <c r="L456" s="179"/>
      <c r="M456" s="103"/>
      <c r="N456" s="103"/>
      <c r="O456" s="162" t="s">
        <v>1343</v>
      </c>
      <c r="P456" s="180">
        <v>279.0</v>
      </c>
      <c r="Q456" s="103"/>
      <c r="R456" s="168" t="str">
        <f t="shared" si="1"/>
        <v>35495</v>
      </c>
      <c r="S456" s="181" t="str">
        <f>vlookup(R456,route!$A$3:$L$2248,5,FALSE)</f>
        <v>Origin</v>
      </c>
      <c r="T456" s="168" t="str">
        <f t="shared" si="2"/>
        <v>35498</v>
      </c>
      <c r="U456" s="170" t="str">
        <f>vlookup(T456,route!$A$3:$L$2248,5,FALSE)</f>
        <v>Destination</v>
      </c>
      <c r="V456" s="131"/>
    </row>
    <row r="457">
      <c r="A457" s="129"/>
      <c r="B457" s="168">
        <v>354.0</v>
      </c>
      <c r="C457" s="174" t="s">
        <v>607</v>
      </c>
      <c r="D457" s="154">
        <f>vlookup(E457,terminals!$C$4:$O$196,13,FALSE)</f>
        <v>95</v>
      </c>
      <c r="E457" s="174" t="s">
        <v>290</v>
      </c>
      <c r="F457" s="154">
        <f>vlookup(G457,terminals!$C$4:$O$196,13,FALSE)</f>
        <v>98</v>
      </c>
      <c r="G457" s="174" t="s">
        <v>293</v>
      </c>
      <c r="H457" s="175" t="s">
        <v>1143</v>
      </c>
      <c r="I457" s="176">
        <v>4500.0</v>
      </c>
      <c r="J457" s="177"/>
      <c r="K457" s="178"/>
      <c r="L457" s="179"/>
      <c r="M457" s="103"/>
      <c r="N457" s="103"/>
      <c r="O457" s="162" t="s">
        <v>1343</v>
      </c>
      <c r="P457" s="180">
        <v>279.0</v>
      </c>
      <c r="Q457" s="103"/>
      <c r="R457" s="168" t="str">
        <f t="shared" si="1"/>
        <v>35495</v>
      </c>
      <c r="S457" s="181" t="str">
        <f>vlookup(R457,route!$A$3:$L$2248,5,FALSE)</f>
        <v>Origin</v>
      </c>
      <c r="T457" s="168" t="str">
        <f t="shared" si="2"/>
        <v>35498</v>
      </c>
      <c r="U457" s="170" t="str">
        <f>vlookup(T457,route!$A$3:$L$2248,5,FALSE)</f>
        <v>Destination</v>
      </c>
      <c r="V457" s="131"/>
    </row>
    <row r="458">
      <c r="A458" s="129"/>
      <c r="B458" s="168">
        <v>355.0</v>
      </c>
      <c r="C458" s="174" t="s">
        <v>608</v>
      </c>
      <c r="D458" s="154">
        <f>vlookup(E458,terminals!$C$4:$O$196,13,FALSE)</f>
        <v>95</v>
      </c>
      <c r="E458" s="174" t="s">
        <v>290</v>
      </c>
      <c r="F458" s="154">
        <f>vlookup(G458,terminals!$C$4:$O$196,13,FALSE)</f>
        <v>105</v>
      </c>
      <c r="G458" s="174" t="s">
        <v>288</v>
      </c>
      <c r="H458" s="175" t="s">
        <v>1143</v>
      </c>
      <c r="I458" s="176">
        <v>7600.0</v>
      </c>
      <c r="J458" s="177"/>
      <c r="K458" s="178"/>
      <c r="L458" s="179"/>
      <c r="M458" s="103"/>
      <c r="N458" s="103"/>
      <c r="O458" s="162" t="s">
        <v>1344</v>
      </c>
      <c r="P458" s="180">
        <v>281.0</v>
      </c>
      <c r="Q458" s="103"/>
      <c r="R458" s="168" t="str">
        <f t="shared" si="1"/>
        <v>35595</v>
      </c>
      <c r="S458" s="181" t="str">
        <f>vlookup(R458,route!$A$3:$L$2248,5,FALSE)</f>
        <v>Origin</v>
      </c>
      <c r="T458" s="168" t="str">
        <f t="shared" si="2"/>
        <v>355105</v>
      </c>
      <c r="U458" s="170" t="str">
        <f>vlookup(T458,route!$A$3:$L$2248,5,FALSE)</f>
        <v>Destination</v>
      </c>
      <c r="V458" s="131"/>
    </row>
    <row r="459">
      <c r="A459" s="129"/>
      <c r="B459" s="168">
        <v>356.0</v>
      </c>
      <c r="C459" s="174" t="s">
        <v>609</v>
      </c>
      <c r="D459" s="154">
        <f>vlookup(E459,terminals!$C$4:$O$196,13,FALSE)</f>
        <v>95</v>
      </c>
      <c r="E459" s="174" t="s">
        <v>290</v>
      </c>
      <c r="F459" s="154">
        <f>vlookup(G459,terminals!$C$4:$O$196,13,FALSE)</f>
        <v>98</v>
      </c>
      <c r="G459" s="174" t="s">
        <v>293</v>
      </c>
      <c r="H459" s="175" t="s">
        <v>1143</v>
      </c>
      <c r="I459" s="176">
        <v>5400.0</v>
      </c>
      <c r="J459" s="177"/>
      <c r="K459" s="178"/>
      <c r="L459" s="179"/>
      <c r="M459" s="103"/>
      <c r="N459" s="103"/>
      <c r="O459" s="162" t="s">
        <v>1343</v>
      </c>
      <c r="P459" s="180">
        <v>455.0</v>
      </c>
      <c r="Q459" s="103"/>
      <c r="R459" s="168" t="str">
        <f t="shared" si="1"/>
        <v>35695</v>
      </c>
      <c r="S459" s="181" t="str">
        <f>vlookup(R459,route!$A$3:$L$2248,5,FALSE)</f>
        <v>Origin</v>
      </c>
      <c r="T459" s="168" t="str">
        <f t="shared" si="2"/>
        <v>35698</v>
      </c>
      <c r="U459" s="170" t="str">
        <f>vlookup(T459,route!$A$3:$L$2248,5,FALSE)</f>
        <v>Destination</v>
      </c>
      <c r="V459" s="131"/>
    </row>
    <row r="460">
      <c r="A460" s="129"/>
      <c r="B460" s="168">
        <v>357.0</v>
      </c>
      <c r="C460" s="174" t="s">
        <v>609</v>
      </c>
      <c r="D460" s="154">
        <f>vlookup(E460,terminals!$C$4:$O$196,13,FALSE)</f>
        <v>95</v>
      </c>
      <c r="E460" s="174" t="s">
        <v>290</v>
      </c>
      <c r="F460" s="154">
        <f>vlookup(G460,terminals!$C$4:$O$196,13,FALSE)</f>
        <v>98</v>
      </c>
      <c r="G460" s="174" t="s">
        <v>293</v>
      </c>
      <c r="H460" s="175" t="s">
        <v>1143</v>
      </c>
      <c r="I460" s="176">
        <v>5400.0</v>
      </c>
      <c r="J460" s="177"/>
      <c r="K460" s="178"/>
      <c r="L460" s="179"/>
      <c r="M460" s="103"/>
      <c r="N460" s="103"/>
      <c r="O460" s="162" t="s">
        <v>1343</v>
      </c>
      <c r="P460" s="180">
        <v>455.0</v>
      </c>
      <c r="Q460" s="103"/>
      <c r="R460" s="168" t="str">
        <f t="shared" si="1"/>
        <v>35795</v>
      </c>
      <c r="S460" s="181" t="str">
        <f>vlookup(R460,route!$A$3:$L$2248,5,FALSE)</f>
        <v>Origin</v>
      </c>
      <c r="T460" s="168" t="str">
        <f t="shared" si="2"/>
        <v>35798</v>
      </c>
      <c r="U460" s="170" t="str">
        <f>vlookup(T460,route!$A$3:$L$2248,5,FALSE)</f>
        <v>Destination</v>
      </c>
      <c r="V460" s="131"/>
    </row>
    <row r="461">
      <c r="A461" s="129"/>
      <c r="B461" s="168">
        <v>358.0</v>
      </c>
      <c r="C461" s="174" t="s">
        <v>610</v>
      </c>
      <c r="D461" s="154">
        <f>vlookup(E461,terminals!$C$4:$O$196,13,FALSE)</f>
        <v>95</v>
      </c>
      <c r="E461" s="174" t="s">
        <v>290</v>
      </c>
      <c r="F461" s="154">
        <f>vlookup(G461,terminals!$C$4:$O$196,13,FALSE)</f>
        <v>116</v>
      </c>
      <c r="G461" s="174" t="s">
        <v>298</v>
      </c>
      <c r="H461" s="175" t="s">
        <v>1143</v>
      </c>
      <c r="I461" s="176">
        <v>5600.0</v>
      </c>
      <c r="J461" s="177"/>
      <c r="K461" s="178"/>
      <c r="L461" s="179"/>
      <c r="M461" s="103"/>
      <c r="N461" s="103"/>
      <c r="O461" s="162" t="s">
        <v>1345</v>
      </c>
      <c r="P461" s="180">
        <v>344.0</v>
      </c>
      <c r="Q461" s="103"/>
      <c r="R461" s="168" t="str">
        <f t="shared" si="1"/>
        <v>35895</v>
      </c>
      <c r="S461" s="181" t="str">
        <f>vlookup(R461,route!$A$3:$L$2248,5,FALSE)</f>
        <v>Origin</v>
      </c>
      <c r="T461" s="168" t="str">
        <f t="shared" si="2"/>
        <v>358116</v>
      </c>
      <c r="U461" s="170" t="str">
        <f>vlookup(T461,route!$A$3:$L$2248,5,FALSE)</f>
        <v>Destination</v>
      </c>
      <c r="V461" s="131"/>
    </row>
    <row r="462">
      <c r="A462" s="129"/>
      <c r="B462" s="168">
        <v>359.0</v>
      </c>
      <c r="C462" s="174" t="s">
        <v>611</v>
      </c>
      <c r="D462" s="154">
        <f>vlookup(E462,terminals!$C$4:$O$196,13,FALSE)</f>
        <v>95</v>
      </c>
      <c r="E462" s="174" t="s">
        <v>290</v>
      </c>
      <c r="F462" s="154">
        <f>vlookup(G462,terminals!$C$4:$O$196,13,FALSE)</f>
        <v>118</v>
      </c>
      <c r="G462" s="174" t="s">
        <v>266</v>
      </c>
      <c r="H462" s="175" t="s">
        <v>1143</v>
      </c>
      <c r="I462" s="176">
        <v>12400.0</v>
      </c>
      <c r="J462" s="177"/>
      <c r="K462" s="178"/>
      <c r="L462" s="179"/>
      <c r="M462" s="103"/>
      <c r="N462" s="103"/>
      <c r="O462" s="162" t="s">
        <v>1346</v>
      </c>
      <c r="P462" s="180">
        <v>339.0</v>
      </c>
      <c r="Q462" s="103"/>
      <c r="R462" s="168" t="str">
        <f t="shared" si="1"/>
        <v>35995</v>
      </c>
      <c r="S462" s="181" t="str">
        <f>vlookup(R462,route!$A$3:$L$2248,5,FALSE)</f>
        <v>Origin</v>
      </c>
      <c r="T462" s="168" t="str">
        <f t="shared" si="2"/>
        <v>359118</v>
      </c>
      <c r="U462" s="170" t="str">
        <f>vlookup(T462,route!$A$3:$L$2248,5,FALSE)</f>
        <v>Destination</v>
      </c>
      <c r="V462" s="131"/>
    </row>
    <row r="463">
      <c r="A463" s="129"/>
      <c r="B463" s="168">
        <v>360.0</v>
      </c>
      <c r="C463" s="174" t="s">
        <v>611</v>
      </c>
      <c r="D463" s="154">
        <f>vlookup(E463,terminals!$C$4:$O$196,13,FALSE)</f>
        <v>95</v>
      </c>
      <c r="E463" s="174" t="s">
        <v>290</v>
      </c>
      <c r="F463" s="154">
        <f>vlookup(G463,terminals!$C$4:$O$196,13,FALSE)</f>
        <v>118</v>
      </c>
      <c r="G463" s="174" t="s">
        <v>266</v>
      </c>
      <c r="H463" s="175" t="s">
        <v>1143</v>
      </c>
      <c r="I463" s="176">
        <v>10600.0</v>
      </c>
      <c r="J463" s="177"/>
      <c r="K463" s="178"/>
      <c r="L463" s="179"/>
      <c r="M463" s="103"/>
      <c r="N463" s="103"/>
      <c r="O463" s="162" t="s">
        <v>1346</v>
      </c>
      <c r="P463" s="180">
        <v>339.0</v>
      </c>
      <c r="Q463" s="103"/>
      <c r="R463" s="168" t="str">
        <f t="shared" si="1"/>
        <v>36095</v>
      </c>
      <c r="S463" s="181" t="str">
        <f>vlookup(R463,route!$A$3:$L$2248,5,FALSE)</f>
        <v>Origin</v>
      </c>
      <c r="T463" s="168" t="str">
        <f t="shared" si="2"/>
        <v>360118</v>
      </c>
      <c r="U463" s="170" t="str">
        <f>vlookup(T463,route!$A$3:$L$2248,5,FALSE)</f>
        <v>Destination</v>
      </c>
      <c r="V463" s="131"/>
    </row>
    <row r="464">
      <c r="A464" s="129"/>
      <c r="B464" s="168">
        <v>361.0</v>
      </c>
      <c r="C464" s="174" t="s">
        <v>612</v>
      </c>
      <c r="D464" s="154">
        <f>vlookup(E464,terminals!$C$4:$O$196,13,FALSE)</f>
        <v>95</v>
      </c>
      <c r="E464" s="174" t="s">
        <v>290</v>
      </c>
      <c r="F464" s="154">
        <f>vlookup(G464,terminals!$C$4:$O$196,13,FALSE)</f>
        <v>89</v>
      </c>
      <c r="G464" s="174" t="s">
        <v>283</v>
      </c>
      <c r="H464" s="175" t="s">
        <v>1143</v>
      </c>
      <c r="I464" s="176">
        <v>5900.0</v>
      </c>
      <c r="J464" s="177"/>
      <c r="K464" s="178"/>
      <c r="L464" s="179"/>
      <c r="M464" s="103"/>
      <c r="N464" s="103"/>
      <c r="O464" s="162" t="s">
        <v>1217</v>
      </c>
      <c r="P464" s="180">
        <v>315.0</v>
      </c>
      <c r="Q464" s="103"/>
      <c r="R464" s="168" t="str">
        <f t="shared" si="1"/>
        <v>36195</v>
      </c>
      <c r="S464" s="181" t="str">
        <f>vlookup(R464,route!$A$3:$L$2248,5,FALSE)</f>
        <v>Origin</v>
      </c>
      <c r="T464" s="168" t="str">
        <f t="shared" si="2"/>
        <v>36189</v>
      </c>
      <c r="U464" s="170" t="str">
        <f>vlookup(T464,route!$A$3:$L$2248,5,FALSE)</f>
        <v>Destination</v>
      </c>
      <c r="V464" s="131"/>
    </row>
    <row r="465">
      <c r="A465" s="129"/>
      <c r="B465" s="168">
        <v>362.0</v>
      </c>
      <c r="C465" s="174" t="s">
        <v>613</v>
      </c>
      <c r="D465" s="154">
        <f>vlookup(E465,terminals!$C$4:$O$196,13,FALSE)</f>
        <v>95</v>
      </c>
      <c r="E465" s="174" t="s">
        <v>290</v>
      </c>
      <c r="F465" s="154">
        <f>vlookup(G465,terminals!$C$4:$O$196,13,FALSE)</f>
        <v>112</v>
      </c>
      <c r="G465" s="174" t="s">
        <v>268</v>
      </c>
      <c r="H465" s="175" t="s">
        <v>1143</v>
      </c>
      <c r="I465" s="176">
        <v>7600.0</v>
      </c>
      <c r="J465" s="177"/>
      <c r="K465" s="178"/>
      <c r="L465" s="179"/>
      <c r="M465" s="103"/>
      <c r="N465" s="103"/>
      <c r="O465" s="162" t="s">
        <v>1347</v>
      </c>
      <c r="P465" s="180">
        <v>279.0</v>
      </c>
      <c r="Q465" s="103"/>
      <c r="R465" s="168" t="str">
        <f t="shared" si="1"/>
        <v>36295</v>
      </c>
      <c r="S465" s="181" t="str">
        <f>vlookup(R465,route!$A$3:$L$2248,5,FALSE)</f>
        <v>Origin</v>
      </c>
      <c r="T465" s="168" t="str">
        <f t="shared" si="2"/>
        <v>362112</v>
      </c>
      <c r="U465" s="170" t="str">
        <f>vlookup(T465,route!$A$3:$L$2248,5,FALSE)</f>
        <v>Destination</v>
      </c>
      <c r="V465" s="131"/>
    </row>
    <row r="466">
      <c r="A466" s="129"/>
      <c r="B466" s="168">
        <v>363.0</v>
      </c>
      <c r="C466" s="174" t="s">
        <v>613</v>
      </c>
      <c r="D466" s="154">
        <f>vlookup(E466,terminals!$C$4:$O$196,13,FALSE)</f>
        <v>95</v>
      </c>
      <c r="E466" s="174" t="s">
        <v>290</v>
      </c>
      <c r="F466" s="154">
        <f>vlookup(G466,terminals!$C$4:$O$196,13,FALSE)</f>
        <v>112</v>
      </c>
      <c r="G466" s="174" t="s">
        <v>268</v>
      </c>
      <c r="H466" s="175" t="s">
        <v>1143</v>
      </c>
      <c r="I466" s="176">
        <v>7600.0</v>
      </c>
      <c r="J466" s="177"/>
      <c r="K466" s="178"/>
      <c r="L466" s="179"/>
      <c r="M466" s="103"/>
      <c r="N466" s="103"/>
      <c r="O466" s="162" t="s">
        <v>1347</v>
      </c>
      <c r="P466" s="180">
        <v>423.0</v>
      </c>
      <c r="Q466" s="103"/>
      <c r="R466" s="168" t="str">
        <f t="shared" si="1"/>
        <v>36395</v>
      </c>
      <c r="S466" s="181" t="str">
        <f>vlookup(R466,route!$A$3:$L$2248,5,FALSE)</f>
        <v>Origin</v>
      </c>
      <c r="T466" s="168" t="str">
        <f t="shared" si="2"/>
        <v>363112</v>
      </c>
      <c r="U466" s="170" t="str">
        <f>vlookup(T466,route!$A$3:$L$2248,5,FALSE)</f>
        <v>Destination</v>
      </c>
      <c r="V466" s="131"/>
    </row>
    <row r="467">
      <c r="A467" s="129"/>
      <c r="B467" s="168">
        <v>364.0</v>
      </c>
      <c r="C467" s="174" t="s">
        <v>614</v>
      </c>
      <c r="D467" s="154">
        <f>vlookup(E467,terminals!$C$4:$O$196,13,FALSE)</f>
        <v>95</v>
      </c>
      <c r="E467" s="174" t="s">
        <v>290</v>
      </c>
      <c r="F467" s="154">
        <f>vlookup(G467,terminals!$C$4:$O$196,13,FALSE)</f>
        <v>114</v>
      </c>
      <c r="G467" s="174" t="s">
        <v>294</v>
      </c>
      <c r="H467" s="175" t="s">
        <v>1143</v>
      </c>
      <c r="I467" s="176">
        <v>8400.0</v>
      </c>
      <c r="J467" s="177"/>
      <c r="K467" s="178"/>
      <c r="L467" s="179"/>
      <c r="M467" s="103"/>
      <c r="N467" s="103"/>
      <c r="O467" s="162" t="s">
        <v>1344</v>
      </c>
      <c r="P467" s="180">
        <v>423.0</v>
      </c>
      <c r="Q467" s="103"/>
      <c r="R467" s="168" t="str">
        <f t="shared" si="1"/>
        <v>36495</v>
      </c>
      <c r="S467" s="181" t="str">
        <f>vlookup(R467,route!$A$3:$L$2248,5,FALSE)</f>
        <v>Origin</v>
      </c>
      <c r="T467" s="168" t="str">
        <f t="shared" si="2"/>
        <v>364114</v>
      </c>
      <c r="U467" s="170" t="str">
        <f>vlookup(T467,route!$A$3:$L$2248,5,FALSE)</f>
        <v>Destination</v>
      </c>
      <c r="V467" s="131"/>
    </row>
    <row r="468">
      <c r="A468" s="129"/>
      <c r="B468" s="168">
        <v>365.0</v>
      </c>
      <c r="C468" s="174" t="s">
        <v>615</v>
      </c>
      <c r="D468" s="154">
        <f>vlookup(E468,terminals!$C$4:$O$196,13,FALSE)</f>
        <v>95</v>
      </c>
      <c r="E468" s="174" t="s">
        <v>290</v>
      </c>
      <c r="F468" s="154">
        <f>vlookup(G468,terminals!$C$4:$O$196,13,FALSE)</f>
        <v>98</v>
      </c>
      <c r="G468" s="174" t="s">
        <v>293</v>
      </c>
      <c r="H468" s="175" t="s">
        <v>1143</v>
      </c>
      <c r="I468" s="176">
        <v>5400.0</v>
      </c>
      <c r="J468" s="177"/>
      <c r="K468" s="178"/>
      <c r="L468" s="179"/>
      <c r="M468" s="103"/>
      <c r="N468" s="103"/>
      <c r="O468" s="162" t="s">
        <v>1343</v>
      </c>
      <c r="P468" s="180">
        <v>423.0</v>
      </c>
      <c r="Q468" s="103"/>
      <c r="R468" s="168" t="str">
        <f t="shared" si="1"/>
        <v>36595</v>
      </c>
      <c r="S468" s="181" t="str">
        <f>vlookup(R468,route!$A$3:$L$2248,5,FALSE)</f>
        <v>Origin</v>
      </c>
      <c r="T468" s="168" t="str">
        <f t="shared" si="2"/>
        <v>36598</v>
      </c>
      <c r="U468" s="170" t="str">
        <f>vlookup(T468,route!$A$3:$L$2248,5,FALSE)</f>
        <v>Destination</v>
      </c>
      <c r="V468" s="131"/>
    </row>
    <row r="469">
      <c r="A469" s="129"/>
      <c r="B469" s="168">
        <v>366.0</v>
      </c>
      <c r="C469" s="174" t="s">
        <v>616</v>
      </c>
      <c r="D469" s="154">
        <f>vlookup(E469,terminals!$C$4:$O$196,13,FALSE)</f>
        <v>92</v>
      </c>
      <c r="E469" s="174" t="s">
        <v>286</v>
      </c>
      <c r="F469" s="154">
        <f>vlookup(G469,terminals!$C$4:$O$196,13,FALSE)</f>
        <v>102</v>
      </c>
      <c r="G469" s="174" t="s">
        <v>301</v>
      </c>
      <c r="H469" s="175" t="s">
        <v>1143</v>
      </c>
      <c r="I469" s="176">
        <v>10700.0</v>
      </c>
      <c r="J469" s="177"/>
      <c r="K469" s="178"/>
      <c r="L469" s="179"/>
      <c r="M469" s="103"/>
      <c r="N469" s="103"/>
      <c r="O469" s="162" t="s">
        <v>1222</v>
      </c>
      <c r="P469" s="180">
        <v>423.0</v>
      </c>
      <c r="Q469" s="103"/>
      <c r="R469" s="168" t="str">
        <f t="shared" si="1"/>
        <v>36692</v>
      </c>
      <c r="S469" s="181" t="str">
        <f>vlookup(R469,route!$A$3:$L$2248,5,FALSE)</f>
        <v>Origin</v>
      </c>
      <c r="T469" s="168" t="str">
        <f t="shared" si="2"/>
        <v>366102</v>
      </c>
      <c r="U469" s="170" t="str">
        <f>vlookup(T469,route!$A$3:$L$2248,5,FALSE)</f>
        <v>Destination</v>
      </c>
      <c r="V469" s="131"/>
    </row>
    <row r="470">
      <c r="A470" s="129"/>
      <c r="B470" s="168">
        <v>367.0</v>
      </c>
      <c r="C470" s="174" t="s">
        <v>616</v>
      </c>
      <c r="D470" s="154">
        <f>vlookup(E470,terminals!$C$4:$O$196,13,FALSE)</f>
        <v>92</v>
      </c>
      <c r="E470" s="174" t="s">
        <v>286</v>
      </c>
      <c r="F470" s="154">
        <f>vlookup(G470,terminals!$C$4:$O$196,13,FALSE)</f>
        <v>102</v>
      </c>
      <c r="G470" s="174" t="s">
        <v>301</v>
      </c>
      <c r="H470" s="175" t="s">
        <v>1143</v>
      </c>
      <c r="I470" s="176">
        <v>11900.0</v>
      </c>
      <c r="J470" s="177"/>
      <c r="K470" s="178"/>
      <c r="L470" s="179"/>
      <c r="M470" s="103"/>
      <c r="N470" s="103"/>
      <c r="O470" s="162" t="s">
        <v>1222</v>
      </c>
      <c r="P470" s="180">
        <v>466.0</v>
      </c>
      <c r="Q470" s="103"/>
      <c r="R470" s="168" t="str">
        <f t="shared" si="1"/>
        <v>36792</v>
      </c>
      <c r="S470" s="181" t="str">
        <f>vlookup(R470,route!$A$3:$L$2248,5,FALSE)</f>
        <v>Origin</v>
      </c>
      <c r="T470" s="168" t="str">
        <f t="shared" si="2"/>
        <v>367102</v>
      </c>
      <c r="U470" s="170" t="str">
        <f>vlookup(T470,route!$A$3:$L$2248,5,FALSE)</f>
        <v>Destination</v>
      </c>
      <c r="V470" s="131"/>
    </row>
    <row r="471">
      <c r="A471" s="129"/>
      <c r="B471" s="168">
        <v>368.0</v>
      </c>
      <c r="C471" s="174" t="s">
        <v>616</v>
      </c>
      <c r="D471" s="154">
        <f>vlookup(E471,terminals!$C$4:$O$196,13,FALSE)</f>
        <v>92</v>
      </c>
      <c r="E471" s="174" t="s">
        <v>286</v>
      </c>
      <c r="F471" s="154">
        <f>vlookup(G471,terminals!$C$4:$O$196,13,FALSE)</f>
        <v>102</v>
      </c>
      <c r="G471" s="174" t="s">
        <v>301</v>
      </c>
      <c r="H471" s="175" t="s">
        <v>1143</v>
      </c>
      <c r="I471" s="176">
        <v>9600.0</v>
      </c>
      <c r="J471" s="177"/>
      <c r="K471" s="178"/>
      <c r="L471" s="179"/>
      <c r="M471" s="103"/>
      <c r="N471" s="103"/>
      <c r="O471" s="162" t="s">
        <v>1222</v>
      </c>
      <c r="P471" s="180">
        <v>457.0</v>
      </c>
      <c r="Q471" s="103"/>
      <c r="R471" s="168" t="str">
        <f t="shared" si="1"/>
        <v>36892</v>
      </c>
      <c r="S471" s="181" t="str">
        <f>vlookup(R471,route!$A$3:$L$2248,5,FALSE)</f>
        <v>Origin</v>
      </c>
      <c r="T471" s="168" t="str">
        <f t="shared" si="2"/>
        <v>368102</v>
      </c>
      <c r="U471" s="170" t="str">
        <f>vlookup(T471,route!$A$3:$L$2248,5,FALSE)</f>
        <v>Destination</v>
      </c>
      <c r="V471" s="131"/>
    </row>
    <row r="472">
      <c r="A472" s="129"/>
      <c r="B472" s="168">
        <v>369.0</v>
      </c>
      <c r="C472" s="174" t="s">
        <v>616</v>
      </c>
      <c r="D472" s="154">
        <f>vlookup(E472,terminals!$C$4:$O$196,13,FALSE)</f>
        <v>92</v>
      </c>
      <c r="E472" s="174" t="s">
        <v>286</v>
      </c>
      <c r="F472" s="154">
        <f>vlookup(G472,terminals!$C$4:$O$196,13,FALSE)</f>
        <v>102</v>
      </c>
      <c r="G472" s="174" t="s">
        <v>301</v>
      </c>
      <c r="H472" s="175" t="s">
        <v>1143</v>
      </c>
      <c r="I472" s="176">
        <v>9600.0</v>
      </c>
      <c r="J472" s="177"/>
      <c r="K472" s="178"/>
      <c r="L472" s="179"/>
      <c r="M472" s="103"/>
      <c r="N472" s="103"/>
      <c r="O472" s="162" t="s">
        <v>1222</v>
      </c>
      <c r="P472" s="180">
        <v>447.0</v>
      </c>
      <c r="Q472" s="103"/>
      <c r="R472" s="168" t="str">
        <f t="shared" si="1"/>
        <v>36992</v>
      </c>
      <c r="S472" s="181" t="str">
        <f>vlookup(R472,route!$A$3:$L$2248,5,FALSE)</f>
        <v>Origin</v>
      </c>
      <c r="T472" s="168" t="str">
        <f t="shared" si="2"/>
        <v>369102</v>
      </c>
      <c r="U472" s="170" t="str">
        <f>vlookup(T472,route!$A$3:$L$2248,5,FALSE)</f>
        <v>Destination</v>
      </c>
      <c r="V472" s="131"/>
    </row>
    <row r="473">
      <c r="A473" s="129"/>
      <c r="B473" s="168">
        <v>370.0</v>
      </c>
      <c r="C473" s="174" t="s">
        <v>617</v>
      </c>
      <c r="D473" s="154">
        <f>vlookup(E473,terminals!$C$4:$O$196,13,FALSE)</f>
        <v>92</v>
      </c>
      <c r="E473" s="174" t="s">
        <v>286</v>
      </c>
      <c r="F473" s="154">
        <f>vlookup(G473,terminals!$C$4:$O$196,13,FALSE)</f>
        <v>106</v>
      </c>
      <c r="G473" s="174" t="s">
        <v>263</v>
      </c>
      <c r="H473" s="175" t="s">
        <v>1143</v>
      </c>
      <c r="I473" s="176">
        <v>9800.0</v>
      </c>
      <c r="J473" s="177"/>
      <c r="K473" s="178"/>
      <c r="L473" s="179"/>
      <c r="M473" s="103"/>
      <c r="N473" s="103"/>
      <c r="O473" s="162" t="s">
        <v>1348</v>
      </c>
      <c r="P473" s="180">
        <v>447.0</v>
      </c>
      <c r="Q473" s="103"/>
      <c r="R473" s="168" t="str">
        <f t="shared" si="1"/>
        <v>37092</v>
      </c>
      <c r="S473" s="181" t="str">
        <f>vlookup(R473,route!$A$3:$L$2248,5,FALSE)</f>
        <v>Origin</v>
      </c>
      <c r="T473" s="168" t="str">
        <f t="shared" si="2"/>
        <v>370106</v>
      </c>
      <c r="U473" s="170" t="str">
        <f>vlookup(T473,route!$A$3:$L$2248,5,FALSE)</f>
        <v>Destination</v>
      </c>
      <c r="V473" s="131"/>
    </row>
    <row r="474">
      <c r="A474" s="129"/>
      <c r="B474" s="168">
        <v>371.0</v>
      </c>
      <c r="C474" s="174" t="s">
        <v>618</v>
      </c>
      <c r="D474" s="154">
        <f>vlookup(E474,terminals!$C$4:$O$196,13,FALSE)</f>
        <v>92</v>
      </c>
      <c r="E474" s="174" t="s">
        <v>286</v>
      </c>
      <c r="F474" s="154">
        <f>vlookup(G474,terminals!$C$4:$O$196,13,FALSE)</f>
        <v>104</v>
      </c>
      <c r="G474" s="174" t="s">
        <v>1091</v>
      </c>
      <c r="H474" s="175" t="s">
        <v>1143</v>
      </c>
      <c r="I474" s="176">
        <v>9600.0</v>
      </c>
      <c r="J474" s="177"/>
      <c r="K474" s="178"/>
      <c r="L474" s="179"/>
      <c r="M474" s="103"/>
      <c r="N474" s="103"/>
      <c r="O474" s="162" t="s">
        <v>1217</v>
      </c>
      <c r="P474" s="180">
        <v>447.0</v>
      </c>
      <c r="Q474" s="103"/>
      <c r="R474" s="168" t="str">
        <f t="shared" si="1"/>
        <v>37192</v>
      </c>
      <c r="S474" s="181" t="str">
        <f>vlookup(R474,route!$A$3:$L$2248,5,FALSE)</f>
        <v>Origin</v>
      </c>
      <c r="T474" s="168" t="str">
        <f t="shared" si="2"/>
        <v>371104</v>
      </c>
      <c r="U474" s="170" t="str">
        <f>vlookup(T474,route!$A$3:$L$2248,5,FALSE)</f>
        <v>Destination</v>
      </c>
      <c r="V474" s="131"/>
    </row>
    <row r="475">
      <c r="A475" s="129"/>
      <c r="B475" s="168">
        <v>372.0</v>
      </c>
      <c r="C475" s="174" t="s">
        <v>619</v>
      </c>
      <c r="D475" s="154">
        <f>vlookup(E475,terminals!$C$4:$O$196,13,FALSE)</f>
        <v>92</v>
      </c>
      <c r="E475" s="174" t="s">
        <v>286</v>
      </c>
      <c r="F475" s="154">
        <f>vlookup(G475,terminals!$C$4:$O$196,13,FALSE)</f>
        <v>105</v>
      </c>
      <c r="G475" s="174" t="s">
        <v>288</v>
      </c>
      <c r="H475" s="175" t="s">
        <v>1143</v>
      </c>
      <c r="I475" s="176">
        <v>10700.0</v>
      </c>
      <c r="J475" s="177"/>
      <c r="K475" s="178"/>
      <c r="L475" s="179"/>
      <c r="M475" s="103"/>
      <c r="N475" s="103"/>
      <c r="O475" s="162" t="s">
        <v>1349</v>
      </c>
      <c r="P475" s="180">
        <v>447.0</v>
      </c>
      <c r="Q475" s="103"/>
      <c r="R475" s="168" t="str">
        <f t="shared" si="1"/>
        <v>37292</v>
      </c>
      <c r="S475" s="181" t="str">
        <f>vlookup(R475,route!$A$3:$L$2248,5,FALSE)</f>
        <v>Origin</v>
      </c>
      <c r="T475" s="168" t="str">
        <f t="shared" si="2"/>
        <v>372105</v>
      </c>
      <c r="U475" s="170" t="str">
        <f>vlookup(T475,route!$A$3:$L$2248,5,FALSE)</f>
        <v>Destination</v>
      </c>
      <c r="V475" s="131"/>
    </row>
    <row r="476">
      <c r="A476" s="129"/>
      <c r="B476" s="168">
        <v>373.0</v>
      </c>
      <c r="C476" s="174" t="s">
        <v>619</v>
      </c>
      <c r="D476" s="154">
        <f>vlookup(E476,terminals!$C$4:$O$196,13,FALSE)</f>
        <v>92</v>
      </c>
      <c r="E476" s="174" t="s">
        <v>286</v>
      </c>
      <c r="F476" s="154">
        <f>vlookup(G476,terminals!$C$4:$O$196,13,FALSE)</f>
        <v>105</v>
      </c>
      <c r="G476" s="174" t="s">
        <v>288</v>
      </c>
      <c r="H476" s="175" t="s">
        <v>1143</v>
      </c>
      <c r="I476" s="176">
        <v>10700.0</v>
      </c>
      <c r="J476" s="177"/>
      <c r="K476" s="178"/>
      <c r="L476" s="179"/>
      <c r="M476" s="103"/>
      <c r="N476" s="103"/>
      <c r="O476" s="162" t="s">
        <v>1349</v>
      </c>
      <c r="P476" s="180">
        <v>451.0</v>
      </c>
      <c r="Q476" s="103"/>
      <c r="R476" s="168" t="str">
        <f t="shared" si="1"/>
        <v>37392</v>
      </c>
      <c r="S476" s="181" t="str">
        <f>vlookup(R476,route!$A$3:$L$2248,5,FALSE)</f>
        <v>Origin</v>
      </c>
      <c r="T476" s="168" t="str">
        <f t="shared" si="2"/>
        <v>373105</v>
      </c>
      <c r="U476" s="170" t="str">
        <f>vlookup(T476,route!$A$3:$L$2248,5,FALSE)</f>
        <v>Destination</v>
      </c>
      <c r="V476" s="131"/>
    </row>
    <row r="477">
      <c r="A477" s="129"/>
      <c r="B477" s="168">
        <v>374.0</v>
      </c>
      <c r="C477" s="174" t="s">
        <v>619</v>
      </c>
      <c r="D477" s="154">
        <f>vlookup(E477,terminals!$C$4:$O$196,13,FALSE)</f>
        <v>92</v>
      </c>
      <c r="E477" s="174" t="s">
        <v>286</v>
      </c>
      <c r="F477" s="154">
        <f>vlookup(G477,terminals!$C$4:$O$196,13,FALSE)</f>
        <v>105</v>
      </c>
      <c r="G477" s="174" t="s">
        <v>288</v>
      </c>
      <c r="H477" s="175" t="s">
        <v>1143</v>
      </c>
      <c r="I477" s="176">
        <v>10700.0</v>
      </c>
      <c r="J477" s="177"/>
      <c r="K477" s="178"/>
      <c r="L477" s="179"/>
      <c r="M477" s="103"/>
      <c r="N477" s="103"/>
      <c r="O477" s="162" t="s">
        <v>1349</v>
      </c>
      <c r="P477" s="180">
        <v>451.0</v>
      </c>
      <c r="Q477" s="103"/>
      <c r="R477" s="168" t="str">
        <f t="shared" si="1"/>
        <v>37492</v>
      </c>
      <c r="S477" s="181" t="str">
        <f>vlookup(R477,route!$A$3:$L$2248,5,FALSE)</f>
        <v>Origin</v>
      </c>
      <c r="T477" s="168" t="str">
        <f t="shared" si="2"/>
        <v>374105</v>
      </c>
      <c r="U477" s="170" t="str">
        <f>vlookup(T477,route!$A$3:$L$2248,5,FALSE)</f>
        <v>Destination</v>
      </c>
      <c r="V477" s="131"/>
    </row>
    <row r="478">
      <c r="A478" s="129"/>
      <c r="B478" s="168">
        <v>375.0</v>
      </c>
      <c r="C478" s="174" t="s">
        <v>619</v>
      </c>
      <c r="D478" s="154">
        <f>vlookup(E478,terminals!$C$4:$O$196,13,FALSE)</f>
        <v>92</v>
      </c>
      <c r="E478" s="174" t="s">
        <v>286</v>
      </c>
      <c r="F478" s="154">
        <f>vlookup(G478,terminals!$C$4:$O$196,13,FALSE)</f>
        <v>105</v>
      </c>
      <c r="G478" s="174" t="s">
        <v>288</v>
      </c>
      <c r="H478" s="175" t="s">
        <v>1143</v>
      </c>
      <c r="I478" s="176">
        <v>9600.0</v>
      </c>
      <c r="J478" s="177"/>
      <c r="K478" s="178"/>
      <c r="L478" s="179"/>
      <c r="M478" s="103"/>
      <c r="N478" s="103"/>
      <c r="O478" s="162" t="s">
        <v>1349</v>
      </c>
      <c r="P478" s="180">
        <v>139.0</v>
      </c>
      <c r="Q478" s="103"/>
      <c r="R478" s="168" t="str">
        <f t="shared" si="1"/>
        <v>37592</v>
      </c>
      <c r="S478" s="181" t="str">
        <f>vlookup(R478,route!$A$3:$L$2248,5,FALSE)</f>
        <v>Origin</v>
      </c>
      <c r="T478" s="168" t="str">
        <f t="shared" si="2"/>
        <v>375105</v>
      </c>
      <c r="U478" s="170" t="str">
        <f>vlookup(T478,route!$A$3:$L$2248,5,FALSE)</f>
        <v>Destination</v>
      </c>
      <c r="V478" s="131"/>
    </row>
    <row r="479">
      <c r="A479" s="129"/>
      <c r="B479" s="168">
        <v>376.0</v>
      </c>
      <c r="C479" s="174" t="s">
        <v>620</v>
      </c>
      <c r="D479" s="154">
        <f>vlookup(E479,terminals!$C$4:$O$196,13,FALSE)</f>
        <v>92</v>
      </c>
      <c r="E479" s="174" t="s">
        <v>286</v>
      </c>
      <c r="F479" s="154">
        <f>vlookup(G479,terminals!$C$4:$O$196,13,FALSE)</f>
        <v>107</v>
      </c>
      <c r="G479" s="174" t="s">
        <v>262</v>
      </c>
      <c r="H479" s="175" t="s">
        <v>1143</v>
      </c>
      <c r="I479" s="176">
        <v>10200.0</v>
      </c>
      <c r="J479" s="177"/>
      <c r="K479" s="178"/>
      <c r="L479" s="179"/>
      <c r="M479" s="103"/>
      <c r="N479" s="103"/>
      <c r="O479" s="162" t="s">
        <v>1349</v>
      </c>
      <c r="P479" s="180">
        <v>139.0</v>
      </c>
      <c r="Q479" s="103"/>
      <c r="R479" s="168" t="str">
        <f t="shared" si="1"/>
        <v>37692</v>
      </c>
      <c r="S479" s="181" t="str">
        <f>vlookup(R479,route!$A$3:$L$2248,5,FALSE)</f>
        <v>Origin</v>
      </c>
      <c r="T479" s="168" t="str">
        <f t="shared" si="2"/>
        <v>376107</v>
      </c>
      <c r="U479" s="170" t="str">
        <f>vlookup(T479,route!$A$3:$L$2248,5,FALSE)</f>
        <v>Destination</v>
      </c>
      <c r="V479" s="131"/>
    </row>
    <row r="480">
      <c r="A480" s="129"/>
      <c r="B480" s="168">
        <v>377.0</v>
      </c>
      <c r="C480" s="174" t="s">
        <v>620</v>
      </c>
      <c r="D480" s="154">
        <f>vlookup(E480,terminals!$C$4:$O$196,13,FALSE)</f>
        <v>92</v>
      </c>
      <c r="E480" s="174" t="s">
        <v>286</v>
      </c>
      <c r="F480" s="154">
        <f>vlookup(G480,terminals!$C$4:$O$196,13,FALSE)</f>
        <v>107</v>
      </c>
      <c r="G480" s="174" t="s">
        <v>262</v>
      </c>
      <c r="H480" s="175" t="s">
        <v>1143</v>
      </c>
      <c r="I480" s="176">
        <v>10200.0</v>
      </c>
      <c r="J480" s="177"/>
      <c r="K480" s="178"/>
      <c r="L480" s="179"/>
      <c r="M480" s="103"/>
      <c r="N480" s="103"/>
      <c r="O480" s="162" t="s">
        <v>1349</v>
      </c>
      <c r="P480" s="180">
        <v>139.0</v>
      </c>
      <c r="Q480" s="103"/>
      <c r="R480" s="168" t="str">
        <f t="shared" si="1"/>
        <v>37792</v>
      </c>
      <c r="S480" s="181" t="str">
        <f>vlookup(R480,route!$A$3:$L$2248,5,FALSE)</f>
        <v>Origin</v>
      </c>
      <c r="T480" s="168" t="str">
        <f t="shared" si="2"/>
        <v>377107</v>
      </c>
      <c r="U480" s="170" t="str">
        <f>vlookup(T480,route!$A$3:$L$2248,5,FALSE)</f>
        <v>Destination</v>
      </c>
      <c r="V480" s="131"/>
    </row>
    <row r="481">
      <c r="A481" s="129"/>
      <c r="B481" s="168">
        <v>378.0</v>
      </c>
      <c r="C481" s="174" t="s">
        <v>621</v>
      </c>
      <c r="D481" s="154">
        <f>vlookup(E481,terminals!$C$4:$O$196,13,FALSE)</f>
        <v>92</v>
      </c>
      <c r="E481" s="174" t="s">
        <v>286</v>
      </c>
      <c r="F481" s="154">
        <f>vlookup(G481,terminals!$C$4:$O$196,13,FALSE)</f>
        <v>98</v>
      </c>
      <c r="G481" s="174" t="s">
        <v>293</v>
      </c>
      <c r="H481" s="175" t="s">
        <v>1143</v>
      </c>
      <c r="I481" s="176">
        <v>3700.0</v>
      </c>
      <c r="J481" s="177"/>
      <c r="K481" s="178"/>
      <c r="L481" s="179"/>
      <c r="M481" s="103"/>
      <c r="N481" s="103"/>
      <c r="O481" s="162" t="s">
        <v>1242</v>
      </c>
      <c r="P481" s="180">
        <v>880.0</v>
      </c>
      <c r="Q481" s="103"/>
      <c r="R481" s="168" t="str">
        <f t="shared" si="1"/>
        <v>37892</v>
      </c>
      <c r="S481" s="181" t="str">
        <f>vlookup(R481,route!$A$3:$L$2248,5,FALSE)</f>
        <v>Origin</v>
      </c>
      <c r="T481" s="168" t="str">
        <f t="shared" si="2"/>
        <v>37898</v>
      </c>
      <c r="U481" s="170" t="str">
        <f>vlookup(T481,route!$A$3:$L$2248,5,FALSE)</f>
        <v>Destination</v>
      </c>
      <c r="V481" s="131"/>
    </row>
    <row r="482">
      <c r="A482" s="129"/>
      <c r="B482" s="168">
        <v>379.0</v>
      </c>
      <c r="C482" s="174" t="s">
        <v>621</v>
      </c>
      <c r="D482" s="154">
        <f>vlookup(E482,terminals!$C$4:$O$196,13,FALSE)</f>
        <v>92</v>
      </c>
      <c r="E482" s="174" t="s">
        <v>286</v>
      </c>
      <c r="F482" s="154">
        <f>vlookup(G482,terminals!$C$4:$O$196,13,FALSE)</f>
        <v>98</v>
      </c>
      <c r="G482" s="174" t="s">
        <v>293</v>
      </c>
      <c r="H482" s="175" t="s">
        <v>1143</v>
      </c>
      <c r="I482" s="176">
        <v>3700.0</v>
      </c>
      <c r="J482" s="177"/>
      <c r="K482" s="178"/>
      <c r="L482" s="179"/>
      <c r="M482" s="103"/>
      <c r="N482" s="103"/>
      <c r="O482" s="162" t="s">
        <v>1242</v>
      </c>
      <c r="P482" s="180">
        <v>468.0</v>
      </c>
      <c r="Q482" s="103"/>
      <c r="R482" s="168" t="str">
        <f t="shared" si="1"/>
        <v>37992</v>
      </c>
      <c r="S482" s="181" t="str">
        <f>vlookup(R482,route!$A$3:$L$2248,5,FALSE)</f>
        <v>Origin</v>
      </c>
      <c r="T482" s="168" t="str">
        <f t="shared" si="2"/>
        <v>37998</v>
      </c>
      <c r="U482" s="170" t="str">
        <f>vlookup(T482,route!$A$3:$L$2248,5,FALSE)</f>
        <v>Destination</v>
      </c>
      <c r="V482" s="131"/>
    </row>
    <row r="483">
      <c r="A483" s="129"/>
      <c r="B483" s="168">
        <v>380.0</v>
      </c>
      <c r="C483" s="174" t="s">
        <v>621</v>
      </c>
      <c r="D483" s="154">
        <f>vlookup(E483,terminals!$C$4:$O$196,13,FALSE)</f>
        <v>92</v>
      </c>
      <c r="E483" s="174" t="s">
        <v>286</v>
      </c>
      <c r="F483" s="154">
        <f>vlookup(G483,terminals!$C$4:$O$196,13,FALSE)</f>
        <v>98</v>
      </c>
      <c r="G483" s="174" t="s">
        <v>293</v>
      </c>
      <c r="H483" s="175" t="s">
        <v>1143</v>
      </c>
      <c r="I483" s="176">
        <v>3700.0</v>
      </c>
      <c r="J483" s="177"/>
      <c r="K483" s="178"/>
      <c r="L483" s="179"/>
      <c r="M483" s="103"/>
      <c r="N483" s="103"/>
      <c r="O483" s="162" t="s">
        <v>1242</v>
      </c>
      <c r="P483" s="180">
        <v>468.0</v>
      </c>
      <c r="Q483" s="103"/>
      <c r="R483" s="168" t="str">
        <f t="shared" si="1"/>
        <v>38092</v>
      </c>
      <c r="S483" s="181" t="str">
        <f>vlookup(R483,route!$A$3:$L$2248,5,FALSE)</f>
        <v>Origin</v>
      </c>
      <c r="T483" s="168" t="str">
        <f t="shared" si="2"/>
        <v>38098</v>
      </c>
      <c r="U483" s="170" t="str">
        <f>vlookup(T483,route!$A$3:$L$2248,5,FALSE)</f>
        <v>Destination</v>
      </c>
      <c r="V483" s="131"/>
    </row>
    <row r="484">
      <c r="A484" s="129"/>
      <c r="B484" s="168">
        <v>381.0</v>
      </c>
      <c r="C484" s="174" t="s">
        <v>622</v>
      </c>
      <c r="D484" s="154">
        <f>vlookup(E484,terminals!$C$4:$O$196,13,FALSE)</f>
        <v>92</v>
      </c>
      <c r="E484" s="174" t="s">
        <v>286</v>
      </c>
      <c r="F484" s="154">
        <f>vlookup(G484,terminals!$C$4:$O$196,13,FALSE)</f>
        <v>99</v>
      </c>
      <c r="G484" s="174" t="s">
        <v>279</v>
      </c>
      <c r="H484" s="175" t="s">
        <v>1143</v>
      </c>
      <c r="I484" s="176">
        <v>4200.0</v>
      </c>
      <c r="J484" s="177"/>
      <c r="K484" s="178"/>
      <c r="L484" s="179"/>
      <c r="M484" s="103"/>
      <c r="N484" s="103"/>
      <c r="O484" s="162" t="s">
        <v>1350</v>
      </c>
      <c r="P484" s="180">
        <v>468.0</v>
      </c>
      <c r="Q484" s="103"/>
      <c r="R484" s="168" t="str">
        <f t="shared" si="1"/>
        <v>38192</v>
      </c>
      <c r="S484" s="181" t="str">
        <f>vlookup(R484,route!$A$3:$L$2248,5,FALSE)</f>
        <v>Origin</v>
      </c>
      <c r="T484" s="168" t="str">
        <f t="shared" si="2"/>
        <v>38199</v>
      </c>
      <c r="U484" s="170" t="str">
        <f>vlookup(T484,route!$A$3:$L$2248,5,FALSE)</f>
        <v>Destination</v>
      </c>
      <c r="V484" s="131"/>
    </row>
    <row r="485">
      <c r="A485" s="129"/>
      <c r="B485" s="168">
        <v>382.0</v>
      </c>
      <c r="C485" s="174" t="s">
        <v>623</v>
      </c>
      <c r="D485" s="154">
        <f>vlookup(E485,terminals!$C$4:$O$196,13,FALSE)</f>
        <v>92</v>
      </c>
      <c r="E485" s="174" t="s">
        <v>286</v>
      </c>
      <c r="F485" s="154">
        <f>vlookup(G485,terminals!$C$4:$O$196,13,FALSE)</f>
        <v>118</v>
      </c>
      <c r="G485" s="174" t="s">
        <v>266</v>
      </c>
      <c r="H485" s="175" t="s">
        <v>1143</v>
      </c>
      <c r="I485" s="176">
        <v>12900.0</v>
      </c>
      <c r="J485" s="177"/>
      <c r="K485" s="178"/>
      <c r="L485" s="179"/>
      <c r="M485" s="103"/>
      <c r="N485" s="103"/>
      <c r="O485" s="162" t="s">
        <v>1351</v>
      </c>
      <c r="P485" s="180">
        <v>468.0</v>
      </c>
      <c r="Q485" s="103"/>
      <c r="R485" s="168" t="str">
        <f t="shared" si="1"/>
        <v>38292</v>
      </c>
      <c r="S485" s="181" t="str">
        <f>vlookup(R485,route!$A$3:$L$2248,5,FALSE)</f>
        <v>Origin</v>
      </c>
      <c r="T485" s="168" t="str">
        <f t="shared" si="2"/>
        <v>382118</v>
      </c>
      <c r="U485" s="170" t="str">
        <f>vlookup(T485,route!$A$3:$L$2248,5,FALSE)</f>
        <v>Destination</v>
      </c>
      <c r="V485" s="131"/>
    </row>
    <row r="486">
      <c r="A486" s="129"/>
      <c r="B486" s="168">
        <v>383.0</v>
      </c>
      <c r="C486" s="174" t="s">
        <v>623</v>
      </c>
      <c r="D486" s="154">
        <f>vlookup(E486,terminals!$C$4:$O$196,13,FALSE)</f>
        <v>92</v>
      </c>
      <c r="E486" s="174" t="s">
        <v>286</v>
      </c>
      <c r="F486" s="154">
        <f>vlookup(G486,terminals!$C$4:$O$196,13,FALSE)</f>
        <v>118</v>
      </c>
      <c r="G486" s="174" t="s">
        <v>266</v>
      </c>
      <c r="H486" s="175" t="s">
        <v>1143</v>
      </c>
      <c r="I486" s="176">
        <v>12900.0</v>
      </c>
      <c r="J486" s="177"/>
      <c r="K486" s="178"/>
      <c r="L486" s="179"/>
      <c r="M486" s="103"/>
      <c r="N486" s="103"/>
      <c r="O486" s="162" t="s">
        <v>1351</v>
      </c>
      <c r="P486" s="180">
        <v>475.0</v>
      </c>
      <c r="Q486" s="103"/>
      <c r="R486" s="168" t="str">
        <f t="shared" si="1"/>
        <v>38392</v>
      </c>
      <c r="S486" s="181" t="str">
        <f>vlookup(R486,route!$A$3:$L$2248,5,FALSE)</f>
        <v>Origin</v>
      </c>
      <c r="T486" s="168" t="str">
        <f t="shared" si="2"/>
        <v>383118</v>
      </c>
      <c r="U486" s="170" t="str">
        <f>vlookup(T486,route!$A$3:$L$2248,5,FALSE)</f>
        <v>Destination</v>
      </c>
      <c r="V486" s="131"/>
    </row>
    <row r="487">
      <c r="A487" s="129"/>
      <c r="B487" s="168">
        <v>384.0</v>
      </c>
      <c r="C487" s="174" t="s">
        <v>623</v>
      </c>
      <c r="D487" s="154">
        <f>vlookup(E487,terminals!$C$4:$O$196,13,FALSE)</f>
        <v>92</v>
      </c>
      <c r="E487" s="174" t="s">
        <v>286</v>
      </c>
      <c r="F487" s="154">
        <f>vlookup(G487,terminals!$C$4:$O$196,13,FALSE)</f>
        <v>118</v>
      </c>
      <c r="G487" s="174" t="s">
        <v>266</v>
      </c>
      <c r="H487" s="175" t="s">
        <v>1143</v>
      </c>
      <c r="I487" s="176">
        <v>13100.0</v>
      </c>
      <c r="J487" s="177"/>
      <c r="K487" s="178"/>
      <c r="L487" s="179"/>
      <c r="M487" s="103"/>
      <c r="N487" s="103"/>
      <c r="O487" s="162" t="s">
        <v>1351</v>
      </c>
      <c r="P487" s="180">
        <v>475.0</v>
      </c>
      <c r="Q487" s="103"/>
      <c r="R487" s="168" t="str">
        <f t="shared" si="1"/>
        <v>38492</v>
      </c>
      <c r="S487" s="181" t="str">
        <f>vlookup(R487,route!$A$3:$L$2248,5,FALSE)</f>
        <v>Origin</v>
      </c>
      <c r="T487" s="168" t="str">
        <f t="shared" si="2"/>
        <v>384118</v>
      </c>
      <c r="U487" s="170" t="str">
        <f>vlookup(T487,route!$A$3:$L$2248,5,FALSE)</f>
        <v>Destination</v>
      </c>
      <c r="V487" s="131"/>
    </row>
    <row r="488">
      <c r="A488" s="129"/>
      <c r="B488" s="168">
        <v>385.0</v>
      </c>
      <c r="C488" s="174" t="s">
        <v>623</v>
      </c>
      <c r="D488" s="154">
        <f>vlookup(E488,terminals!$C$4:$O$196,13,FALSE)</f>
        <v>92</v>
      </c>
      <c r="E488" s="174" t="s">
        <v>286</v>
      </c>
      <c r="F488" s="154">
        <f>vlookup(G488,terminals!$C$4:$O$196,13,FALSE)</f>
        <v>118</v>
      </c>
      <c r="G488" s="174" t="s">
        <v>266</v>
      </c>
      <c r="H488" s="175" t="s">
        <v>1143</v>
      </c>
      <c r="I488" s="176">
        <v>11700.0</v>
      </c>
      <c r="J488" s="177"/>
      <c r="K488" s="178"/>
      <c r="L488" s="179"/>
      <c r="M488" s="103"/>
      <c r="N488" s="103"/>
      <c r="O488" s="162" t="s">
        <v>1351</v>
      </c>
      <c r="P488" s="180">
        <v>475.0</v>
      </c>
      <c r="Q488" s="103"/>
      <c r="R488" s="168" t="str">
        <f t="shared" si="1"/>
        <v>38592</v>
      </c>
      <c r="S488" s="181" t="str">
        <f>vlookup(R488,route!$A$3:$L$2248,5,FALSE)</f>
        <v>Origin</v>
      </c>
      <c r="T488" s="168" t="str">
        <f t="shared" si="2"/>
        <v>385118</v>
      </c>
      <c r="U488" s="170" t="str">
        <f>vlookup(T488,route!$A$3:$L$2248,5,FALSE)</f>
        <v>Destination</v>
      </c>
      <c r="V488" s="131"/>
    </row>
    <row r="489">
      <c r="A489" s="129"/>
      <c r="B489" s="168">
        <v>386.0</v>
      </c>
      <c r="C489" s="174" t="s">
        <v>624</v>
      </c>
      <c r="D489" s="154">
        <f>vlookup(E489,terminals!$C$4:$O$196,13,FALSE)</f>
        <v>92</v>
      </c>
      <c r="E489" s="174" t="s">
        <v>286</v>
      </c>
      <c r="F489" s="154">
        <f>vlookup(G489,terminals!$C$4:$O$196,13,FALSE)</f>
        <v>112</v>
      </c>
      <c r="G489" s="174" t="s">
        <v>268</v>
      </c>
      <c r="H489" s="175" t="s">
        <v>1143</v>
      </c>
      <c r="I489" s="176">
        <v>10900.0</v>
      </c>
      <c r="J489" s="177"/>
      <c r="K489" s="178"/>
      <c r="L489" s="179"/>
      <c r="M489" s="103"/>
      <c r="N489" s="103"/>
      <c r="O489" s="162" t="s">
        <v>1224</v>
      </c>
      <c r="P489" s="180">
        <v>475.0</v>
      </c>
      <c r="Q489" s="103"/>
      <c r="R489" s="168" t="str">
        <f t="shared" si="1"/>
        <v>38692</v>
      </c>
      <c r="S489" s="181" t="str">
        <f>vlookup(R489,route!$A$3:$L$2248,5,FALSE)</f>
        <v>Origin</v>
      </c>
      <c r="T489" s="168" t="str">
        <f t="shared" si="2"/>
        <v>386112</v>
      </c>
      <c r="U489" s="170" t="str">
        <f>vlookup(T489,route!$A$3:$L$2248,5,FALSE)</f>
        <v>Destination</v>
      </c>
      <c r="V489" s="131"/>
    </row>
    <row r="490">
      <c r="A490" s="129"/>
      <c r="B490" s="168">
        <v>387.0</v>
      </c>
      <c r="C490" s="174" t="s">
        <v>624</v>
      </c>
      <c r="D490" s="154">
        <f>vlookup(E490,terminals!$C$4:$O$196,13,FALSE)</f>
        <v>92</v>
      </c>
      <c r="E490" s="174" t="s">
        <v>286</v>
      </c>
      <c r="F490" s="154">
        <f>vlookup(G490,terminals!$C$4:$O$196,13,FALSE)</f>
        <v>112</v>
      </c>
      <c r="G490" s="174" t="s">
        <v>268</v>
      </c>
      <c r="H490" s="175" t="s">
        <v>1143</v>
      </c>
      <c r="I490" s="176">
        <v>8700.0</v>
      </c>
      <c r="J490" s="177"/>
      <c r="K490" s="178"/>
      <c r="L490" s="179"/>
      <c r="M490" s="103"/>
      <c r="N490" s="103"/>
      <c r="O490" s="162" t="s">
        <v>1224</v>
      </c>
      <c r="P490" s="180">
        <v>475.0</v>
      </c>
      <c r="Q490" s="103"/>
      <c r="R490" s="168" t="str">
        <f t="shared" si="1"/>
        <v>38792</v>
      </c>
      <c r="S490" s="181" t="str">
        <f>vlookup(R490,route!$A$3:$L$2248,5,FALSE)</f>
        <v>Origin</v>
      </c>
      <c r="T490" s="168" t="str">
        <f t="shared" si="2"/>
        <v>387112</v>
      </c>
      <c r="U490" s="170" t="str">
        <f>vlookup(T490,route!$A$3:$L$2248,5,FALSE)</f>
        <v>Destination</v>
      </c>
      <c r="V490" s="131"/>
    </row>
    <row r="491">
      <c r="A491" s="129"/>
      <c r="B491" s="168">
        <v>388.0</v>
      </c>
      <c r="C491" s="174" t="s">
        <v>624</v>
      </c>
      <c r="D491" s="154">
        <f>vlookup(E491,terminals!$C$4:$O$196,13,FALSE)</f>
        <v>92</v>
      </c>
      <c r="E491" s="174" t="s">
        <v>286</v>
      </c>
      <c r="F491" s="154">
        <f>vlookup(G491,terminals!$C$4:$O$196,13,FALSE)</f>
        <v>112</v>
      </c>
      <c r="G491" s="174" t="s">
        <v>268</v>
      </c>
      <c r="H491" s="175" t="s">
        <v>1143</v>
      </c>
      <c r="I491" s="176">
        <v>10900.0</v>
      </c>
      <c r="J491" s="177"/>
      <c r="K491" s="178"/>
      <c r="L491" s="179"/>
      <c r="M491" s="103"/>
      <c r="N491" s="103"/>
      <c r="O491" s="162" t="s">
        <v>1224</v>
      </c>
      <c r="P491" s="180">
        <v>475.0</v>
      </c>
      <c r="Q491" s="103"/>
      <c r="R491" s="168" t="str">
        <f t="shared" si="1"/>
        <v>38892</v>
      </c>
      <c r="S491" s="181" t="str">
        <f>vlookup(R491,route!$A$3:$L$2248,5,FALSE)</f>
        <v>Origin</v>
      </c>
      <c r="T491" s="168" t="str">
        <f t="shared" si="2"/>
        <v>388112</v>
      </c>
      <c r="U491" s="170" t="str">
        <f>vlookup(T491,route!$A$3:$L$2248,5,FALSE)</f>
        <v>Destination</v>
      </c>
      <c r="V491" s="131"/>
    </row>
    <row r="492">
      <c r="A492" s="129"/>
      <c r="B492" s="168">
        <v>389.0</v>
      </c>
      <c r="C492" s="174" t="s">
        <v>624</v>
      </c>
      <c r="D492" s="154">
        <f>vlookup(E492,terminals!$C$4:$O$196,13,FALSE)</f>
        <v>92</v>
      </c>
      <c r="E492" s="174" t="s">
        <v>286</v>
      </c>
      <c r="F492" s="154">
        <f>vlookup(G492,terminals!$C$4:$O$196,13,FALSE)</f>
        <v>112</v>
      </c>
      <c r="G492" s="174" t="s">
        <v>268</v>
      </c>
      <c r="H492" s="175" t="s">
        <v>1143</v>
      </c>
      <c r="I492" s="176">
        <v>9600.0</v>
      </c>
      <c r="J492" s="177"/>
      <c r="K492" s="178"/>
      <c r="L492" s="179"/>
      <c r="M492" s="103"/>
      <c r="N492" s="103"/>
      <c r="O492" s="162" t="s">
        <v>1224</v>
      </c>
      <c r="P492" s="180">
        <v>475.0</v>
      </c>
      <c r="Q492" s="103"/>
      <c r="R492" s="168" t="str">
        <f t="shared" si="1"/>
        <v>38992</v>
      </c>
      <c r="S492" s="181" t="str">
        <f>vlookup(R492,route!$A$3:$L$2248,5,FALSE)</f>
        <v>Origin</v>
      </c>
      <c r="T492" s="168" t="str">
        <f t="shared" si="2"/>
        <v>389112</v>
      </c>
      <c r="U492" s="170" t="str">
        <f>vlookup(T492,route!$A$3:$L$2248,5,FALSE)</f>
        <v>Destination</v>
      </c>
      <c r="V492" s="131"/>
    </row>
    <row r="493">
      <c r="A493" s="129"/>
      <c r="B493" s="168">
        <v>390.0</v>
      </c>
      <c r="C493" s="174" t="s">
        <v>624</v>
      </c>
      <c r="D493" s="154">
        <f>vlookup(E493,terminals!$C$4:$O$196,13,FALSE)</f>
        <v>92</v>
      </c>
      <c r="E493" s="174" t="s">
        <v>286</v>
      </c>
      <c r="F493" s="154">
        <f>vlookup(G493,terminals!$C$4:$O$196,13,FALSE)</f>
        <v>112</v>
      </c>
      <c r="G493" s="174" t="s">
        <v>268</v>
      </c>
      <c r="H493" s="175" t="s">
        <v>1143</v>
      </c>
      <c r="I493" s="176">
        <v>9600.0</v>
      </c>
      <c r="J493" s="177"/>
      <c r="K493" s="178"/>
      <c r="L493" s="179"/>
      <c r="M493" s="103"/>
      <c r="N493" s="103"/>
      <c r="O493" s="162" t="s">
        <v>1224</v>
      </c>
      <c r="P493" s="180">
        <v>459.0</v>
      </c>
      <c r="Q493" s="103"/>
      <c r="R493" s="168" t="str">
        <f t="shared" si="1"/>
        <v>39092</v>
      </c>
      <c r="S493" s="181" t="str">
        <f>vlookup(R493,route!$A$3:$L$2248,5,FALSE)</f>
        <v>Origin</v>
      </c>
      <c r="T493" s="168" t="str">
        <f t="shared" si="2"/>
        <v>390112</v>
      </c>
      <c r="U493" s="170" t="str">
        <f>vlookup(T493,route!$A$3:$L$2248,5,FALSE)</f>
        <v>Destination</v>
      </c>
      <c r="V493" s="131"/>
    </row>
    <row r="494">
      <c r="A494" s="129"/>
      <c r="B494" s="168">
        <v>391.0</v>
      </c>
      <c r="C494" s="174" t="s">
        <v>624</v>
      </c>
      <c r="D494" s="154">
        <f>vlookup(E494,terminals!$C$4:$O$196,13,FALSE)</f>
        <v>92</v>
      </c>
      <c r="E494" s="174" t="s">
        <v>286</v>
      </c>
      <c r="F494" s="154">
        <f>vlookup(G494,terminals!$C$4:$O$196,13,FALSE)</f>
        <v>112</v>
      </c>
      <c r="G494" s="174" t="s">
        <v>268</v>
      </c>
      <c r="H494" s="175" t="s">
        <v>1143</v>
      </c>
      <c r="I494" s="176">
        <v>9600.0</v>
      </c>
      <c r="J494" s="177"/>
      <c r="K494" s="178"/>
      <c r="L494" s="179"/>
      <c r="M494" s="103"/>
      <c r="N494" s="103"/>
      <c r="O494" s="162" t="s">
        <v>1224</v>
      </c>
      <c r="P494" s="180">
        <v>400.0</v>
      </c>
      <c r="Q494" s="103"/>
      <c r="R494" s="168" t="str">
        <f t="shared" si="1"/>
        <v>39192</v>
      </c>
      <c r="S494" s="181" t="str">
        <f>vlookup(R494,route!$A$3:$L$2248,5,FALSE)</f>
        <v>Origin</v>
      </c>
      <c r="T494" s="168" t="str">
        <f t="shared" si="2"/>
        <v>391112</v>
      </c>
      <c r="U494" s="170" t="str">
        <f>vlookup(T494,route!$A$3:$L$2248,5,FALSE)</f>
        <v>Destination</v>
      </c>
      <c r="V494" s="131"/>
    </row>
    <row r="495">
      <c r="A495" s="129"/>
      <c r="B495" s="168">
        <v>392.0</v>
      </c>
      <c r="C495" s="174" t="s">
        <v>624</v>
      </c>
      <c r="D495" s="154">
        <f>vlookup(E495,terminals!$C$4:$O$196,13,FALSE)</f>
        <v>92</v>
      </c>
      <c r="E495" s="174" t="s">
        <v>286</v>
      </c>
      <c r="F495" s="154">
        <f>vlookup(G495,terminals!$C$4:$O$196,13,FALSE)</f>
        <v>112</v>
      </c>
      <c r="G495" s="174" t="s">
        <v>268</v>
      </c>
      <c r="H495" s="175" t="s">
        <v>1143</v>
      </c>
      <c r="I495" s="176">
        <v>9600.0</v>
      </c>
      <c r="J495" s="177"/>
      <c r="K495" s="178"/>
      <c r="L495" s="179"/>
      <c r="M495" s="103"/>
      <c r="N495" s="103"/>
      <c r="O495" s="162" t="s">
        <v>1224</v>
      </c>
      <c r="P495" s="180">
        <v>424.0</v>
      </c>
      <c r="Q495" s="103"/>
      <c r="R495" s="168" t="str">
        <f t="shared" si="1"/>
        <v>39292</v>
      </c>
      <c r="S495" s="181" t="str">
        <f>vlookup(R495,route!$A$3:$L$2248,5,FALSE)</f>
        <v>Origin</v>
      </c>
      <c r="T495" s="168" t="str">
        <f t="shared" si="2"/>
        <v>392112</v>
      </c>
      <c r="U495" s="170" t="str">
        <f>vlookup(T495,route!$A$3:$L$2248,5,FALSE)</f>
        <v>Destination</v>
      </c>
      <c r="V495" s="131"/>
    </row>
    <row r="496">
      <c r="A496" s="129"/>
      <c r="B496" s="168">
        <v>393.0</v>
      </c>
      <c r="C496" s="174" t="s">
        <v>625</v>
      </c>
      <c r="D496" s="154">
        <f>vlookup(E496,terminals!$C$4:$O$196,13,FALSE)</f>
        <v>92</v>
      </c>
      <c r="E496" s="174" t="s">
        <v>286</v>
      </c>
      <c r="F496" s="154">
        <f>vlookup(G496,terminals!$C$4:$O$196,13,FALSE)</f>
        <v>111</v>
      </c>
      <c r="G496" s="174" t="s">
        <v>295</v>
      </c>
      <c r="H496" s="175" t="s">
        <v>1143</v>
      </c>
      <c r="I496" s="176">
        <v>9600.0</v>
      </c>
      <c r="J496" s="177"/>
      <c r="K496" s="178"/>
      <c r="L496" s="179"/>
      <c r="M496" s="103"/>
      <c r="N496" s="103"/>
      <c r="O496" s="162" t="s">
        <v>1352</v>
      </c>
      <c r="P496" s="180">
        <v>327.0</v>
      </c>
      <c r="Q496" s="103"/>
      <c r="R496" s="168" t="str">
        <f t="shared" si="1"/>
        <v>39392</v>
      </c>
      <c r="S496" s="181" t="str">
        <f>vlookup(R496,route!$A$3:$L$2248,5,FALSE)</f>
        <v>Origin</v>
      </c>
      <c r="T496" s="168" t="str">
        <f t="shared" si="2"/>
        <v>393111</v>
      </c>
      <c r="U496" s="170" t="str">
        <f>vlookup(T496,route!$A$3:$L$2248,5,FALSE)</f>
        <v>Destination</v>
      </c>
      <c r="V496" s="131"/>
    </row>
    <row r="497">
      <c r="A497" s="129"/>
      <c r="B497" s="168">
        <v>394.0</v>
      </c>
      <c r="C497" s="174" t="s">
        <v>626</v>
      </c>
      <c r="D497" s="154">
        <f>vlookup(E497,terminals!$C$4:$O$196,13,FALSE)</f>
        <v>94</v>
      </c>
      <c r="E497" s="174" t="s">
        <v>285</v>
      </c>
      <c r="F497" s="154">
        <f>vlookup(G497,terminals!$C$4:$O$196,13,FALSE)</f>
        <v>102</v>
      </c>
      <c r="G497" s="174" t="s">
        <v>301</v>
      </c>
      <c r="H497" s="175" t="s">
        <v>1143</v>
      </c>
      <c r="I497" s="176">
        <v>9800.0</v>
      </c>
      <c r="J497" s="177"/>
      <c r="K497" s="178"/>
      <c r="L497" s="179"/>
      <c r="M497" s="103"/>
      <c r="N497" s="103"/>
      <c r="O497" s="162" t="s">
        <v>1353</v>
      </c>
      <c r="P497" s="180">
        <v>462.0</v>
      </c>
      <c r="Q497" s="103"/>
      <c r="R497" s="168" t="str">
        <f t="shared" si="1"/>
        <v>39494</v>
      </c>
      <c r="S497" s="181" t="str">
        <f>vlookup(R497,route!$A$3:$L$2248,5,FALSE)</f>
        <v>Origin</v>
      </c>
      <c r="T497" s="168" t="str">
        <f t="shared" si="2"/>
        <v>394102</v>
      </c>
      <c r="U497" s="170" t="str">
        <f>vlookup(T497,route!$A$3:$L$2248,5,FALSE)</f>
        <v>Destination</v>
      </c>
      <c r="V497" s="131"/>
    </row>
    <row r="498">
      <c r="A498" s="129"/>
      <c r="B498" s="168">
        <v>395.0</v>
      </c>
      <c r="C498" s="174" t="s">
        <v>627</v>
      </c>
      <c r="D498" s="154">
        <f>vlookup(E498,terminals!$C$4:$O$196,13,FALSE)</f>
        <v>94</v>
      </c>
      <c r="E498" s="174" t="s">
        <v>285</v>
      </c>
      <c r="F498" s="154">
        <f>vlookup(G498,terminals!$C$4:$O$196,13,FALSE)</f>
        <v>105</v>
      </c>
      <c r="G498" s="174" t="s">
        <v>288</v>
      </c>
      <c r="H498" s="175" t="s">
        <v>1143</v>
      </c>
      <c r="I498" s="176">
        <v>8700.0</v>
      </c>
      <c r="J498" s="177"/>
      <c r="K498" s="178"/>
      <c r="L498" s="179"/>
      <c r="M498" s="103"/>
      <c r="N498" s="103"/>
      <c r="O498" s="162" t="s">
        <v>1349</v>
      </c>
      <c r="P498" s="180">
        <v>485.0</v>
      </c>
      <c r="Q498" s="103"/>
      <c r="R498" s="168" t="str">
        <f t="shared" si="1"/>
        <v>39594</v>
      </c>
      <c r="S498" s="181" t="str">
        <f>vlookup(R498,route!$A$3:$L$2248,5,FALSE)</f>
        <v>Origin</v>
      </c>
      <c r="T498" s="168" t="str">
        <f t="shared" si="2"/>
        <v>395105</v>
      </c>
      <c r="U498" s="170" t="str">
        <f>vlookup(T498,route!$A$3:$L$2248,5,FALSE)</f>
        <v>Destination</v>
      </c>
      <c r="V498" s="131"/>
    </row>
    <row r="499">
      <c r="A499" s="129"/>
      <c r="B499" s="168">
        <v>396.0</v>
      </c>
      <c r="C499" s="174" t="s">
        <v>628</v>
      </c>
      <c r="D499" s="154">
        <f>vlookup(E499,terminals!$C$4:$O$196,13,FALSE)</f>
        <v>94</v>
      </c>
      <c r="E499" s="174" t="s">
        <v>285</v>
      </c>
      <c r="F499" s="154">
        <f>vlookup(G499,terminals!$C$4:$O$196,13,FALSE)</f>
        <v>118</v>
      </c>
      <c r="G499" s="174" t="s">
        <v>266</v>
      </c>
      <c r="H499" s="175" t="s">
        <v>1143</v>
      </c>
      <c r="I499" s="176">
        <v>9500.0</v>
      </c>
      <c r="J499" s="177"/>
      <c r="K499" s="178"/>
      <c r="L499" s="179"/>
      <c r="M499" s="103"/>
      <c r="N499" s="103"/>
      <c r="O499" s="162" t="s">
        <v>1354</v>
      </c>
      <c r="P499" s="180">
        <v>485.0</v>
      </c>
      <c r="Q499" s="103"/>
      <c r="R499" s="168" t="str">
        <f t="shared" si="1"/>
        <v>39694</v>
      </c>
      <c r="S499" s="181" t="str">
        <f>vlookup(R499,route!$A$3:$L$2248,5,FALSE)</f>
        <v>Origin</v>
      </c>
      <c r="T499" s="168" t="str">
        <f t="shared" si="2"/>
        <v>396118</v>
      </c>
      <c r="U499" s="170" t="str">
        <f>vlookup(T499,route!$A$3:$L$2248,5,FALSE)</f>
        <v>Destination</v>
      </c>
      <c r="V499" s="131"/>
    </row>
    <row r="500">
      <c r="A500" s="129"/>
      <c r="B500" s="168">
        <v>397.0</v>
      </c>
      <c r="C500" s="174" t="s">
        <v>629</v>
      </c>
      <c r="D500" s="154">
        <f>vlookup(E500,terminals!$C$4:$O$196,13,FALSE)</f>
        <v>90</v>
      </c>
      <c r="E500" s="174" t="s">
        <v>284</v>
      </c>
      <c r="F500" s="154">
        <f>vlookup(G500,terminals!$C$4:$O$196,13,FALSE)</f>
        <v>102</v>
      </c>
      <c r="G500" s="174" t="s">
        <v>301</v>
      </c>
      <c r="H500" s="175" t="s">
        <v>1143</v>
      </c>
      <c r="I500" s="176">
        <v>10400.0</v>
      </c>
      <c r="J500" s="177"/>
      <c r="K500" s="178"/>
      <c r="L500" s="179"/>
      <c r="M500" s="103"/>
      <c r="N500" s="103"/>
      <c r="O500" s="162" t="s">
        <v>1355</v>
      </c>
      <c r="P500" s="180">
        <v>490.0</v>
      </c>
      <c r="Q500" s="103"/>
      <c r="R500" s="168" t="str">
        <f t="shared" si="1"/>
        <v>39790</v>
      </c>
      <c r="S500" s="181" t="str">
        <f>vlookup(R500,route!$A$3:$L$2248,5,FALSE)</f>
        <v>Origin</v>
      </c>
      <c r="T500" s="168" t="str">
        <f t="shared" si="2"/>
        <v>397102</v>
      </c>
      <c r="U500" s="170" t="str">
        <f>vlookup(T500,route!$A$3:$L$2248,5,FALSE)</f>
        <v>Destination</v>
      </c>
      <c r="V500" s="131"/>
    </row>
    <row r="501">
      <c r="A501" s="129"/>
      <c r="B501" s="168">
        <v>398.0</v>
      </c>
      <c r="C501" s="174" t="s">
        <v>630</v>
      </c>
      <c r="D501" s="154">
        <f>vlookup(E501,terminals!$C$4:$O$196,13,FALSE)</f>
        <v>90</v>
      </c>
      <c r="E501" s="174" t="s">
        <v>284</v>
      </c>
      <c r="F501" s="154">
        <f>vlookup(G501,terminals!$C$4:$O$196,13,FALSE)</f>
        <v>105</v>
      </c>
      <c r="G501" s="174" t="s">
        <v>288</v>
      </c>
      <c r="H501" s="175" t="s">
        <v>1143</v>
      </c>
      <c r="I501" s="176">
        <v>9300.0</v>
      </c>
      <c r="J501" s="177"/>
      <c r="K501" s="178"/>
      <c r="L501" s="179"/>
      <c r="M501" s="103"/>
      <c r="N501" s="103"/>
      <c r="O501" s="162" t="s">
        <v>1169</v>
      </c>
      <c r="P501" s="180">
        <v>418.0</v>
      </c>
      <c r="Q501" s="103"/>
      <c r="R501" s="168" t="str">
        <f t="shared" si="1"/>
        <v>39890</v>
      </c>
      <c r="S501" s="181" t="str">
        <f>vlookup(R501,route!$A$3:$L$2248,5,FALSE)</f>
        <v>Origin</v>
      </c>
      <c r="T501" s="168" t="str">
        <f t="shared" si="2"/>
        <v>398105</v>
      </c>
      <c r="U501" s="170" t="str">
        <f>vlookup(T501,route!$A$3:$L$2248,5,FALSE)</f>
        <v>Destination</v>
      </c>
      <c r="V501" s="131"/>
    </row>
    <row r="502">
      <c r="A502" s="129"/>
      <c r="B502" s="168">
        <v>399.0</v>
      </c>
      <c r="C502" s="174" t="s">
        <v>630</v>
      </c>
      <c r="D502" s="154">
        <f>vlookup(E502,terminals!$C$4:$O$196,13,FALSE)</f>
        <v>90</v>
      </c>
      <c r="E502" s="174" t="s">
        <v>284</v>
      </c>
      <c r="F502" s="154">
        <f>vlookup(G502,terminals!$C$4:$O$196,13,FALSE)</f>
        <v>105</v>
      </c>
      <c r="G502" s="174" t="s">
        <v>288</v>
      </c>
      <c r="H502" s="175" t="s">
        <v>1143</v>
      </c>
      <c r="I502" s="176">
        <v>9300.0</v>
      </c>
      <c r="J502" s="177"/>
      <c r="K502" s="178"/>
      <c r="L502" s="179"/>
      <c r="M502" s="103"/>
      <c r="N502" s="103"/>
      <c r="O502" s="162" t="s">
        <v>1169</v>
      </c>
      <c r="P502" s="180">
        <v>418.0</v>
      </c>
      <c r="Q502" s="103"/>
      <c r="R502" s="168" t="str">
        <f t="shared" si="1"/>
        <v>39990</v>
      </c>
      <c r="S502" s="181" t="str">
        <f>vlookup(R502,route!$A$3:$L$2248,5,FALSE)</f>
        <v>Origin</v>
      </c>
      <c r="T502" s="168" t="str">
        <f t="shared" si="2"/>
        <v>399105</v>
      </c>
      <c r="U502" s="170" t="str">
        <f>vlookup(T502,route!$A$3:$L$2248,5,FALSE)</f>
        <v>Destination</v>
      </c>
      <c r="V502" s="131"/>
    </row>
    <row r="503">
      <c r="A503" s="129"/>
      <c r="B503" s="168">
        <v>400.0</v>
      </c>
      <c r="C503" s="174" t="s">
        <v>402</v>
      </c>
      <c r="D503" s="154">
        <f>vlookup(E503,terminals!$C$4:$O$196,13,FALSE)</f>
        <v>90</v>
      </c>
      <c r="E503" s="174" t="s">
        <v>284</v>
      </c>
      <c r="F503" s="154">
        <f>vlookup(G503,terminals!$C$4:$O$196,13,FALSE)</f>
        <v>107</v>
      </c>
      <c r="G503" s="174" t="s">
        <v>262</v>
      </c>
      <c r="H503" s="175" t="s">
        <v>1143</v>
      </c>
      <c r="I503" s="176">
        <v>10400.0</v>
      </c>
      <c r="J503" s="177"/>
      <c r="K503" s="178"/>
      <c r="L503" s="179"/>
      <c r="M503" s="103"/>
      <c r="N503" s="103"/>
      <c r="O503" s="162" t="s">
        <v>1169</v>
      </c>
      <c r="P503" s="180">
        <v>418.0</v>
      </c>
      <c r="Q503" s="103"/>
      <c r="R503" s="168" t="str">
        <f t="shared" si="1"/>
        <v>40090</v>
      </c>
      <c r="S503" s="181" t="str">
        <f>vlookup(R503,route!$A$3:$L$2248,5,FALSE)</f>
        <v>Origin</v>
      </c>
      <c r="T503" s="168" t="str">
        <f t="shared" si="2"/>
        <v>400107</v>
      </c>
      <c r="U503" s="170" t="str">
        <f>vlookup(T503,route!$A$3:$L$2248,5,FALSE)</f>
        <v>Destination</v>
      </c>
      <c r="V503" s="131"/>
    </row>
    <row r="504">
      <c r="A504" s="129"/>
      <c r="B504" s="168">
        <v>401.0</v>
      </c>
      <c r="C504" s="174" t="s">
        <v>631</v>
      </c>
      <c r="D504" s="154">
        <f>vlookup(E504,terminals!$C$4:$O$196,13,FALSE)</f>
        <v>90</v>
      </c>
      <c r="E504" s="174" t="s">
        <v>284</v>
      </c>
      <c r="F504" s="154">
        <f>vlookup(G504,terminals!$C$4:$O$196,13,FALSE)</f>
        <v>117</v>
      </c>
      <c r="G504" s="174" t="s">
        <v>281</v>
      </c>
      <c r="H504" s="175" t="s">
        <v>1143</v>
      </c>
      <c r="I504" s="176">
        <v>10400.0</v>
      </c>
      <c r="J504" s="177"/>
      <c r="K504" s="178"/>
      <c r="L504" s="179"/>
      <c r="M504" s="103"/>
      <c r="N504" s="103"/>
      <c r="O504" s="162" t="s">
        <v>1356</v>
      </c>
      <c r="P504" s="180">
        <v>434.0</v>
      </c>
      <c r="Q504" s="103"/>
      <c r="R504" s="168" t="str">
        <f t="shared" si="1"/>
        <v>40190</v>
      </c>
      <c r="S504" s="181" t="str">
        <f>vlookup(R504,route!$A$3:$L$2248,5,FALSE)</f>
        <v>Origin</v>
      </c>
      <c r="T504" s="168" t="str">
        <f t="shared" si="2"/>
        <v>401117</v>
      </c>
      <c r="U504" s="170" t="str">
        <f>vlookup(T504,route!$A$3:$L$2248,5,FALSE)</f>
        <v>Destination</v>
      </c>
      <c r="V504" s="131"/>
    </row>
    <row r="505">
      <c r="A505" s="129"/>
      <c r="B505" s="168">
        <v>402.0</v>
      </c>
      <c r="C505" s="174" t="s">
        <v>631</v>
      </c>
      <c r="D505" s="154">
        <f>vlookup(E505,terminals!$C$4:$O$196,13,FALSE)</f>
        <v>90</v>
      </c>
      <c r="E505" s="174" t="s">
        <v>284</v>
      </c>
      <c r="F505" s="154">
        <f>vlookup(G505,terminals!$C$4:$O$196,13,FALSE)</f>
        <v>117</v>
      </c>
      <c r="G505" s="174" t="s">
        <v>281</v>
      </c>
      <c r="H505" s="175" t="s">
        <v>1143</v>
      </c>
      <c r="I505" s="176">
        <v>11900.0</v>
      </c>
      <c r="J505" s="177"/>
      <c r="K505" s="178"/>
      <c r="L505" s="179"/>
      <c r="M505" s="103"/>
      <c r="N505" s="103"/>
      <c r="O505" s="162" t="s">
        <v>1356</v>
      </c>
      <c r="P505" s="180">
        <v>434.0</v>
      </c>
      <c r="Q505" s="103"/>
      <c r="R505" s="168" t="str">
        <f t="shared" si="1"/>
        <v>40290</v>
      </c>
      <c r="S505" s="181" t="str">
        <f>vlookup(R505,route!$A$3:$L$2248,5,FALSE)</f>
        <v>Origin</v>
      </c>
      <c r="T505" s="168" t="str">
        <f t="shared" si="2"/>
        <v>402117</v>
      </c>
      <c r="U505" s="170" t="str">
        <f>vlookup(T505,route!$A$3:$L$2248,5,FALSE)</f>
        <v>Destination</v>
      </c>
      <c r="V505" s="131"/>
    </row>
    <row r="506">
      <c r="A506" s="129"/>
      <c r="B506" s="168">
        <v>403.0</v>
      </c>
      <c r="C506" s="174" t="s">
        <v>631</v>
      </c>
      <c r="D506" s="154">
        <f>vlookup(E506,terminals!$C$4:$O$196,13,FALSE)</f>
        <v>90</v>
      </c>
      <c r="E506" s="174" t="s">
        <v>284</v>
      </c>
      <c r="F506" s="154">
        <f>vlookup(G506,terminals!$C$4:$O$196,13,FALSE)</f>
        <v>117</v>
      </c>
      <c r="G506" s="174" t="s">
        <v>281</v>
      </c>
      <c r="H506" s="175" t="s">
        <v>1143</v>
      </c>
      <c r="I506" s="176">
        <v>9300.0</v>
      </c>
      <c r="J506" s="177"/>
      <c r="K506" s="178"/>
      <c r="L506" s="179"/>
      <c r="M506" s="103"/>
      <c r="N506" s="103"/>
      <c r="O506" s="162" t="s">
        <v>1356</v>
      </c>
      <c r="P506" s="180">
        <v>514.0</v>
      </c>
      <c r="Q506" s="103"/>
      <c r="R506" s="168" t="str">
        <f t="shared" si="1"/>
        <v>40390</v>
      </c>
      <c r="S506" s="181" t="str">
        <f>vlookup(R506,route!$A$3:$L$2248,5,FALSE)</f>
        <v>Origin</v>
      </c>
      <c r="T506" s="168" t="str">
        <f t="shared" si="2"/>
        <v>403117</v>
      </c>
      <c r="U506" s="170" t="str">
        <f>vlookup(T506,route!$A$3:$L$2248,5,FALSE)</f>
        <v>Destination</v>
      </c>
      <c r="V506" s="131"/>
    </row>
    <row r="507">
      <c r="A507" s="129"/>
      <c r="B507" s="168">
        <v>404.0</v>
      </c>
      <c r="C507" s="174" t="s">
        <v>632</v>
      </c>
      <c r="D507" s="154">
        <f>vlookup(E507,terminals!$C$4:$O$196,13,FALSE)</f>
        <v>90</v>
      </c>
      <c r="E507" s="174" t="s">
        <v>284</v>
      </c>
      <c r="F507" s="154">
        <f>vlookup(G507,terminals!$C$4:$O$196,13,FALSE)</f>
        <v>118</v>
      </c>
      <c r="G507" s="174" t="s">
        <v>266</v>
      </c>
      <c r="H507" s="175" t="s">
        <v>1143</v>
      </c>
      <c r="I507" s="176">
        <v>10400.0</v>
      </c>
      <c r="J507" s="177"/>
      <c r="K507" s="178"/>
      <c r="L507" s="179"/>
      <c r="M507" s="103"/>
      <c r="N507" s="103"/>
      <c r="O507" s="162" t="s">
        <v>1357</v>
      </c>
      <c r="P507" s="180">
        <v>514.0</v>
      </c>
      <c r="Q507" s="103"/>
      <c r="R507" s="168" t="str">
        <f t="shared" si="1"/>
        <v>40490</v>
      </c>
      <c r="S507" s="181" t="str">
        <f>vlookup(R507,route!$A$3:$L$2248,5,FALSE)</f>
        <v>Origin</v>
      </c>
      <c r="T507" s="168" t="str">
        <f t="shared" si="2"/>
        <v>404118</v>
      </c>
      <c r="U507" s="170" t="str">
        <f>vlookup(T507,route!$A$3:$L$2248,5,FALSE)</f>
        <v>Destination</v>
      </c>
      <c r="V507" s="131"/>
    </row>
    <row r="508">
      <c r="A508" s="129"/>
      <c r="B508" s="168">
        <v>405.0</v>
      </c>
      <c r="C508" s="174" t="s">
        <v>632</v>
      </c>
      <c r="D508" s="154">
        <f>vlookup(E508,terminals!$C$4:$O$196,13,FALSE)</f>
        <v>90</v>
      </c>
      <c r="E508" s="174" t="s">
        <v>284</v>
      </c>
      <c r="F508" s="154">
        <f>vlookup(G508,terminals!$C$4:$O$196,13,FALSE)</f>
        <v>118</v>
      </c>
      <c r="G508" s="174" t="s">
        <v>266</v>
      </c>
      <c r="H508" s="175" t="s">
        <v>1143</v>
      </c>
      <c r="I508" s="176">
        <v>9300.0</v>
      </c>
      <c r="J508" s="177"/>
      <c r="K508" s="178"/>
      <c r="L508" s="179"/>
      <c r="M508" s="103"/>
      <c r="N508" s="103"/>
      <c r="O508" s="162" t="s">
        <v>1357</v>
      </c>
      <c r="P508" s="180">
        <v>514.0</v>
      </c>
      <c r="Q508" s="103"/>
      <c r="R508" s="168" t="str">
        <f t="shared" si="1"/>
        <v>40590</v>
      </c>
      <c r="S508" s="181" t="str">
        <f>vlookup(R508,route!$A$3:$L$2248,5,FALSE)</f>
        <v>Origin</v>
      </c>
      <c r="T508" s="168" t="str">
        <f t="shared" si="2"/>
        <v>405118</v>
      </c>
      <c r="U508" s="170" t="str">
        <f>vlookup(T508,route!$A$3:$L$2248,5,FALSE)</f>
        <v>Destination</v>
      </c>
      <c r="V508" s="131"/>
    </row>
    <row r="509">
      <c r="A509" s="129"/>
      <c r="B509" s="168">
        <v>406.0</v>
      </c>
      <c r="C509" s="174" t="s">
        <v>633</v>
      </c>
      <c r="D509" s="154">
        <f>vlookup(E509,terminals!$C$4:$O$196,13,FALSE)</f>
        <v>90</v>
      </c>
      <c r="E509" s="174" t="s">
        <v>284</v>
      </c>
      <c r="F509" s="154">
        <f>vlookup(G509,terminals!$C$4:$O$196,13,FALSE)</f>
        <v>112</v>
      </c>
      <c r="G509" s="174" t="s">
        <v>268</v>
      </c>
      <c r="H509" s="175" t="s">
        <v>1143</v>
      </c>
      <c r="I509" s="176">
        <v>9300.0</v>
      </c>
      <c r="J509" s="177"/>
      <c r="K509" s="178"/>
      <c r="L509" s="179"/>
      <c r="M509" s="103"/>
      <c r="N509" s="103"/>
      <c r="O509" s="162" t="s">
        <v>1358</v>
      </c>
      <c r="P509" s="180">
        <v>383.0</v>
      </c>
      <c r="Q509" s="103"/>
      <c r="R509" s="168" t="str">
        <f t="shared" si="1"/>
        <v>40690</v>
      </c>
      <c r="S509" s="181" t="str">
        <f>vlookup(R509,route!$A$3:$L$2248,5,FALSE)</f>
        <v>Origin</v>
      </c>
      <c r="T509" s="168" t="str">
        <f t="shared" si="2"/>
        <v>406112</v>
      </c>
      <c r="U509" s="170" t="str">
        <f>vlookup(T509,route!$A$3:$L$2248,5,FALSE)</f>
        <v>Destination</v>
      </c>
      <c r="V509" s="131"/>
    </row>
    <row r="510">
      <c r="A510" s="129"/>
      <c r="B510" s="168">
        <v>407.0</v>
      </c>
      <c r="C510" s="174" t="s">
        <v>633</v>
      </c>
      <c r="D510" s="154">
        <f>vlookup(E510,terminals!$C$4:$O$196,13,FALSE)</f>
        <v>90</v>
      </c>
      <c r="E510" s="174" t="s">
        <v>284</v>
      </c>
      <c r="F510" s="154">
        <f>vlookup(G510,terminals!$C$4:$O$196,13,FALSE)</f>
        <v>112</v>
      </c>
      <c r="G510" s="174" t="s">
        <v>268</v>
      </c>
      <c r="H510" s="175" t="s">
        <v>1143</v>
      </c>
      <c r="I510" s="176">
        <v>9300.0</v>
      </c>
      <c r="J510" s="177"/>
      <c r="K510" s="178"/>
      <c r="L510" s="179"/>
      <c r="M510" s="103"/>
      <c r="N510" s="103"/>
      <c r="O510" s="162" t="s">
        <v>1358</v>
      </c>
      <c r="P510" s="180">
        <v>383.0</v>
      </c>
      <c r="Q510" s="103"/>
      <c r="R510" s="168" t="str">
        <f t="shared" si="1"/>
        <v>40790</v>
      </c>
      <c r="S510" s="181" t="str">
        <f>vlookup(R510,route!$A$3:$L$2248,5,FALSE)</f>
        <v>Origin</v>
      </c>
      <c r="T510" s="168" t="str">
        <f t="shared" si="2"/>
        <v>407112</v>
      </c>
      <c r="U510" s="170" t="str">
        <f>vlookup(T510,route!$A$3:$L$2248,5,FALSE)</f>
        <v>Destination</v>
      </c>
      <c r="V510" s="131"/>
    </row>
    <row r="511">
      <c r="A511" s="129"/>
      <c r="B511" s="168">
        <v>408.0</v>
      </c>
      <c r="C511" s="174" t="s">
        <v>633</v>
      </c>
      <c r="D511" s="154">
        <f>vlookup(E511,terminals!$C$4:$O$196,13,FALSE)</f>
        <v>90</v>
      </c>
      <c r="E511" s="174" t="s">
        <v>284</v>
      </c>
      <c r="F511" s="154">
        <f>vlookup(G511,terminals!$C$4:$O$196,13,FALSE)</f>
        <v>112</v>
      </c>
      <c r="G511" s="174" t="s">
        <v>268</v>
      </c>
      <c r="H511" s="175" t="s">
        <v>1143</v>
      </c>
      <c r="I511" s="176">
        <v>9300.0</v>
      </c>
      <c r="J511" s="177"/>
      <c r="K511" s="178"/>
      <c r="L511" s="179"/>
      <c r="M511" s="103"/>
      <c r="N511" s="103"/>
      <c r="O511" s="162" t="s">
        <v>1358</v>
      </c>
      <c r="P511" s="180">
        <v>373.0</v>
      </c>
      <c r="Q511" s="103"/>
      <c r="R511" s="168" t="str">
        <f t="shared" si="1"/>
        <v>40890</v>
      </c>
      <c r="S511" s="181" t="str">
        <f>vlookup(R511,route!$A$3:$L$2248,5,FALSE)</f>
        <v>Origin</v>
      </c>
      <c r="T511" s="168" t="str">
        <f t="shared" si="2"/>
        <v>408112</v>
      </c>
      <c r="U511" s="170" t="str">
        <f>vlookup(T511,route!$A$3:$L$2248,5,FALSE)</f>
        <v>Destination</v>
      </c>
      <c r="V511" s="131"/>
    </row>
    <row r="512">
      <c r="A512" s="129"/>
      <c r="B512" s="168">
        <v>409.0</v>
      </c>
      <c r="C512" s="174" t="s">
        <v>634</v>
      </c>
      <c r="D512" s="154">
        <f>vlookup(E512,terminals!$C$4:$O$196,13,FALSE)</f>
        <v>96</v>
      </c>
      <c r="E512" s="174" t="s">
        <v>260</v>
      </c>
      <c r="F512" s="154">
        <f>vlookup(G512,terminals!$C$4:$O$196,13,FALSE)</f>
        <v>104</v>
      </c>
      <c r="G512" s="174" t="s">
        <v>1091</v>
      </c>
      <c r="H512" s="175" t="s">
        <v>1143</v>
      </c>
      <c r="I512" s="176">
        <v>8000.0</v>
      </c>
      <c r="J512" s="177"/>
      <c r="K512" s="178"/>
      <c r="L512" s="179"/>
      <c r="M512" s="103"/>
      <c r="N512" s="103"/>
      <c r="O512" s="162" t="s">
        <v>1359</v>
      </c>
      <c r="P512" s="180">
        <v>373.0</v>
      </c>
      <c r="Q512" s="103"/>
      <c r="R512" s="168" t="str">
        <f t="shared" si="1"/>
        <v>40996</v>
      </c>
      <c r="S512" s="181" t="str">
        <f>vlookup(R512,route!$A$3:$L$2248,5,FALSE)</f>
        <v>Origin</v>
      </c>
      <c r="T512" s="168" t="str">
        <f t="shared" si="2"/>
        <v>409104</v>
      </c>
      <c r="U512" s="170" t="str">
        <f>vlookup(T512,route!$A$3:$L$2248,5,FALSE)</f>
        <v>Destination</v>
      </c>
      <c r="V512" s="131"/>
    </row>
    <row r="513">
      <c r="A513" s="129"/>
      <c r="B513" s="168">
        <v>410.0</v>
      </c>
      <c r="C513" s="174" t="s">
        <v>634</v>
      </c>
      <c r="D513" s="154">
        <f>vlookup(E513,terminals!$C$4:$O$196,13,FALSE)</f>
        <v>96</v>
      </c>
      <c r="E513" s="174" t="s">
        <v>260</v>
      </c>
      <c r="F513" s="154">
        <f>vlookup(G513,terminals!$C$4:$O$196,13,FALSE)</f>
        <v>104</v>
      </c>
      <c r="G513" s="174" t="s">
        <v>1091</v>
      </c>
      <c r="H513" s="175" t="s">
        <v>1143</v>
      </c>
      <c r="I513" s="176">
        <v>8000.0</v>
      </c>
      <c r="J513" s="177"/>
      <c r="K513" s="178"/>
      <c r="L513" s="179"/>
      <c r="M513" s="103"/>
      <c r="N513" s="103"/>
      <c r="O513" s="162" t="s">
        <v>1359</v>
      </c>
      <c r="P513" s="180">
        <v>382.0</v>
      </c>
      <c r="Q513" s="103"/>
      <c r="R513" s="168" t="str">
        <f t="shared" si="1"/>
        <v>41096</v>
      </c>
      <c r="S513" s="181" t="str">
        <f>vlookup(R513,route!$A$3:$L$2248,5,FALSE)</f>
        <v>Origin</v>
      </c>
      <c r="T513" s="168" t="str">
        <f t="shared" si="2"/>
        <v>410104</v>
      </c>
      <c r="U513" s="170" t="str">
        <f>vlookup(T513,route!$A$3:$L$2248,5,FALSE)</f>
        <v>Destination</v>
      </c>
      <c r="V513" s="131"/>
    </row>
    <row r="514">
      <c r="A514" s="129"/>
      <c r="B514" s="168">
        <v>411.0</v>
      </c>
      <c r="C514" s="174" t="s">
        <v>635</v>
      </c>
      <c r="D514" s="154">
        <f>vlookup(E514,terminals!$C$4:$O$196,13,FALSE)</f>
        <v>96</v>
      </c>
      <c r="E514" s="174" t="s">
        <v>260</v>
      </c>
      <c r="F514" s="154">
        <f>vlookup(G514,terminals!$C$4:$O$196,13,FALSE)</f>
        <v>105</v>
      </c>
      <c r="G514" s="174" t="s">
        <v>288</v>
      </c>
      <c r="H514" s="175" t="s">
        <v>1143</v>
      </c>
      <c r="I514" s="176">
        <v>8000.0</v>
      </c>
      <c r="J514" s="177"/>
      <c r="K514" s="178"/>
      <c r="L514" s="179"/>
      <c r="M514" s="103"/>
      <c r="N514" s="103"/>
      <c r="O514" s="162" t="s">
        <v>1360</v>
      </c>
      <c r="P514" s="180">
        <v>402.0</v>
      </c>
      <c r="Q514" s="103"/>
      <c r="R514" s="168" t="str">
        <f t="shared" si="1"/>
        <v>41196</v>
      </c>
      <c r="S514" s="181" t="str">
        <f>vlookup(R514,route!$A$3:$L$2248,5,FALSE)</f>
        <v>Origin</v>
      </c>
      <c r="T514" s="168" t="str">
        <f t="shared" si="2"/>
        <v>411105</v>
      </c>
      <c r="U514" s="170" t="str">
        <f>vlookup(T514,route!$A$3:$L$2248,5,FALSE)</f>
        <v>Destination</v>
      </c>
      <c r="V514" s="131"/>
    </row>
    <row r="515">
      <c r="A515" s="129"/>
      <c r="B515" s="168">
        <v>412.0</v>
      </c>
      <c r="C515" s="174" t="s">
        <v>635</v>
      </c>
      <c r="D515" s="154">
        <f>vlookup(E515,terminals!$C$4:$O$196,13,FALSE)</f>
        <v>96</v>
      </c>
      <c r="E515" s="174" t="s">
        <v>260</v>
      </c>
      <c r="F515" s="154">
        <f>vlookup(G515,terminals!$C$4:$O$196,13,FALSE)</f>
        <v>105</v>
      </c>
      <c r="G515" s="174" t="s">
        <v>288</v>
      </c>
      <c r="H515" s="175" t="s">
        <v>1143</v>
      </c>
      <c r="I515" s="176">
        <v>8000.0</v>
      </c>
      <c r="J515" s="177"/>
      <c r="K515" s="178"/>
      <c r="L515" s="179"/>
      <c r="M515" s="103"/>
      <c r="N515" s="103"/>
      <c r="O515" s="162" t="s">
        <v>1360</v>
      </c>
      <c r="P515" s="180">
        <v>529.0</v>
      </c>
      <c r="Q515" s="103"/>
      <c r="R515" s="168" t="str">
        <f t="shared" si="1"/>
        <v>41296</v>
      </c>
      <c r="S515" s="181" t="str">
        <f>vlookup(R515,route!$A$3:$L$2248,5,FALSE)</f>
        <v>Origin</v>
      </c>
      <c r="T515" s="168" t="str">
        <f t="shared" si="2"/>
        <v>412105</v>
      </c>
      <c r="U515" s="170" t="str">
        <f>vlookup(T515,route!$A$3:$L$2248,5,FALSE)</f>
        <v>Destination</v>
      </c>
      <c r="V515" s="131"/>
    </row>
    <row r="516">
      <c r="A516" s="129"/>
      <c r="B516" s="168">
        <v>413.0</v>
      </c>
      <c r="C516" s="174" t="s">
        <v>636</v>
      </c>
      <c r="D516" s="154">
        <f>vlookup(E516,terminals!$C$4:$O$196,13,FALSE)</f>
        <v>96</v>
      </c>
      <c r="E516" s="174" t="s">
        <v>260</v>
      </c>
      <c r="F516" s="154">
        <f>vlookup(G516,terminals!$C$4:$O$196,13,FALSE)</f>
        <v>118</v>
      </c>
      <c r="G516" s="174" t="s">
        <v>266</v>
      </c>
      <c r="H516" s="175" t="s">
        <v>1143</v>
      </c>
      <c r="I516" s="176">
        <v>8000.0</v>
      </c>
      <c r="J516" s="177"/>
      <c r="K516" s="178"/>
      <c r="L516" s="179"/>
      <c r="M516" s="103"/>
      <c r="N516" s="103"/>
      <c r="O516" s="162" t="s">
        <v>1278</v>
      </c>
      <c r="P516" s="180">
        <v>529.0</v>
      </c>
      <c r="Q516" s="103"/>
      <c r="R516" s="168" t="str">
        <f t="shared" si="1"/>
        <v>41396</v>
      </c>
      <c r="S516" s="181" t="str">
        <f>vlookup(R516,route!$A$3:$L$2248,5,FALSE)</f>
        <v>Origin</v>
      </c>
      <c r="T516" s="168" t="str">
        <f t="shared" si="2"/>
        <v>413118</v>
      </c>
      <c r="U516" s="170" t="str">
        <f>vlookup(T516,route!$A$3:$L$2248,5,FALSE)</f>
        <v>Destination</v>
      </c>
      <c r="V516" s="131"/>
    </row>
    <row r="517">
      <c r="A517" s="129"/>
      <c r="B517" s="168">
        <v>414.0</v>
      </c>
      <c r="C517" s="174" t="s">
        <v>637</v>
      </c>
      <c r="D517" s="154">
        <f>vlookup(E517,terminals!$C$4:$O$196,13,FALSE)</f>
        <v>96</v>
      </c>
      <c r="E517" s="174" t="s">
        <v>260</v>
      </c>
      <c r="F517" s="154">
        <f>vlookup(G517,terminals!$C$4:$O$196,13,FALSE)</f>
        <v>112</v>
      </c>
      <c r="G517" s="174" t="s">
        <v>268</v>
      </c>
      <c r="H517" s="175" t="s">
        <v>1143</v>
      </c>
      <c r="I517" s="176">
        <v>8000.0</v>
      </c>
      <c r="J517" s="177"/>
      <c r="K517" s="178"/>
      <c r="L517" s="179"/>
      <c r="M517" s="103"/>
      <c r="N517" s="103"/>
      <c r="O517" s="162" t="s">
        <v>1361</v>
      </c>
      <c r="P517" s="180">
        <v>556.0</v>
      </c>
      <c r="Q517" s="103"/>
      <c r="R517" s="168" t="str">
        <f t="shared" si="1"/>
        <v>41496</v>
      </c>
      <c r="S517" s="181" t="str">
        <f>vlookup(R517,route!$A$3:$L$2248,5,FALSE)</f>
        <v>Origin</v>
      </c>
      <c r="T517" s="168" t="str">
        <f t="shared" si="2"/>
        <v>414112</v>
      </c>
      <c r="U517" s="170" t="str">
        <f>vlookup(T517,route!$A$3:$L$2248,5,FALSE)</f>
        <v>Destination</v>
      </c>
      <c r="V517" s="131"/>
    </row>
    <row r="518">
      <c r="A518" s="129"/>
      <c r="B518" s="168">
        <v>415.0</v>
      </c>
      <c r="C518" s="174" t="s">
        <v>638</v>
      </c>
      <c r="D518" s="154">
        <f>vlookup(E518,terminals!$C$4:$O$196,13,FALSE)</f>
        <v>97</v>
      </c>
      <c r="E518" s="174" t="s">
        <v>278</v>
      </c>
      <c r="F518" s="154">
        <f>vlookup(G518,terminals!$C$4:$O$196,13,FALSE)</f>
        <v>102</v>
      </c>
      <c r="G518" s="174" t="s">
        <v>301</v>
      </c>
      <c r="H518" s="175" t="s">
        <v>1143</v>
      </c>
      <c r="I518" s="176">
        <v>12500.0</v>
      </c>
      <c r="J518" s="177"/>
      <c r="K518" s="178"/>
      <c r="L518" s="179"/>
      <c r="M518" s="103"/>
      <c r="N518" s="103"/>
      <c r="O518" s="162" t="s">
        <v>1306</v>
      </c>
      <c r="P518" s="180">
        <v>565.0</v>
      </c>
      <c r="Q518" s="103"/>
      <c r="R518" s="168" t="str">
        <f t="shared" si="1"/>
        <v>41597</v>
      </c>
      <c r="S518" s="181" t="str">
        <f>vlookup(R518,route!$A$3:$L$2248,5,FALSE)</f>
        <v>Origin</v>
      </c>
      <c r="T518" s="168" t="str">
        <f t="shared" si="2"/>
        <v>415102</v>
      </c>
      <c r="U518" s="170" t="str">
        <f>vlookup(T518,route!$A$3:$L$2248,5,FALSE)</f>
        <v>Destination</v>
      </c>
      <c r="V518" s="131"/>
    </row>
    <row r="519">
      <c r="A519" s="129"/>
      <c r="B519" s="168">
        <v>416.0</v>
      </c>
      <c r="C519" s="174" t="s">
        <v>638</v>
      </c>
      <c r="D519" s="154">
        <f>vlookup(E519,terminals!$C$4:$O$196,13,FALSE)</f>
        <v>97</v>
      </c>
      <c r="E519" s="174" t="s">
        <v>278</v>
      </c>
      <c r="F519" s="154">
        <f>vlookup(G519,terminals!$C$4:$O$196,13,FALSE)</f>
        <v>102</v>
      </c>
      <c r="G519" s="174" t="s">
        <v>301</v>
      </c>
      <c r="H519" s="175" t="s">
        <v>1143</v>
      </c>
      <c r="I519" s="176">
        <v>11400.0</v>
      </c>
      <c r="J519" s="177"/>
      <c r="K519" s="178"/>
      <c r="L519" s="179"/>
      <c r="M519" s="103"/>
      <c r="N519" s="103"/>
      <c r="O519" s="162" t="s">
        <v>1306</v>
      </c>
      <c r="P519" s="180">
        <v>572.0</v>
      </c>
      <c r="Q519" s="103"/>
      <c r="R519" s="168" t="str">
        <f t="shared" si="1"/>
        <v>41697</v>
      </c>
      <c r="S519" s="181" t="str">
        <f>vlookup(R519,route!$A$3:$L$2248,5,FALSE)</f>
        <v>Origin</v>
      </c>
      <c r="T519" s="168" t="str">
        <f t="shared" si="2"/>
        <v>416102</v>
      </c>
      <c r="U519" s="170" t="str">
        <f>vlookup(T519,route!$A$3:$L$2248,5,FALSE)</f>
        <v>Destination</v>
      </c>
      <c r="V519" s="131"/>
    </row>
    <row r="520">
      <c r="A520" s="129"/>
      <c r="B520" s="168">
        <v>417.0</v>
      </c>
      <c r="C520" s="174" t="s">
        <v>639</v>
      </c>
      <c r="D520" s="154">
        <f>vlookup(E520,terminals!$C$4:$O$196,13,FALSE)</f>
        <v>97</v>
      </c>
      <c r="E520" s="174" t="s">
        <v>278</v>
      </c>
      <c r="F520" s="154">
        <f>vlookup(G520,terminals!$C$4:$O$196,13,FALSE)</f>
        <v>113</v>
      </c>
      <c r="G520" s="174" t="s">
        <v>270</v>
      </c>
      <c r="H520" s="175" t="s">
        <v>1143</v>
      </c>
      <c r="I520" s="176">
        <v>11400.0</v>
      </c>
      <c r="J520" s="177"/>
      <c r="K520" s="178"/>
      <c r="L520" s="179"/>
      <c r="M520" s="103"/>
      <c r="N520" s="103"/>
      <c r="O520" s="162" t="s">
        <v>1308</v>
      </c>
      <c r="P520" s="180">
        <v>572.0</v>
      </c>
      <c r="Q520" s="103"/>
      <c r="R520" s="168" t="str">
        <f t="shared" si="1"/>
        <v>41797</v>
      </c>
      <c r="S520" s="181" t="str">
        <f>vlookup(R520,route!$A$3:$L$2248,5,FALSE)</f>
        <v>Origin</v>
      </c>
      <c r="T520" s="168" t="str">
        <f t="shared" si="2"/>
        <v>417113</v>
      </c>
      <c r="U520" s="170" t="str">
        <f>vlookup(T520,route!$A$3:$L$2248,5,FALSE)</f>
        <v>Destination</v>
      </c>
      <c r="V520" s="131"/>
    </row>
    <row r="521">
      <c r="A521" s="129"/>
      <c r="B521" s="168">
        <v>418.0</v>
      </c>
      <c r="C521" s="174" t="s">
        <v>640</v>
      </c>
      <c r="D521" s="154">
        <f>vlookup(E521,terminals!$C$4:$O$196,13,FALSE)</f>
        <v>97</v>
      </c>
      <c r="E521" s="174" t="s">
        <v>278</v>
      </c>
      <c r="F521" s="154">
        <f>vlookup(G521,terminals!$C$4:$O$196,13,FALSE)</f>
        <v>110</v>
      </c>
      <c r="G521" s="174" t="s">
        <v>300</v>
      </c>
      <c r="H521" s="175" t="s">
        <v>1143</v>
      </c>
      <c r="I521" s="176">
        <v>11400.0</v>
      </c>
      <c r="J521" s="177"/>
      <c r="K521" s="178"/>
      <c r="L521" s="179"/>
      <c r="M521" s="103"/>
      <c r="N521" s="103"/>
      <c r="O521" s="162" t="s">
        <v>1322</v>
      </c>
      <c r="P521" s="180">
        <v>572.0</v>
      </c>
      <c r="Q521" s="103"/>
      <c r="R521" s="168" t="str">
        <f t="shared" si="1"/>
        <v>41897</v>
      </c>
      <c r="S521" s="181" t="str">
        <f>vlookup(R521,route!$A$3:$L$2248,5,FALSE)</f>
        <v>Origin</v>
      </c>
      <c r="T521" s="168" t="str">
        <f t="shared" si="2"/>
        <v>418110</v>
      </c>
      <c r="U521" s="170" t="str">
        <f>vlookup(T521,route!$A$3:$L$2248,5,FALSE)</f>
        <v>Destination</v>
      </c>
      <c r="V521" s="131"/>
    </row>
    <row r="522">
      <c r="A522" s="129"/>
      <c r="B522" s="168">
        <v>419.0</v>
      </c>
      <c r="C522" s="174" t="s">
        <v>641</v>
      </c>
      <c r="D522" s="154">
        <f>vlookup(E522,terminals!$C$4:$O$196,13,FALSE)</f>
        <v>97</v>
      </c>
      <c r="E522" s="174" t="s">
        <v>278</v>
      </c>
      <c r="F522" s="154">
        <f>vlookup(G522,terminals!$C$4:$O$196,13,FALSE)</f>
        <v>106</v>
      </c>
      <c r="G522" s="174" t="s">
        <v>263</v>
      </c>
      <c r="H522" s="175" t="s">
        <v>1143</v>
      </c>
      <c r="I522" s="176">
        <v>12500.0</v>
      </c>
      <c r="J522" s="177"/>
      <c r="K522" s="178"/>
      <c r="L522" s="179"/>
      <c r="M522" s="103"/>
      <c r="N522" s="103"/>
      <c r="O522" s="162" t="s">
        <v>1321</v>
      </c>
      <c r="P522" s="180">
        <v>563.0</v>
      </c>
      <c r="Q522" s="103"/>
      <c r="R522" s="168" t="str">
        <f t="shared" si="1"/>
        <v>41997</v>
      </c>
      <c r="S522" s="181" t="str">
        <f>vlookup(R522,route!$A$3:$L$2248,5,FALSE)</f>
        <v>Origin</v>
      </c>
      <c r="T522" s="168" t="str">
        <f t="shared" si="2"/>
        <v>419106</v>
      </c>
      <c r="U522" s="170" t="str">
        <f>vlookup(T522,route!$A$3:$L$2248,5,FALSE)</f>
        <v>Destination</v>
      </c>
      <c r="V522" s="131"/>
    </row>
    <row r="523">
      <c r="A523" s="129"/>
      <c r="B523" s="168">
        <v>420.0</v>
      </c>
      <c r="C523" s="174" t="s">
        <v>641</v>
      </c>
      <c r="D523" s="154">
        <f>vlookup(E523,terminals!$C$4:$O$196,13,FALSE)</f>
        <v>97</v>
      </c>
      <c r="E523" s="174" t="s">
        <v>278</v>
      </c>
      <c r="F523" s="154">
        <f>vlookup(G523,terminals!$C$4:$O$196,13,FALSE)</f>
        <v>106</v>
      </c>
      <c r="G523" s="174" t="s">
        <v>263</v>
      </c>
      <c r="H523" s="175" t="s">
        <v>1143</v>
      </c>
      <c r="I523" s="176">
        <v>11400.0</v>
      </c>
      <c r="J523" s="177"/>
      <c r="K523" s="178"/>
      <c r="L523" s="179"/>
      <c r="M523" s="103"/>
      <c r="N523" s="103"/>
      <c r="O523" s="162" t="s">
        <v>1321</v>
      </c>
      <c r="P523" s="180">
        <v>563.0</v>
      </c>
      <c r="Q523" s="103"/>
      <c r="R523" s="168" t="str">
        <f t="shared" si="1"/>
        <v>42097</v>
      </c>
      <c r="S523" s="181" t="str">
        <f>vlookup(R523,route!$A$3:$L$2248,5,FALSE)</f>
        <v>Origin</v>
      </c>
      <c r="T523" s="168" t="str">
        <f t="shared" si="2"/>
        <v>420106</v>
      </c>
      <c r="U523" s="170" t="str">
        <f>vlookup(T523,route!$A$3:$L$2248,5,FALSE)</f>
        <v>Destination</v>
      </c>
      <c r="V523" s="131"/>
    </row>
    <row r="524">
      <c r="A524" s="129"/>
      <c r="B524" s="168">
        <v>421.0</v>
      </c>
      <c r="C524" s="174" t="s">
        <v>641</v>
      </c>
      <c r="D524" s="154">
        <f>vlookup(E524,terminals!$C$4:$O$196,13,FALSE)</f>
        <v>97</v>
      </c>
      <c r="E524" s="174" t="s">
        <v>278</v>
      </c>
      <c r="F524" s="154">
        <f>vlookup(G524,terminals!$C$4:$O$196,13,FALSE)</f>
        <v>106</v>
      </c>
      <c r="G524" s="174" t="s">
        <v>263</v>
      </c>
      <c r="H524" s="175" t="s">
        <v>1143</v>
      </c>
      <c r="I524" s="176">
        <v>11400.0</v>
      </c>
      <c r="J524" s="177"/>
      <c r="K524" s="178"/>
      <c r="L524" s="179"/>
      <c r="M524" s="103"/>
      <c r="N524" s="103"/>
      <c r="O524" s="162" t="s">
        <v>1321</v>
      </c>
      <c r="P524" s="180">
        <v>553.0</v>
      </c>
      <c r="Q524" s="103"/>
      <c r="R524" s="168" t="str">
        <f t="shared" si="1"/>
        <v>42197</v>
      </c>
      <c r="S524" s="181" t="str">
        <f>vlookup(R524,route!$A$3:$L$2248,5,FALSE)</f>
        <v>Origin</v>
      </c>
      <c r="T524" s="168" t="str">
        <f t="shared" si="2"/>
        <v>421106</v>
      </c>
      <c r="U524" s="170" t="str">
        <f>vlookup(T524,route!$A$3:$L$2248,5,FALSE)</f>
        <v>Destination</v>
      </c>
      <c r="V524" s="131"/>
    </row>
    <row r="525">
      <c r="A525" s="129"/>
      <c r="B525" s="168">
        <v>422.0</v>
      </c>
      <c r="C525" s="174" t="s">
        <v>642</v>
      </c>
      <c r="D525" s="154">
        <f>vlookup(E525,terminals!$C$4:$O$196,13,FALSE)</f>
        <v>97</v>
      </c>
      <c r="E525" s="174" t="s">
        <v>278</v>
      </c>
      <c r="F525" s="154">
        <f>vlookup(G525,terminals!$C$4:$O$196,13,FALSE)</f>
        <v>104</v>
      </c>
      <c r="G525" s="174" t="s">
        <v>1091</v>
      </c>
      <c r="H525" s="175" t="s">
        <v>1143</v>
      </c>
      <c r="I525" s="176">
        <v>12500.0</v>
      </c>
      <c r="J525" s="177"/>
      <c r="K525" s="178"/>
      <c r="L525" s="179"/>
      <c r="M525" s="103"/>
      <c r="N525" s="103"/>
      <c r="O525" s="162" t="s">
        <v>1328</v>
      </c>
      <c r="P525" s="180">
        <v>553.0</v>
      </c>
      <c r="Q525" s="103"/>
      <c r="R525" s="168" t="str">
        <f t="shared" si="1"/>
        <v>42297</v>
      </c>
      <c r="S525" s="181" t="str">
        <f>vlookup(R525,route!$A$3:$L$2248,5,FALSE)</f>
        <v>Origin</v>
      </c>
      <c r="T525" s="168" t="str">
        <f t="shared" si="2"/>
        <v>422104</v>
      </c>
      <c r="U525" s="170" t="str">
        <f>vlookup(T525,route!$A$3:$L$2248,5,FALSE)</f>
        <v>Destination</v>
      </c>
      <c r="V525" s="131"/>
    </row>
    <row r="526">
      <c r="A526" s="129"/>
      <c r="B526" s="168">
        <v>423.0</v>
      </c>
      <c r="C526" s="174" t="s">
        <v>642</v>
      </c>
      <c r="D526" s="154">
        <f>vlookup(E526,terminals!$C$4:$O$196,13,FALSE)</f>
        <v>97</v>
      </c>
      <c r="E526" s="174" t="s">
        <v>278</v>
      </c>
      <c r="F526" s="154">
        <f>vlookup(G526,terminals!$C$4:$O$196,13,FALSE)</f>
        <v>104</v>
      </c>
      <c r="G526" s="174" t="s">
        <v>1091</v>
      </c>
      <c r="H526" s="175" t="s">
        <v>1143</v>
      </c>
      <c r="I526" s="176">
        <v>11400.0</v>
      </c>
      <c r="J526" s="177"/>
      <c r="K526" s="178"/>
      <c r="L526" s="179"/>
      <c r="M526" s="103"/>
      <c r="N526" s="103"/>
      <c r="O526" s="162" t="s">
        <v>1328</v>
      </c>
      <c r="P526" s="180">
        <v>557.0</v>
      </c>
      <c r="Q526" s="103"/>
      <c r="R526" s="168" t="str">
        <f t="shared" si="1"/>
        <v>42397</v>
      </c>
      <c r="S526" s="181" t="str">
        <f>vlookup(R526,route!$A$3:$L$2248,5,FALSE)</f>
        <v>Origin</v>
      </c>
      <c r="T526" s="168" t="str">
        <f t="shared" si="2"/>
        <v>423104</v>
      </c>
      <c r="U526" s="170" t="str">
        <f>vlookup(T526,route!$A$3:$L$2248,5,FALSE)</f>
        <v>Destination</v>
      </c>
      <c r="V526" s="131"/>
    </row>
    <row r="527">
      <c r="A527" s="129"/>
      <c r="B527" s="168">
        <v>424.0</v>
      </c>
      <c r="C527" s="174" t="s">
        <v>643</v>
      </c>
      <c r="D527" s="154">
        <f>vlookup(E527,terminals!$C$4:$O$196,13,FALSE)</f>
        <v>97</v>
      </c>
      <c r="E527" s="174" t="s">
        <v>278</v>
      </c>
      <c r="F527" s="154">
        <f>vlookup(G527,terminals!$C$4:$O$196,13,FALSE)</f>
        <v>105</v>
      </c>
      <c r="G527" s="174" t="s">
        <v>288</v>
      </c>
      <c r="H527" s="175" t="s">
        <v>1143</v>
      </c>
      <c r="I527" s="176">
        <v>12500.0</v>
      </c>
      <c r="J527" s="177"/>
      <c r="K527" s="178"/>
      <c r="L527" s="179"/>
      <c r="M527" s="103"/>
      <c r="N527" s="103"/>
      <c r="O527" s="162" t="s">
        <v>1362</v>
      </c>
      <c r="P527" s="180">
        <v>228.0</v>
      </c>
      <c r="Q527" s="103"/>
      <c r="R527" s="168" t="str">
        <f t="shared" si="1"/>
        <v>42497</v>
      </c>
      <c r="S527" s="181" t="str">
        <f>vlookup(R527,route!$A$3:$L$2248,5,FALSE)</f>
        <v>Origin</v>
      </c>
      <c r="T527" s="168" t="str">
        <f t="shared" si="2"/>
        <v>424105</v>
      </c>
      <c r="U527" s="170" t="str">
        <f>vlookup(T527,route!$A$3:$L$2248,5,FALSE)</f>
        <v>Destination</v>
      </c>
      <c r="V527" s="131"/>
    </row>
    <row r="528">
      <c r="A528" s="129"/>
      <c r="B528" s="168">
        <v>425.0</v>
      </c>
      <c r="C528" s="174" t="s">
        <v>643</v>
      </c>
      <c r="D528" s="154">
        <f>vlookup(E528,terminals!$C$4:$O$196,13,FALSE)</f>
        <v>97</v>
      </c>
      <c r="E528" s="174" t="s">
        <v>278</v>
      </c>
      <c r="F528" s="154">
        <f>vlookup(G528,terminals!$C$4:$O$196,13,FALSE)</f>
        <v>105</v>
      </c>
      <c r="G528" s="174" t="s">
        <v>288</v>
      </c>
      <c r="H528" s="175" t="s">
        <v>1143</v>
      </c>
      <c r="I528" s="176">
        <v>11400.0</v>
      </c>
      <c r="J528" s="177"/>
      <c r="K528" s="178"/>
      <c r="L528" s="179"/>
      <c r="M528" s="103"/>
      <c r="N528" s="103"/>
      <c r="O528" s="162" t="s">
        <v>1362</v>
      </c>
      <c r="P528" s="180">
        <v>477.0</v>
      </c>
      <c r="Q528" s="103"/>
      <c r="R528" s="168" t="str">
        <f t="shared" si="1"/>
        <v>42597</v>
      </c>
      <c r="S528" s="181" t="str">
        <f>vlookup(R528,route!$A$3:$L$2248,5,FALSE)</f>
        <v>Origin</v>
      </c>
      <c r="T528" s="168" t="str">
        <f t="shared" si="2"/>
        <v>425105</v>
      </c>
      <c r="U528" s="170" t="str">
        <f>vlookup(T528,route!$A$3:$L$2248,5,FALSE)</f>
        <v>Destination</v>
      </c>
      <c r="V528" s="131"/>
    </row>
    <row r="529">
      <c r="A529" s="129"/>
      <c r="B529" s="168">
        <v>426.0</v>
      </c>
      <c r="C529" s="174" t="s">
        <v>423</v>
      </c>
      <c r="D529" s="154">
        <f>vlookup(E529,terminals!$C$4:$O$196,13,FALSE)</f>
        <v>97</v>
      </c>
      <c r="E529" s="174" t="s">
        <v>278</v>
      </c>
      <c r="F529" s="154">
        <f>vlookup(G529,terminals!$C$4:$O$196,13,FALSE)</f>
        <v>107</v>
      </c>
      <c r="G529" s="174" t="s">
        <v>262</v>
      </c>
      <c r="H529" s="175" t="s">
        <v>1143</v>
      </c>
      <c r="I529" s="176">
        <v>11400.0</v>
      </c>
      <c r="J529" s="177"/>
      <c r="K529" s="178"/>
      <c r="L529" s="179"/>
      <c r="M529" s="103"/>
      <c r="N529" s="103"/>
      <c r="O529" s="162" t="s">
        <v>1363</v>
      </c>
      <c r="P529" s="180">
        <v>477.0</v>
      </c>
      <c r="Q529" s="103"/>
      <c r="R529" s="168" t="str">
        <f t="shared" si="1"/>
        <v>42697</v>
      </c>
      <c r="S529" s="181" t="str">
        <f>vlookup(R529,route!$A$3:$L$2248,5,FALSE)</f>
        <v>Origin</v>
      </c>
      <c r="T529" s="168" t="str">
        <f t="shared" si="2"/>
        <v>426107</v>
      </c>
      <c r="U529" s="170" t="str">
        <f>vlookup(T529,route!$A$3:$L$2248,5,FALSE)</f>
        <v>Destination</v>
      </c>
      <c r="V529" s="131"/>
    </row>
    <row r="530">
      <c r="A530" s="129"/>
      <c r="B530" s="168">
        <v>427.0</v>
      </c>
      <c r="C530" s="174" t="s">
        <v>426</v>
      </c>
      <c r="D530" s="154">
        <f>vlookup(E530,terminals!$C$4:$O$196,13,FALSE)</f>
        <v>97</v>
      </c>
      <c r="E530" s="174" t="s">
        <v>278</v>
      </c>
      <c r="F530" s="154">
        <f>vlookup(G530,terminals!$C$4:$O$196,13,FALSE)</f>
        <v>116</v>
      </c>
      <c r="G530" s="174" t="s">
        <v>298</v>
      </c>
      <c r="H530" s="175" t="s">
        <v>1143</v>
      </c>
      <c r="I530" s="176">
        <v>4000.0</v>
      </c>
      <c r="J530" s="177"/>
      <c r="K530" s="178"/>
      <c r="L530" s="179"/>
      <c r="M530" s="103"/>
      <c r="N530" s="103"/>
      <c r="O530" s="162" t="s">
        <v>1244</v>
      </c>
      <c r="P530" s="180">
        <v>477.0</v>
      </c>
      <c r="Q530" s="103"/>
      <c r="R530" s="168" t="str">
        <f t="shared" si="1"/>
        <v>42797</v>
      </c>
      <c r="S530" s="181" t="str">
        <f>vlookup(R530,route!$A$3:$L$2248,5,FALSE)</f>
        <v>Origin</v>
      </c>
      <c r="T530" s="168" t="str">
        <f t="shared" si="2"/>
        <v>427116</v>
      </c>
      <c r="U530" s="170" t="str">
        <f>vlookup(T530,route!$A$3:$L$2248,5,FALSE)</f>
        <v>Destination</v>
      </c>
      <c r="V530" s="131"/>
    </row>
    <row r="531">
      <c r="A531" s="129"/>
      <c r="B531" s="168">
        <v>428.0</v>
      </c>
      <c r="C531" s="174" t="s">
        <v>644</v>
      </c>
      <c r="D531" s="154">
        <f>vlookup(E531,terminals!$C$4:$O$196,13,FALSE)</f>
        <v>97</v>
      </c>
      <c r="E531" s="174" t="s">
        <v>278</v>
      </c>
      <c r="F531" s="154">
        <f>vlookup(G531,terminals!$C$4:$O$196,13,FALSE)</f>
        <v>118</v>
      </c>
      <c r="G531" s="174" t="s">
        <v>266</v>
      </c>
      <c r="H531" s="175" t="s">
        <v>1143</v>
      </c>
      <c r="I531" s="176">
        <v>11400.0</v>
      </c>
      <c r="J531" s="177"/>
      <c r="K531" s="178"/>
      <c r="L531" s="179"/>
      <c r="M531" s="103"/>
      <c r="N531" s="103"/>
      <c r="O531" s="162" t="s">
        <v>1364</v>
      </c>
      <c r="P531" s="180">
        <v>581.0</v>
      </c>
      <c r="Q531" s="103"/>
      <c r="R531" s="168" t="str">
        <f t="shared" si="1"/>
        <v>42897</v>
      </c>
      <c r="S531" s="181" t="str">
        <f>vlookup(R531,route!$A$3:$L$2248,5,FALSE)</f>
        <v>Origin</v>
      </c>
      <c r="T531" s="168" t="str">
        <f t="shared" si="2"/>
        <v>428118</v>
      </c>
      <c r="U531" s="170" t="str">
        <f>vlookup(T531,route!$A$3:$L$2248,5,FALSE)</f>
        <v>Destination</v>
      </c>
      <c r="V531" s="131"/>
    </row>
    <row r="532">
      <c r="A532" s="129"/>
      <c r="B532" s="168">
        <v>429.0</v>
      </c>
      <c r="C532" s="174" t="s">
        <v>644</v>
      </c>
      <c r="D532" s="154">
        <f>vlookup(E532,terminals!$C$4:$O$196,13,FALSE)</f>
        <v>97</v>
      </c>
      <c r="E532" s="174" t="s">
        <v>278</v>
      </c>
      <c r="F532" s="154">
        <f>vlookup(G532,terminals!$C$4:$O$196,13,FALSE)</f>
        <v>118</v>
      </c>
      <c r="G532" s="174" t="s">
        <v>266</v>
      </c>
      <c r="H532" s="175" t="s">
        <v>1143</v>
      </c>
      <c r="I532" s="176">
        <v>11400.0</v>
      </c>
      <c r="J532" s="177"/>
      <c r="K532" s="178"/>
      <c r="L532" s="179"/>
      <c r="M532" s="103"/>
      <c r="N532" s="103"/>
      <c r="O532" s="162" t="s">
        <v>1364</v>
      </c>
      <c r="P532" s="180">
        <v>557.0</v>
      </c>
      <c r="Q532" s="103"/>
      <c r="R532" s="168" t="str">
        <f t="shared" si="1"/>
        <v>42997</v>
      </c>
      <c r="S532" s="181" t="str">
        <f>vlookup(R532,route!$A$3:$L$2248,5,FALSE)</f>
        <v>Origin</v>
      </c>
      <c r="T532" s="168" t="str">
        <f t="shared" si="2"/>
        <v>429118</v>
      </c>
      <c r="U532" s="170" t="str">
        <f>vlookup(T532,route!$A$3:$L$2248,5,FALSE)</f>
        <v>Destination</v>
      </c>
      <c r="V532" s="131"/>
    </row>
    <row r="533">
      <c r="A533" s="129"/>
      <c r="B533" s="168">
        <v>430.0</v>
      </c>
      <c r="C533" s="174" t="s">
        <v>644</v>
      </c>
      <c r="D533" s="154">
        <f>vlookup(E533,terminals!$C$4:$O$196,13,FALSE)</f>
        <v>97</v>
      </c>
      <c r="E533" s="174" t="s">
        <v>278</v>
      </c>
      <c r="F533" s="154">
        <f>vlookup(G533,terminals!$C$4:$O$196,13,FALSE)</f>
        <v>118</v>
      </c>
      <c r="G533" s="174" t="s">
        <v>266</v>
      </c>
      <c r="H533" s="175" t="s">
        <v>1143</v>
      </c>
      <c r="I533" s="176">
        <v>11400.0</v>
      </c>
      <c r="J533" s="177"/>
      <c r="K533" s="178"/>
      <c r="L533" s="179"/>
      <c r="M533" s="103"/>
      <c r="N533" s="103"/>
      <c r="O533" s="162" t="s">
        <v>1364</v>
      </c>
      <c r="P533" s="180">
        <v>608.0</v>
      </c>
      <c r="Q533" s="103"/>
      <c r="R533" s="168" t="str">
        <f t="shared" si="1"/>
        <v>43097</v>
      </c>
      <c r="S533" s="181" t="str">
        <f>vlookup(R533,route!$A$3:$L$2248,5,FALSE)</f>
        <v>Origin</v>
      </c>
      <c r="T533" s="168" t="str">
        <f t="shared" si="2"/>
        <v>430118</v>
      </c>
      <c r="U533" s="170" t="str">
        <f>vlookup(T533,route!$A$3:$L$2248,5,FALSE)</f>
        <v>Destination</v>
      </c>
      <c r="V533" s="131"/>
    </row>
    <row r="534">
      <c r="A534" s="129"/>
      <c r="B534" s="168">
        <v>431.0</v>
      </c>
      <c r="C534" s="174" t="s">
        <v>645</v>
      </c>
      <c r="D534" s="154">
        <f>vlookup(E534,terminals!$C$4:$O$196,13,FALSE)</f>
        <v>97</v>
      </c>
      <c r="E534" s="174" t="s">
        <v>278</v>
      </c>
      <c r="F534" s="154">
        <f>vlookup(G534,terminals!$C$4:$O$196,13,FALSE)</f>
        <v>112</v>
      </c>
      <c r="G534" s="174" t="s">
        <v>268</v>
      </c>
      <c r="H534" s="175" t="s">
        <v>1143</v>
      </c>
      <c r="I534" s="176">
        <v>11400.0</v>
      </c>
      <c r="J534" s="177"/>
      <c r="K534" s="178"/>
      <c r="L534" s="179"/>
      <c r="M534" s="103"/>
      <c r="N534" s="103"/>
      <c r="O534" s="162" t="s">
        <v>1269</v>
      </c>
      <c r="P534" s="180">
        <v>629.0</v>
      </c>
      <c r="Q534" s="103"/>
      <c r="R534" s="168" t="str">
        <f t="shared" si="1"/>
        <v>43197</v>
      </c>
      <c r="S534" s="181" t="str">
        <f>vlookup(R534,route!$A$3:$L$2248,5,FALSE)</f>
        <v>Origin</v>
      </c>
      <c r="T534" s="168" t="str">
        <f t="shared" si="2"/>
        <v>431112</v>
      </c>
      <c r="U534" s="170" t="str">
        <f>vlookup(T534,route!$A$3:$L$2248,5,FALSE)</f>
        <v>Destination</v>
      </c>
      <c r="V534" s="131"/>
    </row>
    <row r="535">
      <c r="A535" s="129"/>
      <c r="B535" s="168">
        <v>432.0</v>
      </c>
      <c r="C535" s="174" t="s">
        <v>646</v>
      </c>
      <c r="D535" s="154">
        <f>vlookup(E535,terminals!$C$4:$O$196,13,FALSE)</f>
        <v>97</v>
      </c>
      <c r="E535" s="174" t="s">
        <v>278</v>
      </c>
      <c r="F535" s="154">
        <f>vlookup(G535,terminals!$C$4:$O$196,13,FALSE)</f>
        <v>114</v>
      </c>
      <c r="G535" s="174" t="s">
        <v>294</v>
      </c>
      <c r="H535" s="175" t="s">
        <v>1143</v>
      </c>
      <c r="I535" s="176">
        <v>11400.0</v>
      </c>
      <c r="J535" s="177"/>
      <c r="K535" s="178"/>
      <c r="L535" s="179"/>
      <c r="M535" s="103"/>
      <c r="N535" s="103"/>
      <c r="O535" s="162" t="s">
        <v>1363</v>
      </c>
      <c r="P535" s="180">
        <v>471.0</v>
      </c>
      <c r="Q535" s="103"/>
      <c r="R535" s="168" t="str">
        <f t="shared" si="1"/>
        <v>43297</v>
      </c>
      <c r="S535" s="181" t="str">
        <f>vlookup(R535,route!$A$3:$L$2248,5,FALSE)</f>
        <v>Origin</v>
      </c>
      <c r="T535" s="168" t="str">
        <f t="shared" si="2"/>
        <v>432114</v>
      </c>
      <c r="U535" s="170" t="str">
        <f>vlookup(T535,route!$A$3:$L$2248,5,FALSE)</f>
        <v>Destination</v>
      </c>
      <c r="V535" s="131"/>
    </row>
    <row r="536">
      <c r="A536" s="129"/>
      <c r="B536" s="168">
        <v>433.0</v>
      </c>
      <c r="C536" s="174" t="s">
        <v>647</v>
      </c>
      <c r="D536" s="154">
        <f>vlookup(E536,terminals!$C$4:$O$196,13,FALSE)</f>
        <v>106</v>
      </c>
      <c r="E536" s="174" t="s">
        <v>263</v>
      </c>
      <c r="F536" s="154">
        <f>vlookup(G536,terminals!$C$4:$O$196,13,FALSE)</f>
        <v>98</v>
      </c>
      <c r="G536" s="174" t="s">
        <v>293</v>
      </c>
      <c r="H536" s="175" t="s">
        <v>1143</v>
      </c>
      <c r="I536" s="176">
        <v>12000.0</v>
      </c>
      <c r="J536" s="177"/>
      <c r="K536" s="178"/>
      <c r="L536" s="179"/>
      <c r="M536" s="103"/>
      <c r="N536" s="103"/>
      <c r="O536" s="162" t="s">
        <v>1365</v>
      </c>
      <c r="P536" s="180">
        <v>471.0</v>
      </c>
      <c r="Q536" s="103"/>
      <c r="R536" s="168" t="str">
        <f t="shared" si="1"/>
        <v>433106</v>
      </c>
      <c r="S536" s="181" t="str">
        <f>vlookup(R536,route!$A$3:$L$2248,5,FALSE)</f>
        <v>Origin</v>
      </c>
      <c r="T536" s="168" t="str">
        <f t="shared" si="2"/>
        <v>43398</v>
      </c>
      <c r="U536" s="170" t="str">
        <f>vlookup(T536,route!$A$3:$L$2248,5,FALSE)</f>
        <v>Destination</v>
      </c>
      <c r="V536" s="131"/>
    </row>
    <row r="537">
      <c r="A537" s="129"/>
      <c r="B537" s="168">
        <v>434.0</v>
      </c>
      <c r="C537" s="174" t="s">
        <v>648</v>
      </c>
      <c r="D537" s="154">
        <f>vlookup(E537,terminals!$C$4:$O$196,13,FALSE)</f>
        <v>106</v>
      </c>
      <c r="E537" s="174" t="s">
        <v>263</v>
      </c>
      <c r="F537" s="154">
        <f>vlookup(G537,terminals!$C$4:$O$196,13,FALSE)</f>
        <v>87</v>
      </c>
      <c r="G537" s="174" t="s">
        <v>240</v>
      </c>
      <c r="H537" s="175" t="s">
        <v>1143</v>
      </c>
      <c r="I537" s="176">
        <v>11400.0</v>
      </c>
      <c r="J537" s="177"/>
      <c r="K537" s="178"/>
      <c r="L537" s="179"/>
      <c r="M537" s="103"/>
      <c r="N537" s="103"/>
      <c r="O537" s="162" t="s">
        <v>1366</v>
      </c>
      <c r="P537" s="180">
        <v>446.0</v>
      </c>
      <c r="Q537" s="103"/>
      <c r="R537" s="168" t="str">
        <f t="shared" si="1"/>
        <v>434106</v>
      </c>
      <c r="S537" s="181" t="str">
        <f>vlookup(R537,route!$A$3:$L$2248,5,FALSE)</f>
        <v>Origin</v>
      </c>
      <c r="T537" s="168" t="str">
        <f t="shared" si="2"/>
        <v>43487</v>
      </c>
      <c r="U537" s="170" t="str">
        <f>vlookup(T537,route!$A$3:$L$2248,5,FALSE)</f>
        <v>Destination</v>
      </c>
      <c r="V537" s="131"/>
    </row>
    <row r="538">
      <c r="A538" s="129"/>
      <c r="B538" s="168">
        <v>435.0</v>
      </c>
      <c r="C538" s="174" t="s">
        <v>649</v>
      </c>
      <c r="D538" s="154">
        <f>vlookup(E538,terminals!$C$4:$O$196,13,FALSE)</f>
        <v>106</v>
      </c>
      <c r="E538" s="174" t="s">
        <v>263</v>
      </c>
      <c r="F538" s="154">
        <f>vlookup(G538,terminals!$C$4:$O$196,13,FALSE)</f>
        <v>92</v>
      </c>
      <c r="G538" s="174" t="s">
        <v>286</v>
      </c>
      <c r="H538" s="175" t="s">
        <v>1143</v>
      </c>
      <c r="I538" s="176">
        <v>10300.0</v>
      </c>
      <c r="J538" s="177"/>
      <c r="K538" s="178"/>
      <c r="L538" s="179"/>
      <c r="M538" s="103"/>
      <c r="N538" s="103"/>
      <c r="O538" s="162" t="s">
        <v>1367</v>
      </c>
      <c r="P538" s="180">
        <v>512.0</v>
      </c>
      <c r="Q538" s="103"/>
      <c r="R538" s="168" t="str">
        <f t="shared" si="1"/>
        <v>435106</v>
      </c>
      <c r="S538" s="181" t="str">
        <f>vlookup(R538,route!$A$3:$L$2248,5,FALSE)</f>
        <v>Origin</v>
      </c>
      <c r="T538" s="168" t="str">
        <f t="shared" si="2"/>
        <v>43592</v>
      </c>
      <c r="U538" s="170" t="str">
        <f>vlookup(T538,route!$A$3:$L$2248,5,FALSE)</f>
        <v>Destination</v>
      </c>
      <c r="V538" s="131"/>
    </row>
    <row r="539">
      <c r="A539" s="129"/>
      <c r="B539" s="168">
        <v>436.0</v>
      </c>
      <c r="C539" s="174" t="s">
        <v>649</v>
      </c>
      <c r="D539" s="154">
        <f>vlookup(E539,terminals!$C$4:$O$196,13,FALSE)</f>
        <v>106</v>
      </c>
      <c r="E539" s="174" t="s">
        <v>263</v>
      </c>
      <c r="F539" s="154">
        <f>vlookup(G539,terminals!$C$4:$O$196,13,FALSE)</f>
        <v>92</v>
      </c>
      <c r="G539" s="174" t="s">
        <v>286</v>
      </c>
      <c r="H539" s="175" t="s">
        <v>1143</v>
      </c>
      <c r="I539" s="176">
        <v>10200.0</v>
      </c>
      <c r="J539" s="177"/>
      <c r="K539" s="178"/>
      <c r="L539" s="179"/>
      <c r="M539" s="103"/>
      <c r="N539" s="103"/>
      <c r="O539" s="162" t="s">
        <v>1367</v>
      </c>
      <c r="P539" s="180">
        <v>512.0</v>
      </c>
      <c r="Q539" s="103"/>
      <c r="R539" s="168" t="str">
        <f t="shared" si="1"/>
        <v>436106</v>
      </c>
      <c r="S539" s="181" t="str">
        <f>vlookup(R539,route!$A$3:$L$2248,5,FALSE)</f>
        <v>Origin</v>
      </c>
      <c r="T539" s="168" t="str">
        <f t="shared" si="2"/>
        <v>43692</v>
      </c>
      <c r="U539" s="170" t="str">
        <f>vlookup(T539,route!$A$3:$L$2248,5,FALSE)</f>
        <v>Destination</v>
      </c>
      <c r="V539" s="131"/>
    </row>
    <row r="540">
      <c r="A540" s="129"/>
      <c r="B540" s="168">
        <v>437.0</v>
      </c>
      <c r="C540" s="174" t="s">
        <v>650</v>
      </c>
      <c r="D540" s="154">
        <f>vlookup(E540,terminals!$C$4:$O$196,13,FALSE)</f>
        <v>106</v>
      </c>
      <c r="E540" s="174" t="s">
        <v>263</v>
      </c>
      <c r="F540" s="154">
        <f>vlookup(G540,terminals!$C$4:$O$196,13,FALSE)</f>
        <v>94</v>
      </c>
      <c r="G540" s="174" t="s">
        <v>285</v>
      </c>
      <c r="H540" s="175" t="s">
        <v>1143</v>
      </c>
      <c r="I540" s="176">
        <v>9700.0</v>
      </c>
      <c r="J540" s="177"/>
      <c r="K540" s="178"/>
      <c r="L540" s="179"/>
      <c r="M540" s="103"/>
      <c r="N540" s="103"/>
      <c r="O540" s="162" t="s">
        <v>1368</v>
      </c>
      <c r="P540" s="180">
        <v>396.0</v>
      </c>
      <c r="Q540" s="103"/>
      <c r="R540" s="168" t="str">
        <f t="shared" si="1"/>
        <v>437106</v>
      </c>
      <c r="S540" s="181" t="str">
        <f>vlookup(R540,route!$A$3:$L$2248,5,FALSE)</f>
        <v>Origin</v>
      </c>
      <c r="T540" s="168" t="str">
        <f t="shared" si="2"/>
        <v>43794</v>
      </c>
      <c r="U540" s="170" t="str">
        <f>vlookup(T540,route!$A$3:$L$2248,5,FALSE)</f>
        <v>Destination</v>
      </c>
      <c r="V540" s="131"/>
    </row>
    <row r="541">
      <c r="A541" s="129"/>
      <c r="B541" s="168">
        <v>438.0</v>
      </c>
      <c r="C541" s="174" t="s">
        <v>651</v>
      </c>
      <c r="D541" s="154">
        <f>vlookup(E541,terminals!$C$4:$O$196,13,FALSE)</f>
        <v>106</v>
      </c>
      <c r="E541" s="174" t="s">
        <v>263</v>
      </c>
      <c r="F541" s="154">
        <f>vlookup(G541,terminals!$C$4:$O$196,13,FALSE)</f>
        <v>90</v>
      </c>
      <c r="G541" s="174" t="s">
        <v>284</v>
      </c>
      <c r="H541" s="175" t="s">
        <v>1143</v>
      </c>
      <c r="I541" s="176">
        <v>11600.0</v>
      </c>
      <c r="J541" s="177"/>
      <c r="K541" s="178"/>
      <c r="L541" s="179"/>
      <c r="M541" s="103"/>
      <c r="N541" s="103"/>
      <c r="O541" s="162" t="s">
        <v>1320</v>
      </c>
      <c r="P541" s="180">
        <v>608.0</v>
      </c>
      <c r="Q541" s="103"/>
      <c r="R541" s="168" t="str">
        <f t="shared" si="1"/>
        <v>438106</v>
      </c>
      <c r="S541" s="181" t="str">
        <f>vlookup(R541,route!$A$3:$L$2248,5,FALSE)</f>
        <v>Origin</v>
      </c>
      <c r="T541" s="168" t="str">
        <f t="shared" si="2"/>
        <v>43890</v>
      </c>
      <c r="U541" s="170" t="str">
        <f>vlookup(T541,route!$A$3:$L$2248,5,FALSE)</f>
        <v>Destination</v>
      </c>
      <c r="V541" s="131"/>
    </row>
    <row r="542">
      <c r="A542" s="129"/>
      <c r="B542" s="168">
        <v>439.0</v>
      </c>
      <c r="C542" s="174" t="s">
        <v>651</v>
      </c>
      <c r="D542" s="154">
        <f>vlookup(E542,terminals!$C$4:$O$196,13,FALSE)</f>
        <v>106</v>
      </c>
      <c r="E542" s="174" t="s">
        <v>263</v>
      </c>
      <c r="F542" s="154">
        <f>vlookup(G542,terminals!$C$4:$O$196,13,FALSE)</f>
        <v>90</v>
      </c>
      <c r="G542" s="174" t="s">
        <v>284</v>
      </c>
      <c r="H542" s="175" t="s">
        <v>1143</v>
      </c>
      <c r="I542" s="176">
        <v>10500.0</v>
      </c>
      <c r="J542" s="177"/>
      <c r="K542" s="178"/>
      <c r="L542" s="179"/>
      <c r="M542" s="103"/>
      <c r="N542" s="103"/>
      <c r="O542" s="162" t="s">
        <v>1320</v>
      </c>
      <c r="P542" s="180">
        <v>558.0</v>
      </c>
      <c r="Q542" s="103"/>
      <c r="R542" s="168" t="str">
        <f t="shared" si="1"/>
        <v>439106</v>
      </c>
      <c r="S542" s="181" t="str">
        <f>vlookup(R542,route!$A$3:$L$2248,5,FALSE)</f>
        <v>Origin</v>
      </c>
      <c r="T542" s="168" t="str">
        <f t="shared" si="2"/>
        <v>43990</v>
      </c>
      <c r="U542" s="170" t="str">
        <f>vlookup(T542,route!$A$3:$L$2248,5,FALSE)</f>
        <v>Destination</v>
      </c>
      <c r="V542" s="131"/>
    </row>
    <row r="543">
      <c r="A543" s="129"/>
      <c r="B543" s="168">
        <v>440.0</v>
      </c>
      <c r="C543" s="174" t="s">
        <v>652</v>
      </c>
      <c r="D543" s="154">
        <f>vlookup(E543,terminals!$C$4:$O$196,13,FALSE)</f>
        <v>106</v>
      </c>
      <c r="E543" s="174" t="s">
        <v>263</v>
      </c>
      <c r="F543" s="154">
        <f>vlookup(G543,terminals!$C$4:$O$196,13,FALSE)</f>
        <v>96</v>
      </c>
      <c r="G543" s="174" t="s">
        <v>260</v>
      </c>
      <c r="H543" s="175" t="s">
        <v>1143</v>
      </c>
      <c r="I543" s="176">
        <v>9700.0</v>
      </c>
      <c r="J543" s="177"/>
      <c r="K543" s="178"/>
      <c r="L543" s="179"/>
      <c r="M543" s="103"/>
      <c r="N543" s="103"/>
      <c r="O543" s="162" t="s">
        <v>1369</v>
      </c>
      <c r="P543" s="180">
        <v>629.0</v>
      </c>
      <c r="Q543" s="103"/>
      <c r="R543" s="168" t="str">
        <f t="shared" si="1"/>
        <v>440106</v>
      </c>
      <c r="S543" s="181" t="str">
        <f>vlookup(R543,route!$A$3:$L$2248,5,FALSE)</f>
        <v>Origin</v>
      </c>
      <c r="T543" s="168" t="str">
        <f t="shared" si="2"/>
        <v>44096</v>
      </c>
      <c r="U543" s="170" t="str">
        <f>vlookup(T543,route!$A$3:$L$2248,5,FALSE)</f>
        <v>Destination</v>
      </c>
      <c r="V543" s="131"/>
    </row>
    <row r="544">
      <c r="A544" s="129"/>
      <c r="B544" s="168">
        <v>441.0</v>
      </c>
      <c r="C544" s="174" t="s">
        <v>653</v>
      </c>
      <c r="D544" s="154">
        <f>vlookup(E544,terminals!$C$4:$O$196,13,FALSE)</f>
        <v>106</v>
      </c>
      <c r="E544" s="174" t="s">
        <v>263</v>
      </c>
      <c r="F544" s="154">
        <f>vlookup(G544,terminals!$C$4:$O$196,13,FALSE)</f>
        <v>98</v>
      </c>
      <c r="G544" s="174" t="s">
        <v>293</v>
      </c>
      <c r="H544" s="175" t="s">
        <v>1143</v>
      </c>
      <c r="I544" s="176">
        <v>10900.0</v>
      </c>
      <c r="J544" s="177"/>
      <c r="K544" s="178"/>
      <c r="L544" s="179"/>
      <c r="M544" s="103"/>
      <c r="N544" s="103"/>
      <c r="O544" s="162" t="s">
        <v>1365</v>
      </c>
      <c r="P544" s="180">
        <v>629.0</v>
      </c>
      <c r="Q544" s="103"/>
      <c r="R544" s="168" t="str">
        <f t="shared" si="1"/>
        <v>441106</v>
      </c>
      <c r="S544" s="181" t="str">
        <f>vlookup(R544,route!$A$3:$L$2248,5,FALSE)</f>
        <v>Origin</v>
      </c>
      <c r="T544" s="168" t="str">
        <f t="shared" si="2"/>
        <v>44198</v>
      </c>
      <c r="U544" s="170" t="str">
        <f>vlookup(T544,route!$A$3:$L$2248,5,FALSE)</f>
        <v>Destination</v>
      </c>
      <c r="V544" s="131"/>
    </row>
    <row r="545">
      <c r="A545" s="129"/>
      <c r="B545" s="168">
        <v>442.0</v>
      </c>
      <c r="C545" s="174" t="s">
        <v>654</v>
      </c>
      <c r="D545" s="154">
        <f>vlookup(E545,terminals!$C$4:$O$196,13,FALSE)</f>
        <v>106</v>
      </c>
      <c r="E545" s="174" t="s">
        <v>263</v>
      </c>
      <c r="F545" s="154">
        <f>vlookup(G545,terminals!$C$4:$O$196,13,FALSE)</f>
        <v>99</v>
      </c>
      <c r="G545" s="174" t="s">
        <v>279</v>
      </c>
      <c r="H545" s="175" t="s">
        <v>1143</v>
      </c>
      <c r="I545" s="176">
        <v>11200.0</v>
      </c>
      <c r="J545" s="177"/>
      <c r="K545" s="178"/>
      <c r="L545" s="179"/>
      <c r="M545" s="103"/>
      <c r="N545" s="103"/>
      <c r="O545" s="162" t="s">
        <v>1370</v>
      </c>
      <c r="P545" s="180">
        <v>596.0</v>
      </c>
      <c r="Q545" s="103"/>
      <c r="R545" s="168" t="str">
        <f t="shared" si="1"/>
        <v>442106</v>
      </c>
      <c r="S545" s="181" t="str">
        <f>vlookup(R545,route!$A$3:$L$2248,5,FALSE)</f>
        <v>Origin</v>
      </c>
      <c r="T545" s="168" t="str">
        <f t="shared" si="2"/>
        <v>44299</v>
      </c>
      <c r="U545" s="170" t="str">
        <f>vlookup(T545,route!$A$3:$L$2248,5,FALSE)</f>
        <v>Destination</v>
      </c>
      <c r="V545" s="131"/>
    </row>
    <row r="546">
      <c r="A546" s="129"/>
      <c r="B546" s="168">
        <v>443.0</v>
      </c>
      <c r="C546" s="174" t="s">
        <v>655</v>
      </c>
      <c r="D546" s="154">
        <f>vlookup(E546,terminals!$C$4:$O$196,13,FALSE)</f>
        <v>106</v>
      </c>
      <c r="E546" s="174" t="s">
        <v>263</v>
      </c>
      <c r="F546" s="154">
        <f>vlookup(G546,terminals!$C$4:$O$196,13,FALSE)</f>
        <v>116</v>
      </c>
      <c r="G546" s="174" t="s">
        <v>298</v>
      </c>
      <c r="H546" s="175" t="s">
        <v>1143</v>
      </c>
      <c r="I546" s="176">
        <v>12700.0</v>
      </c>
      <c r="J546" s="177"/>
      <c r="K546" s="178"/>
      <c r="L546" s="179"/>
      <c r="M546" s="103"/>
      <c r="N546" s="103"/>
      <c r="O546" s="162" t="s">
        <v>1228</v>
      </c>
      <c r="P546" s="180">
        <v>332.0</v>
      </c>
      <c r="Q546" s="103"/>
      <c r="R546" s="168" t="str">
        <f t="shared" si="1"/>
        <v>443106</v>
      </c>
      <c r="S546" s="181" t="str">
        <f>vlookup(R546,route!$A$3:$L$2248,5,FALSE)</f>
        <v>Origin</v>
      </c>
      <c r="T546" s="168" t="str">
        <f t="shared" si="2"/>
        <v>443116</v>
      </c>
      <c r="U546" s="170" t="str">
        <f>vlookup(T546,route!$A$3:$L$2248,5,FALSE)</f>
        <v>Destination</v>
      </c>
      <c r="V546" s="131"/>
    </row>
    <row r="547">
      <c r="A547" s="129"/>
      <c r="B547" s="168">
        <v>444.0</v>
      </c>
      <c r="C547" s="174" t="s">
        <v>655</v>
      </c>
      <c r="D547" s="154">
        <f>vlookup(E547,terminals!$C$4:$O$196,13,FALSE)</f>
        <v>106</v>
      </c>
      <c r="E547" s="174" t="s">
        <v>263</v>
      </c>
      <c r="F547" s="154">
        <f>vlookup(G547,terminals!$C$4:$O$196,13,FALSE)</f>
        <v>116</v>
      </c>
      <c r="G547" s="174" t="s">
        <v>298</v>
      </c>
      <c r="H547" s="175" t="s">
        <v>1143</v>
      </c>
      <c r="I547" s="176">
        <v>11600.0</v>
      </c>
      <c r="J547" s="177"/>
      <c r="K547" s="178"/>
      <c r="L547" s="179"/>
      <c r="M547" s="103"/>
      <c r="N547" s="103"/>
      <c r="O547" s="162" t="s">
        <v>1228</v>
      </c>
      <c r="P547" s="180">
        <v>332.0</v>
      </c>
      <c r="Q547" s="103"/>
      <c r="R547" s="168" t="str">
        <f t="shared" si="1"/>
        <v>444106</v>
      </c>
      <c r="S547" s="181" t="str">
        <f>vlookup(R547,route!$A$3:$L$2248,5,FALSE)</f>
        <v>Origin</v>
      </c>
      <c r="T547" s="168" t="str">
        <f t="shared" si="2"/>
        <v>444116</v>
      </c>
      <c r="U547" s="170" t="str">
        <f>vlookup(T547,route!$A$3:$L$2248,5,FALSE)</f>
        <v>Destination</v>
      </c>
      <c r="V547" s="131"/>
    </row>
    <row r="548">
      <c r="A548" s="129"/>
      <c r="B548" s="168">
        <v>445.0</v>
      </c>
      <c r="C548" s="174" t="s">
        <v>656</v>
      </c>
      <c r="D548" s="154">
        <f>vlookup(E548,terminals!$C$4:$O$196,13,FALSE)</f>
        <v>106</v>
      </c>
      <c r="E548" s="174" t="s">
        <v>263</v>
      </c>
      <c r="F548" s="154">
        <f>vlookup(G548,terminals!$C$4:$O$196,13,FALSE)</f>
        <v>88</v>
      </c>
      <c r="G548" s="174" t="s">
        <v>259</v>
      </c>
      <c r="H548" s="175" t="s">
        <v>1143</v>
      </c>
      <c r="I548" s="176">
        <v>11400.0</v>
      </c>
      <c r="J548" s="177"/>
      <c r="K548" s="178"/>
      <c r="L548" s="179"/>
      <c r="M548" s="103"/>
      <c r="N548" s="103"/>
      <c r="O548" s="162" t="s">
        <v>1371</v>
      </c>
      <c r="P548" s="180">
        <v>718.0</v>
      </c>
      <c r="Q548" s="103"/>
      <c r="R548" s="168" t="str">
        <f t="shared" si="1"/>
        <v>445106</v>
      </c>
      <c r="S548" s="181" t="str">
        <f>vlookup(R548,route!$A$3:$L$2248,5,FALSE)</f>
        <v>Origin</v>
      </c>
      <c r="T548" s="168" t="str">
        <f t="shared" si="2"/>
        <v>44588</v>
      </c>
      <c r="U548" s="170" t="str">
        <f>vlookup(T548,route!$A$3:$L$2248,5,FALSE)</f>
        <v>Destination</v>
      </c>
      <c r="V548" s="131"/>
    </row>
    <row r="549">
      <c r="A549" s="129"/>
      <c r="B549" s="168">
        <v>446.0</v>
      </c>
      <c r="C549" s="174" t="s">
        <v>657</v>
      </c>
      <c r="D549" s="154">
        <f>vlookup(E549,terminals!$C$4:$O$196,13,FALSE)</f>
        <v>106</v>
      </c>
      <c r="E549" s="174" t="s">
        <v>263</v>
      </c>
      <c r="F549" s="154">
        <f>vlookup(G549,terminals!$C$4:$O$196,13,FALSE)</f>
        <v>95</v>
      </c>
      <c r="G549" s="174" t="s">
        <v>290</v>
      </c>
      <c r="H549" s="175" t="s">
        <v>1143</v>
      </c>
      <c r="I549" s="176">
        <v>7300.0</v>
      </c>
      <c r="J549" s="177"/>
      <c r="K549" s="178"/>
      <c r="L549" s="179"/>
      <c r="M549" s="103"/>
      <c r="N549" s="103"/>
      <c r="O549" s="162" t="s">
        <v>1317</v>
      </c>
      <c r="P549" s="180">
        <v>718.0</v>
      </c>
      <c r="Q549" s="103"/>
      <c r="R549" s="168" t="str">
        <f t="shared" si="1"/>
        <v>446106</v>
      </c>
      <c r="S549" s="181" t="str">
        <f>vlookup(R549,route!$A$3:$L$2248,5,FALSE)</f>
        <v>Origin</v>
      </c>
      <c r="T549" s="168" t="str">
        <f t="shared" si="2"/>
        <v>44695</v>
      </c>
      <c r="U549" s="170" t="str">
        <f>vlookup(T549,route!$A$3:$L$2248,5,FALSE)</f>
        <v>Destination</v>
      </c>
      <c r="V549" s="131"/>
    </row>
    <row r="550">
      <c r="A550" s="129"/>
      <c r="B550" s="168">
        <v>447.0</v>
      </c>
      <c r="C550" s="174" t="s">
        <v>657</v>
      </c>
      <c r="D550" s="154">
        <f>vlookup(E550,terminals!$C$4:$O$196,13,FALSE)</f>
        <v>106</v>
      </c>
      <c r="E550" s="174" t="s">
        <v>263</v>
      </c>
      <c r="F550" s="154">
        <f>vlookup(G550,terminals!$C$4:$O$196,13,FALSE)</f>
        <v>95</v>
      </c>
      <c r="G550" s="174" t="s">
        <v>290</v>
      </c>
      <c r="H550" s="175" t="s">
        <v>1143</v>
      </c>
      <c r="I550" s="176">
        <v>7300.0</v>
      </c>
      <c r="J550" s="177"/>
      <c r="K550" s="178"/>
      <c r="L550" s="179"/>
      <c r="M550" s="103"/>
      <c r="N550" s="103"/>
      <c r="O550" s="162" t="s">
        <v>1317</v>
      </c>
      <c r="P550" s="180">
        <v>673.0</v>
      </c>
      <c r="Q550" s="103"/>
      <c r="R550" s="168" t="str">
        <f t="shared" si="1"/>
        <v>447106</v>
      </c>
      <c r="S550" s="181" t="str">
        <f>vlookup(R550,route!$A$3:$L$2248,5,FALSE)</f>
        <v>Origin</v>
      </c>
      <c r="T550" s="168" t="str">
        <f t="shared" si="2"/>
        <v>44795</v>
      </c>
      <c r="U550" s="170" t="str">
        <f>vlookup(T550,route!$A$3:$L$2248,5,FALSE)</f>
        <v>Destination</v>
      </c>
      <c r="V550" s="131"/>
    </row>
    <row r="551">
      <c r="A551" s="129"/>
      <c r="B551" s="168">
        <v>448.0</v>
      </c>
      <c r="C551" s="174" t="s">
        <v>658</v>
      </c>
      <c r="D551" s="154">
        <f>vlookup(E551,terminals!$C$4:$O$196,13,FALSE)</f>
        <v>106</v>
      </c>
      <c r="E551" s="174" t="s">
        <v>263</v>
      </c>
      <c r="F551" s="154">
        <f>vlookup(G551,terminals!$C$4:$O$196,13,FALSE)</f>
        <v>118</v>
      </c>
      <c r="G551" s="174" t="s">
        <v>266</v>
      </c>
      <c r="H551" s="175" t="s">
        <v>1143</v>
      </c>
      <c r="I551" s="176">
        <v>15300.0</v>
      </c>
      <c r="J551" s="177"/>
      <c r="K551" s="178"/>
      <c r="L551" s="179"/>
      <c r="M551" s="103"/>
      <c r="N551" s="103"/>
      <c r="O551" s="162" t="s">
        <v>1372</v>
      </c>
      <c r="P551" s="180">
        <v>444.0</v>
      </c>
      <c r="Q551" s="103"/>
      <c r="R551" s="168" t="str">
        <f t="shared" si="1"/>
        <v>448106</v>
      </c>
      <c r="S551" s="181" t="str">
        <f>vlookup(R551,route!$A$3:$L$2248,5,FALSE)</f>
        <v>Origin</v>
      </c>
      <c r="T551" s="168" t="str">
        <f t="shared" si="2"/>
        <v>448118</v>
      </c>
      <c r="U551" s="170" t="str">
        <f>vlookup(T551,route!$A$3:$L$2248,5,FALSE)</f>
        <v>Destination</v>
      </c>
      <c r="V551" s="131"/>
    </row>
    <row r="552">
      <c r="A552" s="129"/>
      <c r="B552" s="168">
        <v>449.0</v>
      </c>
      <c r="C552" s="174" t="s">
        <v>658</v>
      </c>
      <c r="D552" s="154">
        <f>vlookup(E552,terminals!$C$4:$O$196,13,FALSE)</f>
        <v>106</v>
      </c>
      <c r="E552" s="174" t="s">
        <v>263</v>
      </c>
      <c r="F552" s="154">
        <f>vlookup(G552,terminals!$C$4:$O$196,13,FALSE)</f>
        <v>118</v>
      </c>
      <c r="G552" s="174" t="s">
        <v>266</v>
      </c>
      <c r="H552" s="175" t="s">
        <v>1143</v>
      </c>
      <c r="I552" s="176">
        <v>14200.0</v>
      </c>
      <c r="J552" s="177"/>
      <c r="K552" s="178"/>
      <c r="L552" s="179"/>
      <c r="M552" s="103"/>
      <c r="N552" s="103"/>
      <c r="O552" s="162" t="s">
        <v>1372</v>
      </c>
      <c r="P552" s="180">
        <v>568.0</v>
      </c>
      <c r="Q552" s="103"/>
      <c r="R552" s="168" t="str">
        <f t="shared" si="1"/>
        <v>449106</v>
      </c>
      <c r="S552" s="181" t="str">
        <f>vlookup(R552,route!$A$3:$L$2248,5,FALSE)</f>
        <v>Origin</v>
      </c>
      <c r="T552" s="168" t="str">
        <f t="shared" si="2"/>
        <v>449118</v>
      </c>
      <c r="U552" s="170" t="str">
        <f>vlookup(T552,route!$A$3:$L$2248,5,FALSE)</f>
        <v>Destination</v>
      </c>
      <c r="V552" s="131"/>
    </row>
    <row r="553">
      <c r="A553" s="129"/>
      <c r="B553" s="168">
        <v>450.0</v>
      </c>
      <c r="C553" s="174" t="s">
        <v>659</v>
      </c>
      <c r="D553" s="154">
        <f>vlookup(E553,terminals!$C$4:$O$196,13,FALSE)</f>
        <v>106</v>
      </c>
      <c r="E553" s="174" t="s">
        <v>263</v>
      </c>
      <c r="F553" s="154">
        <f>vlookup(G553,terminals!$C$4:$O$196,13,FALSE)</f>
        <v>89</v>
      </c>
      <c r="G553" s="174" t="s">
        <v>283</v>
      </c>
      <c r="H553" s="175" t="s">
        <v>1143</v>
      </c>
      <c r="I553" s="176">
        <v>12000.0</v>
      </c>
      <c r="J553" s="177"/>
      <c r="K553" s="178"/>
      <c r="L553" s="179"/>
      <c r="M553" s="103"/>
      <c r="N553" s="103"/>
      <c r="O553" s="162" t="s">
        <v>1373</v>
      </c>
      <c r="P553" s="180">
        <v>691.0</v>
      </c>
      <c r="Q553" s="103"/>
      <c r="R553" s="168" t="str">
        <f t="shared" si="1"/>
        <v>450106</v>
      </c>
      <c r="S553" s="181" t="str">
        <f>vlookup(R553,route!$A$3:$L$2248,5,FALSE)</f>
        <v>Origin</v>
      </c>
      <c r="T553" s="168" t="str">
        <f t="shared" si="2"/>
        <v>45089</v>
      </c>
      <c r="U553" s="170" t="str">
        <f>vlookup(T553,route!$A$3:$L$2248,5,FALSE)</f>
        <v>Destination</v>
      </c>
      <c r="V553" s="131"/>
    </row>
    <row r="554">
      <c r="A554" s="129"/>
      <c r="B554" s="168">
        <v>451.0</v>
      </c>
      <c r="C554" s="174" t="s">
        <v>660</v>
      </c>
      <c r="D554" s="154">
        <f>vlookup(E554,terminals!$C$4:$O$196,13,FALSE)</f>
        <v>106</v>
      </c>
      <c r="E554" s="174" t="s">
        <v>263</v>
      </c>
      <c r="F554" s="154">
        <f>vlookup(G554,terminals!$C$4:$O$196,13,FALSE)</f>
        <v>93</v>
      </c>
      <c r="G554" s="174" t="s">
        <v>273</v>
      </c>
      <c r="H554" s="175" t="s">
        <v>1143</v>
      </c>
      <c r="I554" s="176">
        <v>9500.0</v>
      </c>
      <c r="J554" s="177"/>
      <c r="K554" s="178"/>
      <c r="L554" s="179"/>
      <c r="M554" s="103"/>
      <c r="N554" s="103"/>
      <c r="O554" s="162" t="s">
        <v>1374</v>
      </c>
      <c r="P554" s="180">
        <v>464.0</v>
      </c>
      <c r="Q554" s="103"/>
      <c r="R554" s="168" t="str">
        <f t="shared" si="1"/>
        <v>451106</v>
      </c>
      <c r="S554" s="181" t="str">
        <f>vlookup(R554,route!$A$3:$L$2248,5,FALSE)</f>
        <v>Origin</v>
      </c>
      <c r="T554" s="168" t="str">
        <f t="shared" si="2"/>
        <v>45193</v>
      </c>
      <c r="U554" s="170" t="str">
        <f>vlookup(T554,route!$A$3:$L$2248,5,FALSE)</f>
        <v>Destination</v>
      </c>
      <c r="V554" s="131"/>
    </row>
    <row r="555">
      <c r="A555" s="129"/>
      <c r="B555" s="168">
        <v>452.0</v>
      </c>
      <c r="C555" s="174" t="s">
        <v>661</v>
      </c>
      <c r="D555" s="154">
        <f>vlookup(E555,terminals!$C$4:$O$196,13,FALSE)</f>
        <v>106</v>
      </c>
      <c r="E555" s="174" t="s">
        <v>263</v>
      </c>
      <c r="F555" s="154">
        <f>vlookup(G555,terminals!$C$4:$O$196,13,FALSE)</f>
        <v>91</v>
      </c>
      <c r="G555" s="174" t="s">
        <v>274</v>
      </c>
      <c r="H555" s="175" t="s">
        <v>1143</v>
      </c>
      <c r="I555" s="176">
        <v>10900.0</v>
      </c>
      <c r="J555" s="177"/>
      <c r="K555" s="178"/>
      <c r="L555" s="179"/>
      <c r="M555" s="103"/>
      <c r="N555" s="103"/>
      <c r="O555" s="162" t="s">
        <v>1375</v>
      </c>
      <c r="P555" s="180">
        <v>440.0</v>
      </c>
      <c r="Q555" s="103"/>
      <c r="R555" s="168" t="str">
        <f t="shared" si="1"/>
        <v>452106</v>
      </c>
      <c r="S555" s="181" t="str">
        <f>vlookup(R555,route!$A$3:$L$2248,5,FALSE)</f>
        <v>Origin</v>
      </c>
      <c r="T555" s="168" t="str">
        <f t="shared" si="2"/>
        <v>45291</v>
      </c>
      <c r="U555" s="170" t="str">
        <f>vlookup(T555,route!$A$3:$L$2248,5,FALSE)</f>
        <v>Destination</v>
      </c>
      <c r="V555" s="131"/>
    </row>
    <row r="556">
      <c r="A556" s="129"/>
      <c r="B556" s="168">
        <v>453.0</v>
      </c>
      <c r="C556" s="174" t="s">
        <v>662</v>
      </c>
      <c r="D556" s="154">
        <f>vlookup(E556,terminals!$C$4:$O$196,13,FALSE)</f>
        <v>106</v>
      </c>
      <c r="E556" s="174" t="s">
        <v>263</v>
      </c>
      <c r="F556" s="154">
        <f>vlookup(G556,terminals!$C$4:$O$196,13,FALSE)</f>
        <v>119</v>
      </c>
      <c r="G556" s="174" t="s">
        <v>269</v>
      </c>
      <c r="H556" s="175" t="s">
        <v>1143</v>
      </c>
      <c r="I556" s="176">
        <v>14200.0</v>
      </c>
      <c r="J556" s="177"/>
      <c r="K556" s="178"/>
      <c r="L556" s="179"/>
      <c r="M556" s="103"/>
      <c r="N556" s="103"/>
      <c r="O556" s="162" t="s">
        <v>1376</v>
      </c>
      <c r="P556" s="180">
        <v>602.0</v>
      </c>
      <c r="Q556" s="103"/>
      <c r="R556" s="168" t="str">
        <f t="shared" si="1"/>
        <v>453106</v>
      </c>
      <c r="S556" s="181" t="str">
        <f>vlookup(R556,route!$A$3:$L$2248,5,FALSE)</f>
        <v>Origin</v>
      </c>
      <c r="T556" s="168" t="str">
        <f t="shared" si="2"/>
        <v>453119</v>
      </c>
      <c r="U556" s="170" t="str">
        <f>vlookup(T556,route!$A$3:$L$2248,5,FALSE)</f>
        <v>Destination</v>
      </c>
      <c r="V556" s="131"/>
    </row>
    <row r="557">
      <c r="A557" s="129"/>
      <c r="B557" s="168">
        <v>454.0</v>
      </c>
      <c r="C557" s="174" t="s">
        <v>663</v>
      </c>
      <c r="D557" s="154">
        <f>vlookup(E557,terminals!$C$4:$O$196,13,FALSE)</f>
        <v>104</v>
      </c>
      <c r="E557" s="174" t="s">
        <v>1091</v>
      </c>
      <c r="F557" s="154">
        <f>vlookup(G557,terminals!$C$4:$O$196,13,FALSE)</f>
        <v>92</v>
      </c>
      <c r="G557" s="174" t="s">
        <v>286</v>
      </c>
      <c r="H557" s="175" t="s">
        <v>1143</v>
      </c>
      <c r="I557" s="176">
        <v>11000.0</v>
      </c>
      <c r="J557" s="177"/>
      <c r="K557" s="178"/>
      <c r="L557" s="179"/>
      <c r="M557" s="103"/>
      <c r="N557" s="103"/>
      <c r="O557" s="162" t="s">
        <v>1377</v>
      </c>
      <c r="P557" s="180">
        <v>551.0</v>
      </c>
      <c r="Q557" s="103"/>
      <c r="R557" s="168" t="str">
        <f t="shared" si="1"/>
        <v>454104</v>
      </c>
      <c r="S557" s="181" t="str">
        <f>vlookup(R557,route!$A$3:$L$2248,5,FALSE)</f>
        <v>Origin</v>
      </c>
      <c r="T557" s="168" t="str">
        <f t="shared" si="2"/>
        <v>45492</v>
      </c>
      <c r="U557" s="170" t="str">
        <f>vlookup(T557,route!$A$3:$L$2248,5,FALSE)</f>
        <v>Destination</v>
      </c>
      <c r="V557" s="131"/>
    </row>
    <row r="558">
      <c r="A558" s="129"/>
      <c r="B558" s="168">
        <v>455.0</v>
      </c>
      <c r="C558" s="174" t="s">
        <v>664</v>
      </c>
      <c r="D558" s="154">
        <f>vlookup(E558,terminals!$C$4:$O$196,13,FALSE)</f>
        <v>104</v>
      </c>
      <c r="E558" s="174" t="s">
        <v>1091</v>
      </c>
      <c r="F558" s="154">
        <f>vlookup(G558,terminals!$C$4:$O$196,13,FALSE)</f>
        <v>94</v>
      </c>
      <c r="G558" s="174" t="s">
        <v>285</v>
      </c>
      <c r="H558" s="175" t="s">
        <v>1143</v>
      </c>
      <c r="I558" s="176">
        <v>10500.0</v>
      </c>
      <c r="J558" s="177"/>
      <c r="K558" s="178"/>
      <c r="L558" s="179"/>
      <c r="M558" s="103"/>
      <c r="N558" s="103"/>
      <c r="O558" s="162" t="s">
        <v>1378</v>
      </c>
      <c r="P558" s="180">
        <v>622.0</v>
      </c>
      <c r="Q558" s="103"/>
      <c r="R558" s="168" t="str">
        <f t="shared" si="1"/>
        <v>455104</v>
      </c>
      <c r="S558" s="181" t="str">
        <f>vlookup(R558,route!$A$3:$L$2248,5,FALSE)</f>
        <v>Origin</v>
      </c>
      <c r="T558" s="168" t="str">
        <f t="shared" si="2"/>
        <v>45594</v>
      </c>
      <c r="U558" s="170" t="str">
        <f>vlookup(T558,route!$A$3:$L$2248,5,FALSE)</f>
        <v>Destination</v>
      </c>
      <c r="V558" s="131"/>
    </row>
    <row r="559">
      <c r="A559" s="129"/>
      <c r="B559" s="168">
        <v>456.0</v>
      </c>
      <c r="C559" s="174" t="s">
        <v>665</v>
      </c>
      <c r="D559" s="154">
        <f>vlookup(E559,terminals!$C$4:$O$196,13,FALSE)</f>
        <v>104</v>
      </c>
      <c r="E559" s="174" t="s">
        <v>1091</v>
      </c>
      <c r="F559" s="154">
        <f>vlookup(G559,terminals!$C$4:$O$196,13,FALSE)</f>
        <v>98</v>
      </c>
      <c r="G559" s="174" t="s">
        <v>293</v>
      </c>
      <c r="H559" s="175" t="s">
        <v>1143</v>
      </c>
      <c r="I559" s="176">
        <v>12300.0</v>
      </c>
      <c r="J559" s="177"/>
      <c r="K559" s="178"/>
      <c r="L559" s="179"/>
      <c r="M559" s="103"/>
      <c r="N559" s="103"/>
      <c r="O559" s="162" t="s">
        <v>1365</v>
      </c>
      <c r="P559" s="180">
        <v>590.0</v>
      </c>
      <c r="Q559" s="103"/>
      <c r="R559" s="168" t="str">
        <f t="shared" si="1"/>
        <v>456104</v>
      </c>
      <c r="S559" s="181" t="str">
        <f>vlookup(R559,route!$A$3:$L$2248,5,FALSE)</f>
        <v>Origin</v>
      </c>
      <c r="T559" s="168" t="str">
        <f t="shared" si="2"/>
        <v>45698</v>
      </c>
      <c r="U559" s="170" t="str">
        <f>vlookup(T559,route!$A$3:$L$2248,5,FALSE)</f>
        <v>Destination</v>
      </c>
      <c r="V559" s="131"/>
    </row>
    <row r="560">
      <c r="A560" s="129"/>
      <c r="B560" s="168">
        <v>457.0</v>
      </c>
      <c r="C560" s="174" t="s">
        <v>666</v>
      </c>
      <c r="D560" s="154">
        <f>vlookup(E560,terminals!$C$4:$O$196,13,FALSE)</f>
        <v>104</v>
      </c>
      <c r="E560" s="174" t="s">
        <v>1091</v>
      </c>
      <c r="F560" s="154">
        <f>vlookup(G560,terminals!$C$4:$O$196,13,FALSE)</f>
        <v>99</v>
      </c>
      <c r="G560" s="174" t="s">
        <v>279</v>
      </c>
      <c r="H560" s="175" t="s">
        <v>1143</v>
      </c>
      <c r="I560" s="176">
        <v>11200.0</v>
      </c>
      <c r="J560" s="177"/>
      <c r="K560" s="178"/>
      <c r="L560" s="179"/>
      <c r="M560" s="103"/>
      <c r="N560" s="103"/>
      <c r="O560" s="162" t="s">
        <v>1370</v>
      </c>
      <c r="P560" s="180">
        <v>326.0</v>
      </c>
      <c r="Q560" s="103"/>
      <c r="R560" s="168" t="str">
        <f t="shared" si="1"/>
        <v>457104</v>
      </c>
      <c r="S560" s="181" t="str">
        <f>vlookup(R560,route!$A$3:$L$2248,5,FALSE)</f>
        <v>Origin</v>
      </c>
      <c r="T560" s="168" t="str">
        <f t="shared" si="2"/>
        <v>45799</v>
      </c>
      <c r="U560" s="170" t="str">
        <f>vlookup(T560,route!$A$3:$L$2248,5,FALSE)</f>
        <v>Destination</v>
      </c>
      <c r="V560" s="131"/>
    </row>
    <row r="561">
      <c r="A561" s="129"/>
      <c r="B561" s="168">
        <v>458.0</v>
      </c>
      <c r="C561" s="174" t="s">
        <v>667</v>
      </c>
      <c r="D561" s="154">
        <f>vlookup(E561,terminals!$C$4:$O$196,13,FALSE)</f>
        <v>104</v>
      </c>
      <c r="E561" s="174" t="s">
        <v>1091</v>
      </c>
      <c r="F561" s="154">
        <f>vlookup(G561,terminals!$C$4:$O$196,13,FALSE)</f>
        <v>116</v>
      </c>
      <c r="G561" s="174" t="s">
        <v>298</v>
      </c>
      <c r="H561" s="175" t="s">
        <v>1143</v>
      </c>
      <c r="I561" s="176">
        <v>13100.0</v>
      </c>
      <c r="J561" s="177"/>
      <c r="K561" s="178"/>
      <c r="L561" s="179"/>
      <c r="M561" s="103"/>
      <c r="N561" s="103"/>
      <c r="O561" s="162" t="s">
        <v>1379</v>
      </c>
      <c r="P561" s="180">
        <v>712.0</v>
      </c>
      <c r="Q561" s="103"/>
      <c r="R561" s="168" t="str">
        <f t="shared" si="1"/>
        <v>458104</v>
      </c>
      <c r="S561" s="181" t="str">
        <f>vlookup(R561,route!$A$3:$L$2248,5,FALSE)</f>
        <v>Origin</v>
      </c>
      <c r="T561" s="168" t="str">
        <f t="shared" si="2"/>
        <v>458116</v>
      </c>
      <c r="U561" s="170" t="str">
        <f>vlookup(T561,route!$A$3:$L$2248,5,FALSE)</f>
        <v>Destination</v>
      </c>
      <c r="V561" s="131"/>
    </row>
    <row r="562">
      <c r="A562" s="129"/>
      <c r="B562" s="168">
        <v>459.0</v>
      </c>
      <c r="C562" s="174" t="s">
        <v>668</v>
      </c>
      <c r="D562" s="154">
        <f>vlookup(E562,terminals!$C$4:$O$196,13,FALSE)</f>
        <v>104</v>
      </c>
      <c r="E562" s="174" t="s">
        <v>1091</v>
      </c>
      <c r="F562" s="154">
        <f>vlookup(G562,terminals!$C$4:$O$196,13,FALSE)</f>
        <v>88</v>
      </c>
      <c r="G562" s="174" t="s">
        <v>259</v>
      </c>
      <c r="H562" s="175" t="s">
        <v>1143</v>
      </c>
      <c r="I562" s="176">
        <v>11700.0</v>
      </c>
      <c r="J562" s="177"/>
      <c r="K562" s="178"/>
      <c r="L562" s="179"/>
      <c r="M562" s="103"/>
      <c r="N562" s="103"/>
      <c r="O562" s="162" t="s">
        <v>1380</v>
      </c>
      <c r="P562" s="180">
        <v>438.0</v>
      </c>
      <c r="Q562" s="103"/>
      <c r="R562" s="168" t="str">
        <f t="shared" si="1"/>
        <v>459104</v>
      </c>
      <c r="S562" s="181" t="str">
        <f>vlookup(R562,route!$A$3:$L$2248,5,FALSE)</f>
        <v>Origin</v>
      </c>
      <c r="T562" s="168" t="str">
        <f t="shared" si="2"/>
        <v>45988</v>
      </c>
      <c r="U562" s="170" t="str">
        <f>vlookup(T562,route!$A$3:$L$2248,5,FALSE)</f>
        <v>Destination</v>
      </c>
      <c r="V562" s="131"/>
    </row>
    <row r="563">
      <c r="A563" s="129"/>
      <c r="B563" s="168">
        <v>460.0</v>
      </c>
      <c r="C563" s="174" t="s">
        <v>669</v>
      </c>
      <c r="D563" s="154">
        <f>vlookup(E563,terminals!$C$4:$O$196,13,FALSE)</f>
        <v>104</v>
      </c>
      <c r="E563" s="174" t="s">
        <v>1091</v>
      </c>
      <c r="F563" s="154">
        <f>vlookup(G563,terminals!$C$4:$O$196,13,FALSE)</f>
        <v>95</v>
      </c>
      <c r="G563" s="174" t="s">
        <v>290</v>
      </c>
      <c r="H563" s="175" t="s">
        <v>1143</v>
      </c>
      <c r="I563" s="176">
        <v>8700.0</v>
      </c>
      <c r="J563" s="177"/>
      <c r="K563" s="178"/>
      <c r="L563" s="179"/>
      <c r="M563" s="103"/>
      <c r="N563" s="103"/>
      <c r="O563" s="162" t="s">
        <v>1343</v>
      </c>
      <c r="P563" s="180">
        <v>563.0</v>
      </c>
      <c r="Q563" s="103"/>
      <c r="R563" s="168" t="str">
        <f t="shared" si="1"/>
        <v>460104</v>
      </c>
      <c r="S563" s="181" t="str">
        <f>vlookup(R563,route!$A$3:$L$2248,5,FALSE)</f>
        <v>Origin</v>
      </c>
      <c r="T563" s="168" t="str">
        <f t="shared" si="2"/>
        <v>46095</v>
      </c>
      <c r="U563" s="170" t="str">
        <f>vlookup(T563,route!$A$3:$L$2248,5,FALSE)</f>
        <v>Destination</v>
      </c>
      <c r="V563" s="131"/>
    </row>
    <row r="564">
      <c r="A564" s="129"/>
      <c r="B564" s="168">
        <v>461.0</v>
      </c>
      <c r="C564" s="174" t="s">
        <v>670</v>
      </c>
      <c r="D564" s="154">
        <f>vlookup(E564,terminals!$C$4:$O$196,13,FALSE)</f>
        <v>104</v>
      </c>
      <c r="E564" s="174" t="s">
        <v>1091</v>
      </c>
      <c r="F564" s="154">
        <f>vlookup(G564,terminals!$C$4:$O$196,13,FALSE)</f>
        <v>118</v>
      </c>
      <c r="G564" s="174" t="s">
        <v>266</v>
      </c>
      <c r="H564" s="175" t="s">
        <v>1143</v>
      </c>
      <c r="I564" s="176">
        <v>16100.0</v>
      </c>
      <c r="J564" s="177"/>
      <c r="K564" s="178"/>
      <c r="L564" s="179"/>
      <c r="M564" s="103"/>
      <c r="N564" s="103"/>
      <c r="O564" s="162" t="s">
        <v>1381</v>
      </c>
      <c r="P564" s="180">
        <v>604.0</v>
      </c>
      <c r="Q564" s="103"/>
      <c r="R564" s="168" t="str">
        <f t="shared" si="1"/>
        <v>461104</v>
      </c>
      <c r="S564" s="181" t="str">
        <f>vlookup(R564,route!$A$3:$L$2248,5,FALSE)</f>
        <v>Origin</v>
      </c>
      <c r="T564" s="168" t="str">
        <f t="shared" si="2"/>
        <v>461118</v>
      </c>
      <c r="U564" s="170" t="str">
        <f>vlookup(T564,route!$A$3:$L$2248,5,FALSE)</f>
        <v>Destination</v>
      </c>
      <c r="V564" s="131"/>
    </row>
    <row r="565">
      <c r="A565" s="129"/>
      <c r="B565" s="168">
        <v>462.0</v>
      </c>
      <c r="C565" s="174" t="s">
        <v>671</v>
      </c>
      <c r="D565" s="154">
        <f>vlookup(E565,terminals!$C$4:$O$196,13,FALSE)</f>
        <v>104</v>
      </c>
      <c r="E565" s="174" t="s">
        <v>1091</v>
      </c>
      <c r="F565" s="154">
        <f>vlookup(G565,terminals!$C$4:$O$196,13,FALSE)</f>
        <v>93</v>
      </c>
      <c r="G565" s="174" t="s">
        <v>273</v>
      </c>
      <c r="H565" s="175" t="s">
        <v>1143</v>
      </c>
      <c r="I565" s="176">
        <v>8900.0</v>
      </c>
      <c r="J565" s="177"/>
      <c r="K565" s="178"/>
      <c r="L565" s="179"/>
      <c r="M565" s="103"/>
      <c r="N565" s="103"/>
      <c r="O565" s="162" t="s">
        <v>1382</v>
      </c>
      <c r="P565" s="180">
        <v>572.0</v>
      </c>
      <c r="Q565" s="103"/>
      <c r="R565" s="168" t="str">
        <f t="shared" si="1"/>
        <v>462104</v>
      </c>
      <c r="S565" s="181" t="str">
        <f>vlookup(R565,route!$A$3:$L$2248,5,FALSE)</f>
        <v>Origin</v>
      </c>
      <c r="T565" s="168" t="str">
        <f t="shared" si="2"/>
        <v>46293</v>
      </c>
      <c r="U565" s="170" t="str">
        <f>vlookup(T565,route!$A$3:$L$2248,5,FALSE)</f>
        <v>Destination</v>
      </c>
      <c r="V565" s="131"/>
    </row>
    <row r="566">
      <c r="A566" s="129"/>
      <c r="B566" s="168">
        <v>463.0</v>
      </c>
      <c r="C566" s="174" t="s">
        <v>672</v>
      </c>
      <c r="D566" s="154">
        <f>vlookup(E566,terminals!$C$4:$O$196,13,FALSE)</f>
        <v>104</v>
      </c>
      <c r="E566" s="174" t="s">
        <v>1091</v>
      </c>
      <c r="F566" s="154">
        <f>vlookup(G566,terminals!$C$4:$O$196,13,FALSE)</f>
        <v>91</v>
      </c>
      <c r="G566" s="174" t="s">
        <v>274</v>
      </c>
      <c r="H566" s="175" t="s">
        <v>1143</v>
      </c>
      <c r="I566" s="176">
        <v>10100.0</v>
      </c>
      <c r="J566" s="177"/>
      <c r="K566" s="178"/>
      <c r="L566" s="179"/>
      <c r="M566" s="103"/>
      <c r="N566" s="103"/>
      <c r="O566" s="162" t="s">
        <v>1383</v>
      </c>
      <c r="P566" s="180">
        <v>693.0</v>
      </c>
      <c r="Q566" s="103"/>
      <c r="R566" s="168" t="str">
        <f t="shared" si="1"/>
        <v>463104</v>
      </c>
      <c r="S566" s="181" t="str">
        <f>vlookup(R566,route!$A$3:$L$2248,5,FALSE)</f>
        <v>Origin</v>
      </c>
      <c r="T566" s="168" t="str">
        <f t="shared" si="2"/>
        <v>46391</v>
      </c>
      <c r="U566" s="170" t="str">
        <f>vlookup(T566,route!$A$3:$L$2248,5,FALSE)</f>
        <v>Destination</v>
      </c>
      <c r="V566" s="131"/>
    </row>
    <row r="567">
      <c r="A567" s="129"/>
      <c r="B567" s="168">
        <v>464.0</v>
      </c>
      <c r="C567" s="174" t="s">
        <v>673</v>
      </c>
      <c r="D567" s="154">
        <f>vlookup(E567,terminals!$C$4:$O$196,13,FALSE)</f>
        <v>105</v>
      </c>
      <c r="E567" s="174" t="s">
        <v>288</v>
      </c>
      <c r="F567" s="154">
        <f>vlookup(G567,terminals!$C$4:$O$196,13,FALSE)</f>
        <v>87</v>
      </c>
      <c r="G567" s="174" t="s">
        <v>240</v>
      </c>
      <c r="H567" s="175" t="s">
        <v>1143</v>
      </c>
      <c r="I567" s="176">
        <v>13100.0</v>
      </c>
      <c r="J567" s="177"/>
      <c r="K567" s="178"/>
      <c r="L567" s="179"/>
      <c r="M567" s="103"/>
      <c r="N567" s="103"/>
      <c r="O567" s="162" t="s">
        <v>1303</v>
      </c>
      <c r="P567" s="180">
        <v>419.0</v>
      </c>
      <c r="Q567" s="103"/>
      <c r="R567" s="168" t="str">
        <f t="shared" si="1"/>
        <v>464105</v>
      </c>
      <c r="S567" s="181" t="str">
        <f>vlookup(R567,route!$A$3:$L$2248,5,FALSE)</f>
        <v>Origin</v>
      </c>
      <c r="T567" s="168" t="str">
        <f t="shared" si="2"/>
        <v>46487</v>
      </c>
      <c r="U567" s="170" t="str">
        <f>vlookup(T567,route!$A$3:$L$2248,5,FALSE)</f>
        <v>Destination</v>
      </c>
      <c r="V567" s="131"/>
    </row>
    <row r="568">
      <c r="A568" s="129"/>
      <c r="B568" s="168">
        <v>465.0</v>
      </c>
      <c r="C568" s="174" t="s">
        <v>674</v>
      </c>
      <c r="D568" s="154">
        <f>vlookup(E568,terminals!$C$4:$O$196,13,FALSE)</f>
        <v>105</v>
      </c>
      <c r="E568" s="174" t="s">
        <v>288</v>
      </c>
      <c r="F568" s="154">
        <f>vlookup(G568,terminals!$C$4:$O$196,13,FALSE)</f>
        <v>88</v>
      </c>
      <c r="G568" s="174" t="s">
        <v>259</v>
      </c>
      <c r="H568" s="175" t="s">
        <v>1143</v>
      </c>
      <c r="I568" s="176">
        <v>13600.0</v>
      </c>
      <c r="J568" s="177"/>
      <c r="K568" s="178"/>
      <c r="L568" s="179"/>
      <c r="M568" s="103"/>
      <c r="N568" s="103"/>
      <c r="O568" s="162" t="s">
        <v>1310</v>
      </c>
      <c r="P568" s="180">
        <v>760.0</v>
      </c>
      <c r="Q568" s="103"/>
      <c r="R568" s="168" t="str">
        <f t="shared" si="1"/>
        <v>465105</v>
      </c>
      <c r="S568" s="181" t="str">
        <f>vlookup(R568,route!$A$3:$L$2248,5,FALSE)</f>
        <v>Origin</v>
      </c>
      <c r="T568" s="168" t="str">
        <f t="shared" si="2"/>
        <v>46588</v>
      </c>
      <c r="U568" s="170" t="str">
        <f>vlookup(T568,route!$A$3:$L$2248,5,FALSE)</f>
        <v>Destination</v>
      </c>
      <c r="V568" s="131"/>
    </row>
    <row r="569">
      <c r="A569" s="129"/>
      <c r="B569" s="168">
        <v>466.0</v>
      </c>
      <c r="C569" s="174" t="s">
        <v>675</v>
      </c>
      <c r="D569" s="154">
        <f>vlookup(E569,terminals!$C$4:$O$196,13,FALSE)</f>
        <v>105</v>
      </c>
      <c r="E569" s="174" t="s">
        <v>288</v>
      </c>
      <c r="F569" s="154">
        <f>vlookup(G569,terminals!$C$4:$O$196,13,FALSE)</f>
        <v>118</v>
      </c>
      <c r="G569" s="174" t="s">
        <v>266</v>
      </c>
      <c r="H569" s="175" t="s">
        <v>1143</v>
      </c>
      <c r="I569" s="176">
        <v>16200.0</v>
      </c>
      <c r="J569" s="177"/>
      <c r="K569" s="178"/>
      <c r="L569" s="179"/>
      <c r="M569" s="103"/>
      <c r="N569" s="103"/>
      <c r="O569" s="162" t="s">
        <v>1384</v>
      </c>
      <c r="P569" s="180">
        <v>533.0</v>
      </c>
      <c r="Q569" s="103"/>
      <c r="R569" s="168" t="str">
        <f t="shared" si="1"/>
        <v>466105</v>
      </c>
      <c r="S569" s="181" t="str">
        <f>vlookup(R569,route!$A$3:$L$2248,5,FALSE)</f>
        <v>Origin</v>
      </c>
      <c r="T569" s="168" t="str">
        <f t="shared" si="2"/>
        <v>466118</v>
      </c>
      <c r="U569" s="170" t="str">
        <f>vlookup(T569,route!$A$3:$L$2248,5,FALSE)</f>
        <v>Destination</v>
      </c>
      <c r="V569" s="131"/>
    </row>
    <row r="570">
      <c r="A570" s="129"/>
      <c r="B570" s="168">
        <v>467.0</v>
      </c>
      <c r="C570" s="174" t="s">
        <v>676</v>
      </c>
      <c r="D570" s="154">
        <f>vlookup(E570,terminals!$C$4:$O$196,13,FALSE)</f>
        <v>105</v>
      </c>
      <c r="E570" s="174" t="s">
        <v>288</v>
      </c>
      <c r="F570" s="154">
        <f>vlookup(G570,terminals!$C$4:$O$196,13,FALSE)</f>
        <v>93</v>
      </c>
      <c r="G570" s="174" t="s">
        <v>273</v>
      </c>
      <c r="H570" s="175" t="s">
        <v>1143</v>
      </c>
      <c r="I570" s="176">
        <v>9100.0</v>
      </c>
      <c r="J570" s="177"/>
      <c r="K570" s="178"/>
      <c r="L570" s="179"/>
      <c r="M570" s="103"/>
      <c r="N570" s="103"/>
      <c r="O570" s="162" t="s">
        <v>1290</v>
      </c>
      <c r="P570" s="180">
        <v>533.0</v>
      </c>
      <c r="Q570" s="103"/>
      <c r="R570" s="168" t="str">
        <f t="shared" si="1"/>
        <v>467105</v>
      </c>
      <c r="S570" s="181" t="str">
        <f>vlookup(R570,route!$A$3:$L$2248,5,FALSE)</f>
        <v>Origin</v>
      </c>
      <c r="T570" s="168" t="str">
        <f t="shared" si="2"/>
        <v>46793</v>
      </c>
      <c r="U570" s="170" t="str">
        <f>vlookup(T570,route!$A$3:$L$2248,5,FALSE)</f>
        <v>Destination</v>
      </c>
      <c r="V570" s="131"/>
    </row>
    <row r="571">
      <c r="A571" s="129"/>
      <c r="B571" s="168">
        <v>468.0</v>
      </c>
      <c r="C571" s="174" t="s">
        <v>677</v>
      </c>
      <c r="D571" s="154">
        <f>vlookup(E571,terminals!$C$4:$O$196,13,FALSE)</f>
        <v>105</v>
      </c>
      <c r="E571" s="174" t="s">
        <v>288</v>
      </c>
      <c r="F571" s="154">
        <f>vlookup(G571,terminals!$C$4:$O$196,13,FALSE)</f>
        <v>100</v>
      </c>
      <c r="G571" s="174" t="s">
        <v>280</v>
      </c>
      <c r="H571" s="175" t="s">
        <v>1143</v>
      </c>
      <c r="I571" s="176">
        <v>15100.0</v>
      </c>
      <c r="J571" s="177"/>
      <c r="K571" s="178"/>
      <c r="L571" s="179"/>
      <c r="M571" s="103"/>
      <c r="N571" s="103"/>
      <c r="O571" s="162" t="s">
        <v>1385</v>
      </c>
      <c r="P571" s="180">
        <v>604.0</v>
      </c>
      <c r="Q571" s="103"/>
      <c r="R571" s="168" t="str">
        <f t="shared" si="1"/>
        <v>468105</v>
      </c>
      <c r="S571" s="181" t="str">
        <f>vlookup(R571,route!$A$3:$L$2248,5,FALSE)</f>
        <v>Origin</v>
      </c>
      <c r="T571" s="168" t="str">
        <f t="shared" si="2"/>
        <v>468100</v>
      </c>
      <c r="U571" s="170" t="str">
        <f>vlookup(T571,route!$A$3:$L$2248,5,FALSE)</f>
        <v>Destination</v>
      </c>
      <c r="V571" s="131"/>
    </row>
    <row r="572">
      <c r="A572" s="129"/>
      <c r="B572" s="168">
        <v>469.0</v>
      </c>
      <c r="C572" s="174" t="s">
        <v>678</v>
      </c>
      <c r="D572" s="154">
        <f>vlookup(E572,terminals!$C$4:$O$196,13,FALSE)</f>
        <v>105</v>
      </c>
      <c r="E572" s="174" t="s">
        <v>288</v>
      </c>
      <c r="F572" s="154">
        <f>vlookup(G572,terminals!$C$4:$O$196,13,FALSE)</f>
        <v>99</v>
      </c>
      <c r="G572" s="174" t="s">
        <v>279</v>
      </c>
      <c r="H572" s="175" t="s">
        <v>1143</v>
      </c>
      <c r="I572" s="176">
        <v>12500.0</v>
      </c>
      <c r="J572" s="177"/>
      <c r="K572" s="178"/>
      <c r="L572" s="179"/>
      <c r="M572" s="103"/>
      <c r="N572" s="103"/>
      <c r="O572" s="162" t="s">
        <v>1386</v>
      </c>
      <c r="P572" s="180">
        <v>604.0</v>
      </c>
      <c r="Q572" s="103"/>
      <c r="R572" s="168" t="str">
        <f t="shared" si="1"/>
        <v>469105</v>
      </c>
      <c r="S572" s="181" t="str">
        <f>vlookup(R572,route!$A$3:$L$2248,5,FALSE)</f>
        <v>Origin</v>
      </c>
      <c r="T572" s="168" t="str">
        <f t="shared" si="2"/>
        <v>46999</v>
      </c>
      <c r="U572" s="170" t="str">
        <f>vlookup(T572,route!$A$3:$L$2248,5,FALSE)</f>
        <v>Destination</v>
      </c>
      <c r="V572" s="131"/>
    </row>
    <row r="573">
      <c r="A573" s="129"/>
      <c r="B573" s="168">
        <v>470.0</v>
      </c>
      <c r="C573" s="174" t="s">
        <v>679</v>
      </c>
      <c r="D573" s="154">
        <f>vlookup(E573,terminals!$C$4:$O$196,13,FALSE)</f>
        <v>105</v>
      </c>
      <c r="E573" s="174" t="s">
        <v>288</v>
      </c>
      <c r="F573" s="154">
        <f>vlookup(G573,terminals!$C$4:$O$196,13,FALSE)</f>
        <v>99</v>
      </c>
      <c r="G573" s="174" t="s">
        <v>279</v>
      </c>
      <c r="H573" s="175" t="s">
        <v>1143</v>
      </c>
      <c r="I573" s="176">
        <v>12500.0</v>
      </c>
      <c r="J573" s="177"/>
      <c r="K573" s="178"/>
      <c r="L573" s="179"/>
      <c r="M573" s="103"/>
      <c r="N573" s="103"/>
      <c r="O573" s="162" t="s">
        <v>1386</v>
      </c>
      <c r="P573" s="180">
        <v>604.0</v>
      </c>
      <c r="Q573" s="103"/>
      <c r="R573" s="168" t="str">
        <f t="shared" si="1"/>
        <v>470105</v>
      </c>
      <c r="S573" s="181" t="str">
        <f>vlookup(R573,route!$A$3:$L$2248,5,FALSE)</f>
        <v>Origin</v>
      </c>
      <c r="T573" s="168" t="str">
        <f t="shared" si="2"/>
        <v>47099</v>
      </c>
      <c r="U573" s="170" t="str">
        <f>vlookup(T573,route!$A$3:$L$2248,5,FALSE)</f>
        <v>Destination</v>
      </c>
      <c r="V573" s="131"/>
    </row>
    <row r="574">
      <c r="A574" s="129"/>
      <c r="B574" s="168">
        <v>471.0</v>
      </c>
      <c r="C574" s="174" t="s">
        <v>680</v>
      </c>
      <c r="D574" s="154">
        <f>vlookup(E574,terminals!$C$4:$O$196,13,FALSE)</f>
        <v>105</v>
      </c>
      <c r="E574" s="174" t="s">
        <v>288</v>
      </c>
      <c r="F574" s="154">
        <f>vlookup(G574,terminals!$C$4:$O$196,13,FALSE)</f>
        <v>116</v>
      </c>
      <c r="G574" s="174" t="s">
        <v>298</v>
      </c>
      <c r="H574" s="175" t="s">
        <v>1143</v>
      </c>
      <c r="I574" s="176">
        <v>14000.0</v>
      </c>
      <c r="J574" s="177"/>
      <c r="K574" s="178"/>
      <c r="L574" s="179"/>
      <c r="M574" s="103"/>
      <c r="N574" s="103"/>
      <c r="O574" s="162" t="s">
        <v>1387</v>
      </c>
      <c r="P574" s="180">
        <v>451.0</v>
      </c>
      <c r="Q574" s="103"/>
      <c r="R574" s="168" t="str">
        <f t="shared" si="1"/>
        <v>471105</v>
      </c>
      <c r="S574" s="181" t="str">
        <f>vlookup(R574,route!$A$3:$L$2248,5,FALSE)</f>
        <v>Origin</v>
      </c>
      <c r="T574" s="168" t="str">
        <f t="shared" si="2"/>
        <v>471116</v>
      </c>
      <c r="U574" s="170" t="str">
        <f>vlookup(T574,route!$A$3:$L$2248,5,FALSE)</f>
        <v>Destination</v>
      </c>
      <c r="V574" s="131"/>
    </row>
    <row r="575">
      <c r="A575" s="129"/>
      <c r="B575" s="168">
        <v>472.0</v>
      </c>
      <c r="C575" s="174" t="s">
        <v>680</v>
      </c>
      <c r="D575" s="154">
        <f>vlookup(E575,terminals!$C$4:$O$196,13,FALSE)</f>
        <v>105</v>
      </c>
      <c r="E575" s="174" t="s">
        <v>288</v>
      </c>
      <c r="F575" s="154">
        <f>vlookup(G575,terminals!$C$4:$O$196,13,FALSE)</f>
        <v>116</v>
      </c>
      <c r="G575" s="174" t="s">
        <v>298</v>
      </c>
      <c r="H575" s="175" t="s">
        <v>1143</v>
      </c>
      <c r="I575" s="176">
        <v>15900.0</v>
      </c>
      <c r="J575" s="177"/>
      <c r="K575" s="178"/>
      <c r="L575" s="179"/>
      <c r="M575" s="103"/>
      <c r="N575" s="103"/>
      <c r="O575" s="162" t="s">
        <v>1387</v>
      </c>
      <c r="P575" s="180">
        <v>492.0</v>
      </c>
      <c r="Q575" s="103"/>
      <c r="R575" s="168" t="str">
        <f t="shared" si="1"/>
        <v>472105</v>
      </c>
      <c r="S575" s="181" t="str">
        <f>vlookup(R575,route!$A$3:$L$2248,5,FALSE)</f>
        <v>Origin</v>
      </c>
      <c r="T575" s="168" t="str">
        <f t="shared" si="2"/>
        <v>472116</v>
      </c>
      <c r="U575" s="170" t="str">
        <f>vlookup(T575,route!$A$3:$L$2248,5,FALSE)</f>
        <v>Destination</v>
      </c>
      <c r="V575" s="131"/>
    </row>
    <row r="576">
      <c r="A576" s="129"/>
      <c r="B576" s="168">
        <v>473.0</v>
      </c>
      <c r="C576" s="174" t="s">
        <v>680</v>
      </c>
      <c r="D576" s="154">
        <f>vlookup(E576,terminals!$C$4:$O$196,13,FALSE)</f>
        <v>105</v>
      </c>
      <c r="E576" s="174" t="s">
        <v>288</v>
      </c>
      <c r="F576" s="154">
        <f>vlookup(G576,terminals!$C$4:$O$196,13,FALSE)</f>
        <v>116</v>
      </c>
      <c r="G576" s="174" t="s">
        <v>298</v>
      </c>
      <c r="H576" s="175" t="s">
        <v>1143</v>
      </c>
      <c r="I576" s="176">
        <v>12600.0</v>
      </c>
      <c r="J576" s="177"/>
      <c r="K576" s="178"/>
      <c r="L576" s="179"/>
      <c r="M576" s="103"/>
      <c r="N576" s="103"/>
      <c r="O576" s="162" t="s">
        <v>1387</v>
      </c>
      <c r="P576" s="180">
        <v>549.0</v>
      </c>
      <c r="Q576" s="103"/>
      <c r="R576" s="168" t="str">
        <f t="shared" si="1"/>
        <v>473105</v>
      </c>
      <c r="S576" s="181" t="str">
        <f>vlookup(R576,route!$A$3:$L$2248,5,FALSE)</f>
        <v>Origin</v>
      </c>
      <c r="T576" s="168" t="str">
        <f t="shared" si="2"/>
        <v>473116</v>
      </c>
      <c r="U576" s="170" t="str">
        <f>vlookup(T576,route!$A$3:$L$2248,5,FALSE)</f>
        <v>Destination</v>
      </c>
      <c r="V576" s="131"/>
    </row>
    <row r="577">
      <c r="A577" s="129"/>
      <c r="B577" s="168">
        <v>474.0</v>
      </c>
      <c r="C577" s="174" t="s">
        <v>681</v>
      </c>
      <c r="D577" s="154">
        <f>vlookup(E577,terminals!$C$4:$O$196,13,FALSE)</f>
        <v>107</v>
      </c>
      <c r="E577" s="174" t="s">
        <v>262</v>
      </c>
      <c r="F577" s="154">
        <f>vlookup(G577,terminals!$C$4:$O$196,13,FALSE)</f>
        <v>92</v>
      </c>
      <c r="G577" s="174" t="s">
        <v>286</v>
      </c>
      <c r="H577" s="175" t="s">
        <v>1143</v>
      </c>
      <c r="I577" s="176">
        <v>10700.0</v>
      </c>
      <c r="J577" s="177"/>
      <c r="K577" s="178"/>
      <c r="L577" s="179"/>
      <c r="M577" s="103"/>
      <c r="N577" s="103"/>
      <c r="O577" s="162" t="s">
        <v>1388</v>
      </c>
      <c r="P577" s="180">
        <v>426.0</v>
      </c>
      <c r="Q577" s="103"/>
      <c r="R577" s="168" t="str">
        <f t="shared" si="1"/>
        <v>474107</v>
      </c>
      <c r="S577" s="181" t="str">
        <f>vlookup(R577,route!$A$3:$L$2248,5,FALSE)</f>
        <v>Origin</v>
      </c>
      <c r="T577" s="168" t="str">
        <f t="shared" si="2"/>
        <v>47492</v>
      </c>
      <c r="U577" s="170" t="str">
        <f>vlookup(T577,route!$A$3:$L$2248,5,FALSE)</f>
        <v>Destination</v>
      </c>
      <c r="V577" s="131"/>
    </row>
    <row r="578">
      <c r="A578" s="129"/>
      <c r="B578" s="168">
        <v>475.0</v>
      </c>
      <c r="C578" s="174" t="s">
        <v>450</v>
      </c>
      <c r="D578" s="154">
        <f>vlookup(E578,terminals!$C$4:$O$196,13,FALSE)</f>
        <v>107</v>
      </c>
      <c r="E578" s="174" t="s">
        <v>262</v>
      </c>
      <c r="F578" s="154">
        <f>vlookup(G578,terminals!$C$4:$O$196,13,FALSE)</f>
        <v>90</v>
      </c>
      <c r="G578" s="174" t="s">
        <v>284</v>
      </c>
      <c r="H578" s="175" t="s">
        <v>1143</v>
      </c>
      <c r="I578" s="176">
        <v>12800.0</v>
      </c>
      <c r="J578" s="177"/>
      <c r="K578" s="178"/>
      <c r="L578" s="179"/>
      <c r="M578" s="103"/>
      <c r="N578" s="103"/>
      <c r="O578" s="162" t="s">
        <v>1212</v>
      </c>
      <c r="P578" s="180">
        <v>312.0</v>
      </c>
      <c r="Q578" s="103"/>
      <c r="R578" s="168" t="str">
        <f t="shared" si="1"/>
        <v>475107</v>
      </c>
      <c r="S578" s="181" t="str">
        <f>vlookup(R578,route!$A$3:$L$2248,5,FALSE)</f>
        <v>Origin</v>
      </c>
      <c r="T578" s="168" t="str">
        <f t="shared" si="2"/>
        <v>47590</v>
      </c>
      <c r="U578" s="170" t="str">
        <f>vlookup(T578,route!$A$3:$L$2248,5,FALSE)</f>
        <v>Destination</v>
      </c>
      <c r="V578" s="131"/>
    </row>
    <row r="579">
      <c r="A579" s="129"/>
      <c r="B579" s="168">
        <v>476.0</v>
      </c>
      <c r="C579" s="174" t="s">
        <v>682</v>
      </c>
      <c r="D579" s="154">
        <f>vlookup(E579,terminals!$C$4:$O$196,13,FALSE)</f>
        <v>107</v>
      </c>
      <c r="E579" s="174" t="s">
        <v>262</v>
      </c>
      <c r="F579" s="154">
        <f>vlookup(G579,terminals!$C$4:$O$196,13,FALSE)</f>
        <v>91</v>
      </c>
      <c r="G579" s="174" t="s">
        <v>274</v>
      </c>
      <c r="H579" s="175" t="s">
        <v>1143</v>
      </c>
      <c r="I579" s="176">
        <v>12800.0</v>
      </c>
      <c r="J579" s="177"/>
      <c r="K579" s="178"/>
      <c r="L579" s="179"/>
      <c r="M579" s="103"/>
      <c r="N579" s="103"/>
      <c r="O579" s="162" t="s">
        <v>1389</v>
      </c>
      <c r="P579" s="180">
        <v>312.0</v>
      </c>
      <c r="Q579" s="103"/>
      <c r="R579" s="168" t="str">
        <f t="shared" si="1"/>
        <v>476107</v>
      </c>
      <c r="S579" s="181" t="str">
        <f>vlookup(R579,route!$A$3:$L$2248,5,FALSE)</f>
        <v>Origin</v>
      </c>
      <c r="T579" s="168" t="str">
        <f t="shared" si="2"/>
        <v>47691</v>
      </c>
      <c r="U579" s="170" t="str">
        <f>vlookup(T579,route!$A$3:$L$2248,5,FALSE)</f>
        <v>Destination</v>
      </c>
      <c r="V579" s="131"/>
    </row>
    <row r="580">
      <c r="A580" s="129"/>
      <c r="B580" s="168">
        <v>477.0</v>
      </c>
      <c r="C580" s="174" t="s">
        <v>683</v>
      </c>
      <c r="D580" s="154">
        <f>vlookup(E580,terminals!$C$4:$O$196,13,FALSE)</f>
        <v>107</v>
      </c>
      <c r="E580" s="174" t="s">
        <v>262</v>
      </c>
      <c r="F580" s="154">
        <f>vlookup(G580,terminals!$C$4:$O$196,13,FALSE)</f>
        <v>94</v>
      </c>
      <c r="G580" s="174" t="s">
        <v>285</v>
      </c>
      <c r="H580" s="175" t="s">
        <v>1143</v>
      </c>
      <c r="I580" s="176">
        <v>12500.0</v>
      </c>
      <c r="J580" s="177"/>
      <c r="K580" s="178"/>
      <c r="L580" s="179"/>
      <c r="M580" s="103"/>
      <c r="N580" s="103"/>
      <c r="O580" s="162" t="s">
        <v>1234</v>
      </c>
      <c r="P580" s="180">
        <v>589.0</v>
      </c>
      <c r="Q580" s="103"/>
      <c r="R580" s="168" t="str">
        <f t="shared" si="1"/>
        <v>477107</v>
      </c>
      <c r="S580" s="181" t="str">
        <f>vlookup(R580,route!$A$3:$L$2248,5,FALSE)</f>
        <v>Origin</v>
      </c>
      <c r="T580" s="168" t="str">
        <f t="shared" si="2"/>
        <v>47794</v>
      </c>
      <c r="U580" s="170" t="str">
        <f>vlookup(T580,route!$A$3:$L$2248,5,FALSE)</f>
        <v>Destination</v>
      </c>
      <c r="V580" s="131"/>
    </row>
    <row r="581">
      <c r="A581" s="129"/>
      <c r="B581" s="168">
        <v>478.0</v>
      </c>
      <c r="C581" s="174" t="s">
        <v>684</v>
      </c>
      <c r="D581" s="154">
        <f>vlookup(E581,terminals!$C$4:$O$196,13,FALSE)</f>
        <v>107</v>
      </c>
      <c r="E581" s="174" t="s">
        <v>262</v>
      </c>
      <c r="F581" s="154">
        <f>vlookup(G581,terminals!$C$4:$O$196,13,FALSE)</f>
        <v>95</v>
      </c>
      <c r="G581" s="174" t="s">
        <v>290</v>
      </c>
      <c r="H581" s="175" t="s">
        <v>1143</v>
      </c>
      <c r="I581" s="176">
        <v>9100.0</v>
      </c>
      <c r="J581" s="177"/>
      <c r="K581" s="178"/>
      <c r="L581" s="179"/>
      <c r="M581" s="103"/>
      <c r="N581" s="103"/>
      <c r="O581" s="162" t="s">
        <v>1220</v>
      </c>
      <c r="P581" s="180">
        <v>654.0</v>
      </c>
      <c r="Q581" s="103"/>
      <c r="R581" s="168" t="str">
        <f t="shared" si="1"/>
        <v>478107</v>
      </c>
      <c r="S581" s="181" t="str">
        <f>vlookup(R581,route!$A$3:$L$2248,5,FALSE)</f>
        <v>Origin</v>
      </c>
      <c r="T581" s="168" t="str">
        <f t="shared" si="2"/>
        <v>47895</v>
      </c>
      <c r="U581" s="170" t="str">
        <f>vlookup(T581,route!$A$3:$L$2248,5,FALSE)</f>
        <v>Destination</v>
      </c>
      <c r="V581" s="131"/>
    </row>
    <row r="582">
      <c r="A582" s="129"/>
      <c r="B582" s="168">
        <v>479.0</v>
      </c>
      <c r="C582" s="174" t="s">
        <v>684</v>
      </c>
      <c r="D582" s="154">
        <f>vlookup(E582,terminals!$C$4:$O$196,13,FALSE)</f>
        <v>107</v>
      </c>
      <c r="E582" s="174" t="s">
        <v>262</v>
      </c>
      <c r="F582" s="154">
        <f>vlookup(G582,terminals!$C$4:$O$196,13,FALSE)</f>
        <v>95</v>
      </c>
      <c r="G582" s="174" t="s">
        <v>290</v>
      </c>
      <c r="H582" s="175" t="s">
        <v>1143</v>
      </c>
      <c r="I582" s="176">
        <v>8000.0</v>
      </c>
      <c r="J582" s="177"/>
      <c r="K582" s="178"/>
      <c r="L582" s="179"/>
      <c r="M582" s="103"/>
      <c r="N582" s="103"/>
      <c r="O582" s="162" t="s">
        <v>1220</v>
      </c>
      <c r="P582" s="180">
        <v>947.0</v>
      </c>
      <c r="Q582" s="103"/>
      <c r="R582" s="168" t="str">
        <f t="shared" si="1"/>
        <v>479107</v>
      </c>
      <c r="S582" s="181" t="str">
        <f>vlookup(R582,route!$A$3:$L$2248,5,FALSE)</f>
        <v>Origin</v>
      </c>
      <c r="T582" s="168" t="str">
        <f t="shared" si="2"/>
        <v>47995</v>
      </c>
      <c r="U582" s="170" t="str">
        <f>vlookup(T582,route!$A$3:$L$2248,5,FALSE)</f>
        <v>Destination</v>
      </c>
      <c r="V582" s="131"/>
    </row>
    <row r="583">
      <c r="A583" s="129"/>
      <c r="B583" s="168">
        <v>480.0</v>
      </c>
      <c r="C583" s="174" t="s">
        <v>453</v>
      </c>
      <c r="D583" s="154">
        <f>vlookup(E583,terminals!$C$4:$O$196,13,FALSE)</f>
        <v>107</v>
      </c>
      <c r="E583" s="174" t="s">
        <v>262</v>
      </c>
      <c r="F583" s="154">
        <f>vlookup(G583,terminals!$C$4:$O$196,13,FALSE)</f>
        <v>98</v>
      </c>
      <c r="G583" s="174" t="s">
        <v>293</v>
      </c>
      <c r="H583" s="175" t="s">
        <v>1143</v>
      </c>
      <c r="I583" s="176">
        <v>12000.0</v>
      </c>
      <c r="J583" s="177"/>
      <c r="K583" s="178"/>
      <c r="L583" s="179"/>
      <c r="M583" s="103"/>
      <c r="N583" s="103"/>
      <c r="O583" s="162" t="s">
        <v>1295</v>
      </c>
      <c r="P583" s="180">
        <v>733.0</v>
      </c>
      <c r="Q583" s="103"/>
      <c r="R583" s="168" t="str">
        <f t="shared" si="1"/>
        <v>480107</v>
      </c>
      <c r="S583" s="181" t="str">
        <f>vlookup(R583,route!$A$3:$L$2248,5,FALSE)</f>
        <v>Origin</v>
      </c>
      <c r="T583" s="168" t="str">
        <f t="shared" si="2"/>
        <v>48098</v>
      </c>
      <c r="U583" s="170" t="str">
        <f>vlookup(T583,route!$A$3:$L$2248,5,FALSE)</f>
        <v>Destination</v>
      </c>
      <c r="V583" s="131"/>
    </row>
    <row r="584">
      <c r="A584" s="129"/>
      <c r="B584" s="168">
        <v>481.0</v>
      </c>
      <c r="C584" s="174" t="s">
        <v>685</v>
      </c>
      <c r="D584" s="154">
        <f>vlookup(E584,terminals!$C$4:$O$196,13,FALSE)</f>
        <v>107</v>
      </c>
      <c r="E584" s="174" t="s">
        <v>262</v>
      </c>
      <c r="F584" s="154">
        <f>vlookup(G584,terminals!$C$4:$O$196,13,FALSE)</f>
        <v>89</v>
      </c>
      <c r="G584" s="174" t="s">
        <v>283</v>
      </c>
      <c r="H584" s="175" t="s">
        <v>1143</v>
      </c>
      <c r="I584" s="176">
        <v>14500.0</v>
      </c>
      <c r="J584" s="177"/>
      <c r="K584" s="178"/>
      <c r="L584" s="179"/>
      <c r="M584" s="103"/>
      <c r="N584" s="103"/>
      <c r="O584" s="162" t="s">
        <v>1164</v>
      </c>
      <c r="P584" s="180">
        <v>790.0</v>
      </c>
      <c r="Q584" s="103"/>
      <c r="R584" s="168" t="str">
        <f t="shared" si="1"/>
        <v>481107</v>
      </c>
      <c r="S584" s="181" t="str">
        <f>vlookup(R584,route!$A$3:$L$2248,5,FALSE)</f>
        <v>Origin</v>
      </c>
      <c r="T584" s="168" t="str">
        <f t="shared" si="2"/>
        <v>48189</v>
      </c>
      <c r="U584" s="170" t="str">
        <f>vlookup(T584,route!$A$3:$L$2248,5,FALSE)</f>
        <v>Destination</v>
      </c>
      <c r="V584" s="131"/>
    </row>
    <row r="585">
      <c r="A585" s="129"/>
      <c r="B585" s="168">
        <v>482.0</v>
      </c>
      <c r="C585" s="174" t="s">
        <v>686</v>
      </c>
      <c r="D585" s="154">
        <f>vlookup(E585,terminals!$C$4:$O$196,13,FALSE)</f>
        <v>115</v>
      </c>
      <c r="E585" s="174" t="s">
        <v>287</v>
      </c>
      <c r="F585" s="154">
        <f>vlookup(G585,terminals!$C$4:$O$196,13,FALSE)</f>
        <v>105</v>
      </c>
      <c r="G585" s="174" t="s">
        <v>288</v>
      </c>
      <c r="H585" s="175" t="s">
        <v>1143</v>
      </c>
      <c r="I585" s="176">
        <v>14000.0</v>
      </c>
      <c r="J585" s="177"/>
      <c r="K585" s="178"/>
      <c r="L585" s="179"/>
      <c r="M585" s="103"/>
      <c r="N585" s="103"/>
      <c r="O585" s="162" t="s">
        <v>1390</v>
      </c>
      <c r="P585" s="180">
        <v>613.0</v>
      </c>
      <c r="Q585" s="103"/>
      <c r="R585" s="168" t="str">
        <f t="shared" si="1"/>
        <v>482115</v>
      </c>
      <c r="S585" s="181" t="str">
        <f>vlookup(R585,route!$A$3:$L$2248,5,FALSE)</f>
        <v>Origin</v>
      </c>
      <c r="T585" s="168" t="str">
        <f t="shared" si="2"/>
        <v>482105</v>
      </c>
      <c r="U585" s="170" t="str">
        <f>vlookup(T585,route!$A$3:$L$2248,5,FALSE)</f>
        <v>Destination</v>
      </c>
      <c r="V585" s="131"/>
    </row>
    <row r="586">
      <c r="A586" s="129"/>
      <c r="B586" s="168">
        <v>483.0</v>
      </c>
      <c r="C586" s="174" t="s">
        <v>687</v>
      </c>
      <c r="D586" s="154">
        <f>vlookup(E586,terminals!$C$4:$O$196,13,FALSE)</f>
        <v>115</v>
      </c>
      <c r="E586" s="174" t="s">
        <v>287</v>
      </c>
      <c r="F586" s="154">
        <f>vlookup(G586,terminals!$C$4:$O$196,13,FALSE)</f>
        <v>99</v>
      </c>
      <c r="G586" s="174" t="s">
        <v>279</v>
      </c>
      <c r="H586" s="175" t="s">
        <v>1143</v>
      </c>
      <c r="I586" s="176">
        <v>11700.0</v>
      </c>
      <c r="J586" s="177"/>
      <c r="K586" s="178"/>
      <c r="L586" s="179"/>
      <c r="M586" s="103"/>
      <c r="N586" s="103"/>
      <c r="O586" s="162" t="s">
        <v>1391</v>
      </c>
      <c r="P586" s="180">
        <v>628.0</v>
      </c>
      <c r="Q586" s="103"/>
      <c r="R586" s="168" t="str">
        <f t="shared" si="1"/>
        <v>483115</v>
      </c>
      <c r="S586" s="181" t="str">
        <f>vlookup(R586,route!$A$3:$L$2248,5,FALSE)</f>
        <v>Origin</v>
      </c>
      <c r="T586" s="168" t="str">
        <f t="shared" si="2"/>
        <v>48399</v>
      </c>
      <c r="U586" s="170" t="str">
        <f>vlookup(T586,route!$A$3:$L$2248,5,FALSE)</f>
        <v>Destination</v>
      </c>
      <c r="V586" s="131"/>
    </row>
    <row r="587">
      <c r="A587" s="129"/>
      <c r="B587" s="168">
        <v>484.0</v>
      </c>
      <c r="C587" s="174" t="s">
        <v>688</v>
      </c>
      <c r="D587" s="154">
        <f>vlookup(E587,terminals!$C$4:$O$196,13,FALSE)</f>
        <v>115</v>
      </c>
      <c r="E587" s="174" t="s">
        <v>287</v>
      </c>
      <c r="F587" s="154">
        <f>vlookup(G587,terminals!$C$4:$O$196,13,FALSE)</f>
        <v>116</v>
      </c>
      <c r="G587" s="174" t="s">
        <v>298</v>
      </c>
      <c r="H587" s="175" t="s">
        <v>1143</v>
      </c>
      <c r="I587" s="176">
        <v>12700.0</v>
      </c>
      <c r="J587" s="177"/>
      <c r="K587" s="178"/>
      <c r="L587" s="179"/>
      <c r="M587" s="103"/>
      <c r="N587" s="103"/>
      <c r="O587" s="162" t="s">
        <v>1392</v>
      </c>
      <c r="P587" s="180">
        <v>843.0</v>
      </c>
      <c r="Q587" s="103"/>
      <c r="R587" s="168" t="str">
        <f t="shared" si="1"/>
        <v>484115</v>
      </c>
      <c r="S587" s="181" t="str">
        <f>vlookup(R587,route!$A$3:$L$2248,5,FALSE)</f>
        <v>Origin</v>
      </c>
      <c r="T587" s="168" t="str">
        <f t="shared" si="2"/>
        <v>484116</v>
      </c>
      <c r="U587" s="170" t="str">
        <f>vlookup(T587,route!$A$3:$L$2248,5,FALSE)</f>
        <v>Destination</v>
      </c>
      <c r="V587" s="131"/>
    </row>
    <row r="588">
      <c r="A588" s="129"/>
      <c r="B588" s="168">
        <v>485.0</v>
      </c>
      <c r="C588" s="174" t="s">
        <v>689</v>
      </c>
      <c r="D588" s="154">
        <f>vlookup(E588,terminals!$C$4:$O$196,13,FALSE)</f>
        <v>100</v>
      </c>
      <c r="E588" s="174" t="s">
        <v>280</v>
      </c>
      <c r="F588" s="154">
        <f>vlookup(G588,terminals!$C$4:$O$196,13,FALSE)</f>
        <v>95</v>
      </c>
      <c r="G588" s="174" t="s">
        <v>290</v>
      </c>
      <c r="H588" s="175" t="s">
        <v>1143</v>
      </c>
      <c r="I588" s="176">
        <v>10000.0</v>
      </c>
      <c r="J588" s="177"/>
      <c r="K588" s="178"/>
      <c r="L588" s="179"/>
      <c r="M588" s="103"/>
      <c r="N588" s="103"/>
      <c r="O588" s="162" t="s">
        <v>1380</v>
      </c>
      <c r="P588" s="180">
        <v>715.0</v>
      </c>
      <c r="Q588" s="103"/>
      <c r="R588" s="168" t="str">
        <f t="shared" si="1"/>
        <v>485100</v>
      </c>
      <c r="S588" s="181" t="str">
        <f>vlookup(R588,route!$A$3:$L$2248,5,FALSE)</f>
        <v>Origin</v>
      </c>
      <c r="T588" s="168" t="str">
        <f t="shared" si="2"/>
        <v>48595</v>
      </c>
      <c r="U588" s="170" t="str">
        <f>vlookup(T588,route!$A$3:$L$2248,5,FALSE)</f>
        <v>Destination</v>
      </c>
      <c r="V588" s="131"/>
    </row>
    <row r="589">
      <c r="A589" s="129"/>
      <c r="B589" s="168">
        <v>486.0</v>
      </c>
      <c r="C589" s="174" t="s">
        <v>690</v>
      </c>
      <c r="D589" s="154">
        <f>vlookup(E589,terminals!$C$4:$O$196,13,FALSE)</f>
        <v>100</v>
      </c>
      <c r="E589" s="174" t="s">
        <v>280</v>
      </c>
      <c r="F589" s="154">
        <f>vlookup(G589,terminals!$C$4:$O$196,13,FALSE)</f>
        <v>92</v>
      </c>
      <c r="G589" s="174" t="s">
        <v>286</v>
      </c>
      <c r="H589" s="175" t="s">
        <v>1143</v>
      </c>
      <c r="I589" s="176">
        <v>11800.0</v>
      </c>
      <c r="J589" s="177"/>
      <c r="K589" s="178"/>
      <c r="L589" s="179"/>
      <c r="M589" s="103"/>
      <c r="N589" s="103"/>
      <c r="O589" s="162" t="s">
        <v>1337</v>
      </c>
      <c r="P589" s="180">
        <v>810.0</v>
      </c>
      <c r="Q589" s="103"/>
      <c r="R589" s="168" t="str">
        <f t="shared" si="1"/>
        <v>486100</v>
      </c>
      <c r="S589" s="181" t="str">
        <f>vlookup(R589,route!$A$3:$L$2248,5,FALSE)</f>
        <v>Origin</v>
      </c>
      <c r="T589" s="168" t="str">
        <f t="shared" si="2"/>
        <v>48692</v>
      </c>
      <c r="U589" s="170" t="str">
        <f>vlookup(T589,route!$A$3:$L$2248,5,FALSE)</f>
        <v>Destination</v>
      </c>
      <c r="V589" s="131"/>
    </row>
    <row r="590">
      <c r="A590" s="129"/>
      <c r="B590" s="168">
        <v>487.0</v>
      </c>
      <c r="C590" s="174" t="s">
        <v>691</v>
      </c>
      <c r="D590" s="154">
        <f>vlookup(E590,terminals!$C$4:$O$196,13,FALSE)</f>
        <v>100</v>
      </c>
      <c r="E590" s="174" t="s">
        <v>280</v>
      </c>
      <c r="F590" s="154">
        <f>vlookup(G590,terminals!$C$4:$O$196,13,FALSE)</f>
        <v>105</v>
      </c>
      <c r="G590" s="174" t="s">
        <v>288</v>
      </c>
      <c r="H590" s="175" t="s">
        <v>1143</v>
      </c>
      <c r="I590" s="176">
        <v>14100.0</v>
      </c>
      <c r="J590" s="177"/>
      <c r="K590" s="178"/>
      <c r="L590" s="179"/>
      <c r="M590" s="103"/>
      <c r="N590" s="103"/>
      <c r="O590" s="162" t="s">
        <v>1393</v>
      </c>
      <c r="P590" s="180">
        <v>708.0</v>
      </c>
      <c r="Q590" s="103"/>
      <c r="R590" s="168" t="str">
        <f t="shared" si="1"/>
        <v>487100</v>
      </c>
      <c r="S590" s="181" t="str">
        <f>vlookup(R590,route!$A$3:$L$2248,5,FALSE)</f>
        <v>Origin</v>
      </c>
      <c r="T590" s="168" t="str">
        <f t="shared" si="2"/>
        <v>487105</v>
      </c>
      <c r="U590" s="170" t="str">
        <f>vlookup(T590,route!$A$3:$L$2248,5,FALSE)</f>
        <v>Destination</v>
      </c>
      <c r="V590" s="131"/>
    </row>
    <row r="591">
      <c r="A591" s="129"/>
      <c r="B591" s="168">
        <v>488.0</v>
      </c>
      <c r="C591" s="174" t="s">
        <v>692</v>
      </c>
      <c r="D591" s="154">
        <f>vlookup(E591,terminals!$C$4:$O$196,13,FALSE)</f>
        <v>100</v>
      </c>
      <c r="E591" s="174" t="s">
        <v>280</v>
      </c>
      <c r="F591" s="154">
        <f>vlookup(G591,terminals!$C$4:$O$196,13,FALSE)</f>
        <v>99</v>
      </c>
      <c r="G591" s="174" t="s">
        <v>279</v>
      </c>
      <c r="H591" s="175" t="s">
        <v>1143</v>
      </c>
      <c r="I591" s="176">
        <v>12000.0</v>
      </c>
      <c r="J591" s="177"/>
      <c r="K591" s="178"/>
      <c r="L591" s="179"/>
      <c r="M591" s="103"/>
      <c r="N591" s="103"/>
      <c r="O591" s="162" t="s">
        <v>1205</v>
      </c>
      <c r="P591" s="180">
        <v>811.0</v>
      </c>
      <c r="Q591" s="103"/>
      <c r="R591" s="168" t="str">
        <f t="shared" si="1"/>
        <v>488100</v>
      </c>
      <c r="S591" s="181" t="str">
        <f>vlookup(R591,route!$A$3:$L$2248,5,FALSE)</f>
        <v>Origin</v>
      </c>
      <c r="T591" s="168" t="str">
        <f t="shared" si="2"/>
        <v>48899</v>
      </c>
      <c r="U591" s="170" t="str">
        <f>vlookup(T591,route!$A$3:$L$2248,5,FALSE)</f>
        <v>Destination</v>
      </c>
      <c r="V591" s="131"/>
    </row>
    <row r="592">
      <c r="A592" s="129"/>
      <c r="B592" s="168">
        <v>489.0</v>
      </c>
      <c r="C592" s="174" t="s">
        <v>693</v>
      </c>
      <c r="D592" s="154">
        <f>vlookup(E592,terminals!$C$4:$O$196,13,FALSE)</f>
        <v>100</v>
      </c>
      <c r="E592" s="174" t="s">
        <v>280</v>
      </c>
      <c r="F592" s="154">
        <f>vlookup(G592,terminals!$C$4:$O$196,13,FALSE)</f>
        <v>116</v>
      </c>
      <c r="G592" s="174" t="s">
        <v>298</v>
      </c>
      <c r="H592" s="175" t="s">
        <v>1143</v>
      </c>
      <c r="I592" s="176">
        <v>14000.0</v>
      </c>
      <c r="J592" s="177"/>
      <c r="K592" s="178"/>
      <c r="L592" s="179"/>
      <c r="M592" s="103"/>
      <c r="N592" s="103"/>
      <c r="O592" s="162" t="s">
        <v>1394</v>
      </c>
      <c r="P592" s="180">
        <v>642.0</v>
      </c>
      <c r="Q592" s="103"/>
      <c r="R592" s="168" t="str">
        <f t="shared" si="1"/>
        <v>489100</v>
      </c>
      <c r="S592" s="181" t="str">
        <f>vlookup(R592,route!$A$3:$L$2248,5,FALSE)</f>
        <v>Origin</v>
      </c>
      <c r="T592" s="168" t="str">
        <f t="shared" si="2"/>
        <v>489116</v>
      </c>
      <c r="U592" s="170" t="str">
        <f>vlookup(T592,route!$A$3:$L$2248,5,FALSE)</f>
        <v>Destination</v>
      </c>
      <c r="V592" s="131"/>
    </row>
    <row r="593">
      <c r="A593" s="129"/>
      <c r="B593" s="168">
        <v>490.0</v>
      </c>
      <c r="C593" s="174" t="s">
        <v>694</v>
      </c>
      <c r="D593" s="154">
        <f>vlookup(E593,terminals!$C$4:$O$196,13,FALSE)</f>
        <v>100</v>
      </c>
      <c r="E593" s="174" t="s">
        <v>280</v>
      </c>
      <c r="F593" s="154">
        <f>vlookup(G593,terminals!$C$4:$O$196,13,FALSE)</f>
        <v>93</v>
      </c>
      <c r="G593" s="174" t="s">
        <v>273</v>
      </c>
      <c r="H593" s="175" t="s">
        <v>1143</v>
      </c>
      <c r="I593" s="176">
        <v>11700.0</v>
      </c>
      <c r="J593" s="177"/>
      <c r="K593" s="178"/>
      <c r="L593" s="179"/>
      <c r="M593" s="103"/>
      <c r="N593" s="103"/>
      <c r="O593" s="162" t="s">
        <v>1151</v>
      </c>
      <c r="P593" s="180">
        <v>440.0</v>
      </c>
      <c r="Q593" s="103"/>
      <c r="R593" s="168" t="str">
        <f t="shared" si="1"/>
        <v>490100</v>
      </c>
      <c r="S593" s="181" t="str">
        <f>vlookup(R593,route!$A$3:$L$2248,5,FALSE)</f>
        <v>Origin</v>
      </c>
      <c r="T593" s="168" t="str">
        <f t="shared" si="2"/>
        <v>49093</v>
      </c>
      <c r="U593" s="170" t="str">
        <f>vlookup(T593,route!$A$3:$L$2248,5,FALSE)</f>
        <v>Destination</v>
      </c>
      <c r="V593" s="131"/>
    </row>
    <row r="594">
      <c r="A594" s="129"/>
      <c r="B594" s="168">
        <v>491.0</v>
      </c>
      <c r="C594" s="174" t="s">
        <v>695</v>
      </c>
      <c r="D594" s="154">
        <f>vlookup(E594,terminals!$C$4:$O$196,13,FALSE)</f>
        <v>100</v>
      </c>
      <c r="E594" s="174" t="s">
        <v>280</v>
      </c>
      <c r="F594" s="154">
        <f>vlookup(G594,terminals!$C$4:$O$196,13,FALSE)</f>
        <v>91</v>
      </c>
      <c r="G594" s="174" t="s">
        <v>274</v>
      </c>
      <c r="H594" s="175" t="s">
        <v>1143</v>
      </c>
      <c r="I594" s="176">
        <v>12700.0</v>
      </c>
      <c r="J594" s="177"/>
      <c r="K594" s="178"/>
      <c r="L594" s="179"/>
      <c r="M594" s="103"/>
      <c r="N594" s="103"/>
      <c r="O594" s="162" t="s">
        <v>1395</v>
      </c>
      <c r="P594" s="180">
        <v>543.0</v>
      </c>
      <c r="Q594" s="103"/>
      <c r="R594" s="168" t="str">
        <f t="shared" si="1"/>
        <v>491100</v>
      </c>
      <c r="S594" s="181" t="str">
        <f>vlookup(R594,route!$A$3:$L$2248,5,FALSE)</f>
        <v>Origin</v>
      </c>
      <c r="T594" s="168" t="str">
        <f t="shared" si="2"/>
        <v>49191</v>
      </c>
      <c r="U594" s="170" t="str">
        <f>vlookup(T594,route!$A$3:$L$2248,5,FALSE)</f>
        <v>Destination</v>
      </c>
      <c r="V594" s="131"/>
    </row>
    <row r="595">
      <c r="A595" s="129"/>
      <c r="B595" s="168">
        <v>492.0</v>
      </c>
      <c r="C595" s="174" t="s">
        <v>696</v>
      </c>
      <c r="D595" s="154">
        <f>vlookup(E595,terminals!$C$4:$O$196,13,FALSE)</f>
        <v>117</v>
      </c>
      <c r="E595" s="174" t="s">
        <v>281</v>
      </c>
      <c r="F595" s="154">
        <f>vlookup(G595,terminals!$C$4:$O$196,13,FALSE)</f>
        <v>87</v>
      </c>
      <c r="G595" s="174" t="s">
        <v>240</v>
      </c>
      <c r="H595" s="175" t="s">
        <v>1143</v>
      </c>
      <c r="I595" s="176">
        <v>10300.0</v>
      </c>
      <c r="J595" s="177"/>
      <c r="K595" s="178"/>
      <c r="L595" s="179"/>
      <c r="M595" s="103"/>
      <c r="N595" s="103"/>
      <c r="O595" s="162" t="s">
        <v>1396</v>
      </c>
      <c r="P595" s="180">
        <v>690.0</v>
      </c>
      <c r="Q595" s="103"/>
      <c r="R595" s="168" t="str">
        <f t="shared" si="1"/>
        <v>492117</v>
      </c>
      <c r="S595" s="181" t="str">
        <f>vlookup(R595,route!$A$3:$L$2248,5,FALSE)</f>
        <v>Origin</v>
      </c>
      <c r="T595" s="168" t="str">
        <f t="shared" si="2"/>
        <v>49287</v>
      </c>
      <c r="U595" s="170" t="str">
        <f>vlookup(T595,route!$A$3:$L$2248,5,FALSE)</f>
        <v>Destination</v>
      </c>
      <c r="V595" s="131"/>
    </row>
    <row r="596">
      <c r="A596" s="129"/>
      <c r="B596" s="168">
        <v>493.0</v>
      </c>
      <c r="C596" s="174" t="s">
        <v>697</v>
      </c>
      <c r="D596" s="154">
        <f>vlookup(E596,terminals!$C$4:$O$196,13,FALSE)</f>
        <v>117</v>
      </c>
      <c r="E596" s="174" t="s">
        <v>281</v>
      </c>
      <c r="F596" s="154">
        <f>vlookup(G596,terminals!$C$4:$O$196,13,FALSE)</f>
        <v>95</v>
      </c>
      <c r="G596" s="174" t="s">
        <v>290</v>
      </c>
      <c r="H596" s="175" t="s">
        <v>1143</v>
      </c>
      <c r="I596" s="176">
        <v>7500.0</v>
      </c>
      <c r="J596" s="177"/>
      <c r="K596" s="178"/>
      <c r="L596" s="179"/>
      <c r="M596" s="103"/>
      <c r="N596" s="103"/>
      <c r="O596" s="162" t="s">
        <v>1397</v>
      </c>
      <c r="P596" s="180">
        <v>671.0</v>
      </c>
      <c r="Q596" s="103"/>
      <c r="R596" s="168" t="str">
        <f t="shared" si="1"/>
        <v>493117</v>
      </c>
      <c r="S596" s="181" t="str">
        <f>vlookup(R596,route!$A$3:$L$2248,5,FALSE)</f>
        <v>Origin</v>
      </c>
      <c r="T596" s="168" t="str">
        <f t="shared" si="2"/>
        <v>49395</v>
      </c>
      <c r="U596" s="170" t="str">
        <f>vlookup(T596,route!$A$3:$L$2248,5,FALSE)</f>
        <v>Destination</v>
      </c>
      <c r="V596" s="131"/>
    </row>
    <row r="597">
      <c r="A597" s="129"/>
      <c r="B597" s="168">
        <v>494.0</v>
      </c>
      <c r="C597" s="174" t="s">
        <v>698</v>
      </c>
      <c r="D597" s="154">
        <f>vlookup(E597,terminals!$C$4:$O$196,13,FALSE)</f>
        <v>117</v>
      </c>
      <c r="E597" s="174" t="s">
        <v>281</v>
      </c>
      <c r="F597" s="154">
        <f>vlookup(G597,terminals!$C$4:$O$196,13,FALSE)</f>
        <v>99</v>
      </c>
      <c r="G597" s="174" t="s">
        <v>279</v>
      </c>
      <c r="H597" s="175" t="s">
        <v>1143</v>
      </c>
      <c r="I597" s="176">
        <v>7100.0</v>
      </c>
      <c r="J597" s="177"/>
      <c r="K597" s="178"/>
      <c r="L597" s="179"/>
      <c r="M597" s="103"/>
      <c r="N597" s="103"/>
      <c r="O597" s="162" t="s">
        <v>1398</v>
      </c>
      <c r="P597" s="180">
        <v>543.0</v>
      </c>
      <c r="Q597" s="103"/>
      <c r="R597" s="168" t="str">
        <f t="shared" si="1"/>
        <v>494117</v>
      </c>
      <c r="S597" s="181" t="str">
        <f>vlookup(R597,route!$A$3:$L$2248,5,FALSE)</f>
        <v>Origin</v>
      </c>
      <c r="T597" s="168" t="str">
        <f t="shared" si="2"/>
        <v>49499</v>
      </c>
      <c r="U597" s="170" t="str">
        <f>vlookup(T597,route!$A$3:$L$2248,5,FALSE)</f>
        <v>Destination</v>
      </c>
      <c r="V597" s="131"/>
    </row>
    <row r="598">
      <c r="A598" s="129"/>
      <c r="B598" s="168">
        <v>495.0</v>
      </c>
      <c r="C598" s="174" t="s">
        <v>699</v>
      </c>
      <c r="D598" s="154">
        <f>vlookup(E598,terminals!$C$4:$O$196,13,FALSE)</f>
        <v>117</v>
      </c>
      <c r="E598" s="174" t="s">
        <v>281</v>
      </c>
      <c r="F598" s="154">
        <f>vlookup(G598,terminals!$C$4:$O$196,13,FALSE)</f>
        <v>106</v>
      </c>
      <c r="G598" s="174" t="s">
        <v>263</v>
      </c>
      <c r="H598" s="175" t="s">
        <v>1143</v>
      </c>
      <c r="I598" s="176">
        <v>12500.0</v>
      </c>
      <c r="J598" s="177"/>
      <c r="K598" s="178"/>
      <c r="L598" s="179"/>
      <c r="M598" s="103"/>
      <c r="N598" s="103"/>
      <c r="O598" s="162" t="s">
        <v>1399</v>
      </c>
      <c r="P598" s="180">
        <v>638.0</v>
      </c>
      <c r="Q598" s="103"/>
      <c r="R598" s="168" t="str">
        <f t="shared" si="1"/>
        <v>495117</v>
      </c>
      <c r="S598" s="181" t="str">
        <f>vlookup(R598,route!$A$3:$L$2248,5,FALSE)</f>
        <v>Origin</v>
      </c>
      <c r="T598" s="168" t="str">
        <f t="shared" si="2"/>
        <v>495106</v>
      </c>
      <c r="U598" s="170" t="str">
        <f>vlookup(T598,route!$A$3:$L$2248,5,FALSE)</f>
        <v>Destination</v>
      </c>
      <c r="V598" s="131"/>
    </row>
    <row r="599">
      <c r="A599" s="129"/>
      <c r="B599" s="168">
        <v>496.0</v>
      </c>
      <c r="C599" s="174" t="s">
        <v>700</v>
      </c>
      <c r="D599" s="154">
        <f>vlookup(E599,terminals!$C$4:$O$196,13,FALSE)</f>
        <v>117</v>
      </c>
      <c r="E599" s="174" t="s">
        <v>281</v>
      </c>
      <c r="F599" s="154">
        <f>vlookup(G599,terminals!$C$4:$O$196,13,FALSE)</f>
        <v>105</v>
      </c>
      <c r="G599" s="174" t="s">
        <v>288</v>
      </c>
      <c r="H599" s="175" t="s">
        <v>1143</v>
      </c>
      <c r="I599" s="176">
        <v>13500.0</v>
      </c>
      <c r="J599" s="177"/>
      <c r="K599" s="178"/>
      <c r="L599" s="179"/>
      <c r="M599" s="103"/>
      <c r="N599" s="103"/>
      <c r="O599" s="162" t="s">
        <v>1400</v>
      </c>
      <c r="P599" s="180">
        <v>579.0</v>
      </c>
      <c r="Q599" s="103"/>
      <c r="R599" s="168" t="str">
        <f t="shared" si="1"/>
        <v>496117</v>
      </c>
      <c r="S599" s="181" t="str">
        <f>vlookup(R599,route!$A$3:$L$2248,5,FALSE)</f>
        <v>Origin</v>
      </c>
      <c r="T599" s="168" t="str">
        <f t="shared" si="2"/>
        <v>496105</v>
      </c>
      <c r="U599" s="170" t="str">
        <f>vlookup(T599,route!$A$3:$L$2248,5,FALSE)</f>
        <v>Destination</v>
      </c>
      <c r="V599" s="131"/>
    </row>
    <row r="600">
      <c r="A600" s="129"/>
      <c r="B600" s="168">
        <v>497.0</v>
      </c>
      <c r="C600" s="174" t="s">
        <v>701</v>
      </c>
      <c r="D600" s="154">
        <f>vlookup(E600,terminals!$C$4:$O$196,13,FALSE)</f>
        <v>117</v>
      </c>
      <c r="E600" s="174" t="s">
        <v>281</v>
      </c>
      <c r="F600" s="154">
        <f>vlookup(G600,terminals!$C$4:$O$196,13,FALSE)</f>
        <v>99</v>
      </c>
      <c r="G600" s="174" t="s">
        <v>279</v>
      </c>
      <c r="H600" s="175" t="s">
        <v>1143</v>
      </c>
      <c r="I600" s="176">
        <v>14700.0</v>
      </c>
      <c r="J600" s="177"/>
      <c r="K600" s="178"/>
      <c r="L600" s="179"/>
      <c r="M600" s="103"/>
      <c r="N600" s="103"/>
      <c r="O600" s="162" t="s">
        <v>1398</v>
      </c>
      <c r="P600" s="180">
        <v>536.0</v>
      </c>
      <c r="Q600" s="103"/>
      <c r="R600" s="168" t="str">
        <f t="shared" si="1"/>
        <v>497117</v>
      </c>
      <c r="S600" s="181" t="str">
        <f>vlookup(R600,route!$A$3:$L$2248,5,FALSE)</f>
        <v>Origin</v>
      </c>
      <c r="T600" s="168" t="str">
        <f t="shared" si="2"/>
        <v>49799</v>
      </c>
      <c r="U600" s="170" t="str">
        <f>vlookup(T600,route!$A$3:$L$2248,5,FALSE)</f>
        <v>Destination</v>
      </c>
      <c r="V600" s="131"/>
    </row>
    <row r="601">
      <c r="A601" s="129"/>
      <c r="B601" s="168">
        <v>498.0</v>
      </c>
      <c r="C601" s="174" t="s">
        <v>702</v>
      </c>
      <c r="D601" s="154">
        <f>vlookup(E601,terminals!$C$4:$O$196,13,FALSE)</f>
        <v>117</v>
      </c>
      <c r="E601" s="174" t="s">
        <v>281</v>
      </c>
      <c r="F601" s="154">
        <f>vlookup(G601,terminals!$C$4:$O$196,13,FALSE)</f>
        <v>116</v>
      </c>
      <c r="G601" s="174" t="s">
        <v>298</v>
      </c>
      <c r="H601" s="175" t="s">
        <v>1143</v>
      </c>
      <c r="I601" s="176">
        <v>14900.0</v>
      </c>
      <c r="J601" s="177"/>
      <c r="K601" s="178"/>
      <c r="L601" s="179"/>
      <c r="M601" s="103"/>
      <c r="N601" s="103"/>
      <c r="O601" s="162" t="s">
        <v>1401</v>
      </c>
      <c r="P601" s="180">
        <v>639.0</v>
      </c>
      <c r="Q601" s="103"/>
      <c r="R601" s="168" t="str">
        <f t="shared" si="1"/>
        <v>498117</v>
      </c>
      <c r="S601" s="181" t="str">
        <f>vlookup(R601,route!$A$3:$L$2248,5,FALSE)</f>
        <v>Origin</v>
      </c>
      <c r="T601" s="168" t="str">
        <f t="shared" si="2"/>
        <v>498116</v>
      </c>
      <c r="U601" s="170" t="str">
        <f>vlookup(T601,route!$A$3:$L$2248,5,FALSE)</f>
        <v>Destination</v>
      </c>
      <c r="V601" s="131"/>
    </row>
    <row r="602">
      <c r="A602" s="129"/>
      <c r="B602" s="168">
        <v>499.0</v>
      </c>
      <c r="C602" s="174" t="s">
        <v>703</v>
      </c>
      <c r="D602" s="154">
        <f>vlookup(E602,terminals!$C$4:$O$196,13,FALSE)</f>
        <v>117</v>
      </c>
      <c r="E602" s="174" t="s">
        <v>281</v>
      </c>
      <c r="F602" s="154">
        <f>vlookup(G602,terminals!$C$4:$O$196,13,FALSE)</f>
        <v>88</v>
      </c>
      <c r="G602" s="174" t="s">
        <v>259</v>
      </c>
      <c r="H602" s="175" t="s">
        <v>1143</v>
      </c>
      <c r="I602" s="176">
        <v>9800.0</v>
      </c>
      <c r="J602" s="177"/>
      <c r="K602" s="178"/>
      <c r="L602" s="179"/>
      <c r="M602" s="103"/>
      <c r="N602" s="103"/>
      <c r="O602" s="162" t="s">
        <v>1402</v>
      </c>
      <c r="P602" s="180">
        <v>477.0</v>
      </c>
      <c r="Q602" s="103"/>
      <c r="R602" s="168" t="str">
        <f t="shared" si="1"/>
        <v>499117</v>
      </c>
      <c r="S602" s="181" t="str">
        <f>vlookup(R602,route!$A$3:$L$2248,5,FALSE)</f>
        <v>Origin</v>
      </c>
      <c r="T602" s="168" t="str">
        <f t="shared" si="2"/>
        <v>49988</v>
      </c>
      <c r="U602" s="170" t="str">
        <f>vlookup(T602,route!$A$3:$L$2248,5,FALSE)</f>
        <v>Destination</v>
      </c>
      <c r="V602" s="131"/>
    </row>
    <row r="603">
      <c r="A603" s="129"/>
      <c r="B603" s="168">
        <v>500.0</v>
      </c>
      <c r="C603" s="174" t="s">
        <v>704</v>
      </c>
      <c r="D603" s="154">
        <f>vlookup(E603,terminals!$C$4:$O$196,13,FALSE)</f>
        <v>117</v>
      </c>
      <c r="E603" s="174" t="s">
        <v>281</v>
      </c>
      <c r="F603" s="154">
        <f>vlookup(G603,terminals!$C$4:$O$196,13,FALSE)</f>
        <v>93</v>
      </c>
      <c r="G603" s="174" t="s">
        <v>273</v>
      </c>
      <c r="H603" s="175" t="s">
        <v>1143</v>
      </c>
      <c r="I603" s="176">
        <v>9300.0</v>
      </c>
      <c r="J603" s="177"/>
      <c r="K603" s="178"/>
      <c r="L603" s="179"/>
      <c r="M603" s="103"/>
      <c r="N603" s="103"/>
      <c r="O603" s="162" t="s">
        <v>1306</v>
      </c>
      <c r="P603" s="180">
        <v>493.0</v>
      </c>
      <c r="Q603" s="103"/>
      <c r="R603" s="168" t="str">
        <f t="shared" si="1"/>
        <v>500117</v>
      </c>
      <c r="S603" s="181" t="str">
        <f>vlookup(R603,route!$A$3:$L$2248,5,FALSE)</f>
        <v>Origin</v>
      </c>
      <c r="T603" s="168" t="str">
        <f t="shared" si="2"/>
        <v>50093</v>
      </c>
      <c r="U603" s="170" t="str">
        <f>vlookup(T603,route!$A$3:$L$2248,5,FALSE)</f>
        <v>Destination</v>
      </c>
      <c r="V603" s="131"/>
    </row>
    <row r="604">
      <c r="A604" s="129"/>
      <c r="B604" s="168">
        <v>501.0</v>
      </c>
      <c r="C604" s="174" t="s">
        <v>705</v>
      </c>
      <c r="D604" s="154">
        <f>vlookup(E604,terminals!$C$4:$O$196,13,FALSE)</f>
        <v>117</v>
      </c>
      <c r="E604" s="174" t="s">
        <v>281</v>
      </c>
      <c r="F604" s="154">
        <f>vlookup(G604,terminals!$C$4:$O$196,13,FALSE)</f>
        <v>91</v>
      </c>
      <c r="G604" s="174" t="s">
        <v>274</v>
      </c>
      <c r="H604" s="175" t="s">
        <v>1143</v>
      </c>
      <c r="I604" s="176">
        <v>10800.0</v>
      </c>
      <c r="J604" s="177"/>
      <c r="K604" s="178"/>
      <c r="L604" s="179"/>
      <c r="M604" s="103"/>
      <c r="N604" s="103"/>
      <c r="O604" s="162" t="s">
        <v>1403</v>
      </c>
      <c r="P604" s="180">
        <v>709.0</v>
      </c>
      <c r="Q604" s="103"/>
      <c r="R604" s="168" t="str">
        <f t="shared" si="1"/>
        <v>501117</v>
      </c>
      <c r="S604" s="181" t="str">
        <f>vlookup(R604,route!$A$3:$L$2248,5,FALSE)</f>
        <v>Origin</v>
      </c>
      <c r="T604" s="168" t="str">
        <f t="shared" si="2"/>
        <v>50191</v>
      </c>
      <c r="U604" s="170" t="str">
        <f>vlookup(T604,route!$A$3:$L$2248,5,FALSE)</f>
        <v>Destination</v>
      </c>
      <c r="V604" s="131"/>
    </row>
    <row r="605">
      <c r="A605" s="129"/>
      <c r="B605" s="168">
        <v>502.0</v>
      </c>
      <c r="C605" s="174" t="s">
        <v>706</v>
      </c>
      <c r="D605" s="154">
        <f>vlookup(E605,terminals!$C$4:$O$196,13,FALSE)</f>
        <v>120</v>
      </c>
      <c r="E605" s="174" t="s">
        <v>267</v>
      </c>
      <c r="F605" s="154">
        <f>vlookup(G605,terminals!$C$4:$O$196,13,FALSE)</f>
        <v>95</v>
      </c>
      <c r="G605" s="174" t="s">
        <v>290</v>
      </c>
      <c r="H605" s="175" t="s">
        <v>1143</v>
      </c>
      <c r="I605" s="176">
        <v>11300.0</v>
      </c>
      <c r="J605" s="177"/>
      <c r="K605" s="178"/>
      <c r="L605" s="179"/>
      <c r="M605" s="103"/>
      <c r="N605" s="103"/>
      <c r="O605" s="162" t="s">
        <v>1404</v>
      </c>
      <c r="P605" s="180">
        <v>580.0</v>
      </c>
      <c r="Q605" s="103"/>
      <c r="R605" s="168" t="str">
        <f t="shared" si="1"/>
        <v>502120</v>
      </c>
      <c r="S605" s="181" t="str">
        <f>vlookup(R605,route!$A$3:$L$2248,5,FALSE)</f>
        <v>Origin</v>
      </c>
      <c r="T605" s="168" t="str">
        <f t="shared" si="2"/>
        <v>50295</v>
      </c>
      <c r="U605" s="170" t="str">
        <f>vlookup(T605,route!$A$3:$L$2248,5,FALSE)</f>
        <v>Destination</v>
      </c>
      <c r="V605" s="131"/>
    </row>
    <row r="606">
      <c r="A606" s="129"/>
      <c r="B606" s="168">
        <v>503.0</v>
      </c>
      <c r="C606" s="174" t="s">
        <v>707</v>
      </c>
      <c r="D606" s="154">
        <f>vlookup(E606,terminals!$C$4:$O$196,13,FALSE)</f>
        <v>120</v>
      </c>
      <c r="E606" s="174" t="s">
        <v>267</v>
      </c>
      <c r="F606" s="154">
        <f>vlookup(G606,terminals!$C$4:$O$196,13,FALSE)</f>
        <v>92</v>
      </c>
      <c r="G606" s="174" t="s">
        <v>286</v>
      </c>
      <c r="H606" s="175" t="s">
        <v>1143</v>
      </c>
      <c r="I606" s="176">
        <v>11900.0</v>
      </c>
      <c r="J606" s="177"/>
      <c r="K606" s="178"/>
      <c r="L606" s="179"/>
      <c r="M606" s="103"/>
      <c r="N606" s="103"/>
      <c r="O606" s="162" t="s">
        <v>1405</v>
      </c>
      <c r="P606" s="180">
        <v>640.0</v>
      </c>
      <c r="Q606" s="103"/>
      <c r="R606" s="168" t="str">
        <f t="shared" si="1"/>
        <v>503120</v>
      </c>
      <c r="S606" s="181" t="str">
        <f>vlookup(R606,route!$A$3:$L$2248,5,FALSE)</f>
        <v>Origin</v>
      </c>
      <c r="T606" s="168" t="str">
        <f t="shared" si="2"/>
        <v>50392</v>
      </c>
      <c r="U606" s="170" t="str">
        <f>vlookup(T606,route!$A$3:$L$2248,5,FALSE)</f>
        <v>Destination</v>
      </c>
      <c r="V606" s="131"/>
    </row>
    <row r="607">
      <c r="A607" s="129"/>
      <c r="B607" s="168">
        <v>504.0</v>
      </c>
      <c r="C607" s="174" t="s">
        <v>708</v>
      </c>
      <c r="D607" s="154">
        <f>vlookup(E607,terminals!$C$4:$O$196,13,FALSE)</f>
        <v>120</v>
      </c>
      <c r="E607" s="174" t="s">
        <v>267</v>
      </c>
      <c r="F607" s="154">
        <f>vlookup(G607,terminals!$C$4:$O$196,13,FALSE)</f>
        <v>105</v>
      </c>
      <c r="G607" s="174" t="s">
        <v>288</v>
      </c>
      <c r="H607" s="175" t="s">
        <v>1143</v>
      </c>
      <c r="I607" s="176">
        <v>11800.0</v>
      </c>
      <c r="J607" s="177"/>
      <c r="K607" s="178"/>
      <c r="L607" s="179"/>
      <c r="M607" s="103"/>
      <c r="N607" s="103"/>
      <c r="O607" s="162" t="s">
        <v>1406</v>
      </c>
      <c r="P607" s="180">
        <v>573.0</v>
      </c>
      <c r="Q607" s="103"/>
      <c r="R607" s="168" t="str">
        <f t="shared" si="1"/>
        <v>504120</v>
      </c>
      <c r="S607" s="181" t="str">
        <f>vlookup(R607,route!$A$3:$L$2248,5,FALSE)</f>
        <v>Origin</v>
      </c>
      <c r="T607" s="168" t="str">
        <f t="shared" si="2"/>
        <v>504105</v>
      </c>
      <c r="U607" s="170" t="str">
        <f>vlookup(T607,route!$A$3:$L$2248,5,FALSE)</f>
        <v>Destination</v>
      </c>
      <c r="V607" s="131"/>
    </row>
    <row r="608">
      <c r="A608" s="129"/>
      <c r="B608" s="168">
        <v>505.0</v>
      </c>
      <c r="C608" s="174" t="s">
        <v>709</v>
      </c>
      <c r="D608" s="154">
        <f>vlookup(E608,terminals!$C$4:$O$196,13,FALSE)</f>
        <v>120</v>
      </c>
      <c r="E608" s="174" t="s">
        <v>267</v>
      </c>
      <c r="F608" s="154">
        <f>vlookup(G608,terminals!$C$4:$O$196,13,FALSE)</f>
        <v>99</v>
      </c>
      <c r="G608" s="174" t="s">
        <v>279</v>
      </c>
      <c r="H608" s="175" t="s">
        <v>1143</v>
      </c>
      <c r="I608" s="176">
        <v>12400.0</v>
      </c>
      <c r="J608" s="177"/>
      <c r="K608" s="178"/>
      <c r="L608" s="179"/>
      <c r="M608" s="103"/>
      <c r="N608" s="103"/>
      <c r="O608" s="162" t="s">
        <v>1407</v>
      </c>
      <c r="P608" s="180">
        <v>676.0</v>
      </c>
      <c r="Q608" s="103"/>
      <c r="R608" s="168" t="str">
        <f t="shared" si="1"/>
        <v>505120</v>
      </c>
      <c r="S608" s="181" t="str">
        <f>vlookup(R608,route!$A$3:$L$2248,5,FALSE)</f>
        <v>Origin</v>
      </c>
      <c r="T608" s="168" t="str">
        <f t="shared" si="2"/>
        <v>50599</v>
      </c>
      <c r="U608" s="170" t="str">
        <f>vlookup(T608,route!$A$3:$L$2248,5,FALSE)</f>
        <v>Destination</v>
      </c>
      <c r="V608" s="131"/>
    </row>
    <row r="609">
      <c r="A609" s="129"/>
      <c r="B609" s="168">
        <v>506.0</v>
      </c>
      <c r="C609" s="174" t="s">
        <v>710</v>
      </c>
      <c r="D609" s="154">
        <f>vlookup(E609,terminals!$C$4:$O$196,13,FALSE)</f>
        <v>120</v>
      </c>
      <c r="E609" s="174" t="s">
        <v>267</v>
      </c>
      <c r="F609" s="154">
        <f>vlookup(G609,terminals!$C$4:$O$196,13,FALSE)</f>
        <v>116</v>
      </c>
      <c r="G609" s="174" t="s">
        <v>298</v>
      </c>
      <c r="H609" s="175" t="s">
        <v>1143</v>
      </c>
      <c r="I609" s="176">
        <v>13100.0</v>
      </c>
      <c r="J609" s="177"/>
      <c r="K609" s="178"/>
      <c r="L609" s="179"/>
      <c r="M609" s="103"/>
      <c r="N609" s="103"/>
      <c r="O609" s="162" t="s">
        <v>1373</v>
      </c>
      <c r="P609" s="180">
        <v>562.0</v>
      </c>
      <c r="Q609" s="103"/>
      <c r="R609" s="168" t="str">
        <f t="shared" si="1"/>
        <v>506120</v>
      </c>
      <c r="S609" s="181" t="str">
        <f>vlookup(R609,route!$A$3:$L$2248,5,FALSE)</f>
        <v>Origin</v>
      </c>
      <c r="T609" s="168" t="str">
        <f t="shared" si="2"/>
        <v>506116</v>
      </c>
      <c r="U609" s="170" t="str">
        <f>vlookup(T609,route!$A$3:$L$2248,5,FALSE)</f>
        <v>Destination</v>
      </c>
      <c r="V609" s="131"/>
    </row>
    <row r="610">
      <c r="A610" s="129"/>
      <c r="B610" s="168">
        <v>507.0</v>
      </c>
      <c r="C610" s="174" t="s">
        <v>711</v>
      </c>
      <c r="D610" s="154">
        <f>vlookup(E610,terminals!$C$4:$O$196,13,FALSE)</f>
        <v>120</v>
      </c>
      <c r="E610" s="174" t="s">
        <v>267</v>
      </c>
      <c r="F610" s="154">
        <f>vlookup(G610,terminals!$C$4:$O$196,13,FALSE)</f>
        <v>93</v>
      </c>
      <c r="G610" s="174" t="s">
        <v>273</v>
      </c>
      <c r="H610" s="175" t="s">
        <v>1143</v>
      </c>
      <c r="I610" s="176">
        <v>11900.0</v>
      </c>
      <c r="J610" s="177"/>
      <c r="K610" s="178"/>
      <c r="L610" s="179"/>
      <c r="M610" s="103"/>
      <c r="N610" s="103"/>
      <c r="O610" s="162" t="s">
        <v>1201</v>
      </c>
      <c r="P610" s="180">
        <v>278.0</v>
      </c>
      <c r="Q610" s="103"/>
      <c r="R610" s="168" t="str">
        <f t="shared" si="1"/>
        <v>507120</v>
      </c>
      <c r="S610" s="181" t="str">
        <f>vlookup(R610,route!$A$3:$L$2248,5,FALSE)</f>
        <v>Origin</v>
      </c>
      <c r="T610" s="168" t="str">
        <f t="shared" si="2"/>
        <v>50793</v>
      </c>
      <c r="U610" s="170" t="str">
        <f>vlookup(T610,route!$A$3:$L$2248,5,FALSE)</f>
        <v>Destination</v>
      </c>
      <c r="V610" s="131"/>
    </row>
    <row r="611">
      <c r="A611" s="129"/>
      <c r="B611" s="168">
        <v>508.0</v>
      </c>
      <c r="C611" s="174" t="s">
        <v>712</v>
      </c>
      <c r="D611" s="154">
        <f>vlookup(E611,terminals!$C$4:$O$196,13,FALSE)</f>
        <v>120</v>
      </c>
      <c r="E611" s="174" t="s">
        <v>267</v>
      </c>
      <c r="F611" s="154">
        <f>vlookup(G611,terminals!$C$4:$O$196,13,FALSE)</f>
        <v>91</v>
      </c>
      <c r="G611" s="174" t="s">
        <v>274</v>
      </c>
      <c r="H611" s="175" t="s">
        <v>1143</v>
      </c>
      <c r="I611" s="176">
        <v>13900.0</v>
      </c>
      <c r="J611" s="177"/>
      <c r="K611" s="178"/>
      <c r="L611" s="179"/>
      <c r="M611" s="103"/>
      <c r="N611" s="103"/>
      <c r="O611" s="162" t="s">
        <v>1270</v>
      </c>
      <c r="P611" s="180">
        <v>139.0</v>
      </c>
      <c r="Q611" s="103"/>
      <c r="R611" s="168" t="str">
        <f t="shared" si="1"/>
        <v>508120</v>
      </c>
      <c r="S611" s="181" t="str">
        <f>vlookup(R611,route!$A$3:$L$2248,5,FALSE)</f>
        <v>Origin</v>
      </c>
      <c r="T611" s="168" t="str">
        <f t="shared" si="2"/>
        <v>50891</v>
      </c>
      <c r="U611" s="170" t="str">
        <f>vlookup(T611,route!$A$3:$L$2248,5,FALSE)</f>
        <v>Destination</v>
      </c>
      <c r="V611" s="131"/>
    </row>
    <row r="612">
      <c r="A612" s="129"/>
      <c r="B612" s="168">
        <v>509.0</v>
      </c>
      <c r="C612" s="174" t="s">
        <v>713</v>
      </c>
      <c r="D612" s="154">
        <f>vlookup(E612,terminals!$C$4:$O$196,13,FALSE)</f>
        <v>98</v>
      </c>
      <c r="E612" s="174" t="s">
        <v>293</v>
      </c>
      <c r="F612" s="154">
        <f>vlookup(G612,terminals!$C$4:$O$196,13,FALSE)</f>
        <v>102</v>
      </c>
      <c r="G612" s="174" t="s">
        <v>301</v>
      </c>
      <c r="H612" s="175" t="s">
        <v>1143</v>
      </c>
      <c r="I612" s="176">
        <v>12000.0</v>
      </c>
      <c r="J612" s="177"/>
      <c r="K612" s="178"/>
      <c r="L612" s="179"/>
      <c r="M612" s="103"/>
      <c r="N612" s="103"/>
      <c r="O612" s="162" t="s">
        <v>1387</v>
      </c>
      <c r="P612" s="180">
        <v>585.0</v>
      </c>
      <c r="Q612" s="103"/>
      <c r="R612" s="168" t="str">
        <f t="shared" si="1"/>
        <v>50998</v>
      </c>
      <c r="S612" s="181" t="str">
        <f>vlookup(R612,route!$A$3:$L$2248,5,FALSE)</f>
        <v>Origin</v>
      </c>
      <c r="T612" s="168" t="str">
        <f t="shared" si="2"/>
        <v>509102</v>
      </c>
      <c r="U612" s="170" t="str">
        <f>vlookup(T612,route!$A$3:$L$2248,5,FALSE)</f>
        <v>Destination</v>
      </c>
      <c r="V612" s="131"/>
    </row>
    <row r="613">
      <c r="A613" s="129"/>
      <c r="B613" s="168">
        <v>510.0</v>
      </c>
      <c r="C613" s="174" t="s">
        <v>714</v>
      </c>
      <c r="D613" s="154">
        <f>vlookup(E613,terminals!$C$4:$O$196,13,FALSE)</f>
        <v>98</v>
      </c>
      <c r="E613" s="174" t="s">
        <v>293</v>
      </c>
      <c r="F613" s="154">
        <f>vlookup(G613,terminals!$C$4:$O$196,13,FALSE)</f>
        <v>95</v>
      </c>
      <c r="G613" s="174" t="s">
        <v>290</v>
      </c>
      <c r="H613" s="175" t="s">
        <v>1143</v>
      </c>
      <c r="I613" s="176">
        <v>5000.0</v>
      </c>
      <c r="J613" s="177"/>
      <c r="K613" s="178"/>
      <c r="L613" s="179"/>
      <c r="M613" s="103"/>
      <c r="N613" s="103"/>
      <c r="O613" s="162" t="s">
        <v>1408</v>
      </c>
      <c r="P613" s="180">
        <v>230.0</v>
      </c>
      <c r="Q613" s="103"/>
      <c r="R613" s="168" t="str">
        <f t="shared" si="1"/>
        <v>51098</v>
      </c>
      <c r="S613" s="181" t="str">
        <f>vlookup(R613,route!$A$3:$L$2248,5,FALSE)</f>
        <v>Origin</v>
      </c>
      <c r="T613" s="168" t="str">
        <f t="shared" si="2"/>
        <v>51095</v>
      </c>
      <c r="U613" s="170" t="str">
        <f>vlookup(T613,route!$A$3:$L$2248,5,FALSE)</f>
        <v>Destination</v>
      </c>
      <c r="V613" s="131"/>
    </row>
    <row r="614">
      <c r="A614" s="129"/>
      <c r="B614" s="168">
        <v>511.0</v>
      </c>
      <c r="C614" s="174" t="s">
        <v>715</v>
      </c>
      <c r="D614" s="154">
        <f>vlookup(E614,terminals!$C$4:$O$196,13,FALSE)</f>
        <v>98</v>
      </c>
      <c r="E614" s="174" t="s">
        <v>293</v>
      </c>
      <c r="F614" s="154">
        <f>vlookup(G614,terminals!$C$4:$O$196,13,FALSE)</f>
        <v>92</v>
      </c>
      <c r="G614" s="174" t="s">
        <v>286</v>
      </c>
      <c r="H614" s="175" t="s">
        <v>1143</v>
      </c>
      <c r="I614" s="176">
        <v>3700.0</v>
      </c>
      <c r="J614" s="177"/>
      <c r="K614" s="178"/>
      <c r="L614" s="179"/>
      <c r="M614" s="103"/>
      <c r="N614" s="103"/>
      <c r="O614" s="162" t="s">
        <v>1241</v>
      </c>
      <c r="P614" s="180">
        <v>287.0</v>
      </c>
      <c r="Q614" s="103"/>
      <c r="R614" s="168" t="str">
        <f t="shared" si="1"/>
        <v>51198</v>
      </c>
      <c r="S614" s="181" t="str">
        <f>vlookup(R614,route!$A$3:$L$2248,5,FALSE)</f>
        <v>Origin</v>
      </c>
      <c r="T614" s="168" t="str">
        <f t="shared" si="2"/>
        <v>51192</v>
      </c>
      <c r="U614" s="170" t="str">
        <f>vlookup(T614,route!$A$3:$L$2248,5,FALSE)</f>
        <v>Destination</v>
      </c>
      <c r="V614" s="131"/>
    </row>
    <row r="615">
      <c r="A615" s="129"/>
      <c r="B615" s="168">
        <v>512.0</v>
      </c>
      <c r="C615" s="174" t="s">
        <v>716</v>
      </c>
      <c r="D615" s="154">
        <f>vlookup(E615,terminals!$C$4:$O$196,13,FALSE)</f>
        <v>98</v>
      </c>
      <c r="E615" s="174" t="s">
        <v>293</v>
      </c>
      <c r="F615" s="154">
        <f>vlookup(G615,terminals!$C$4:$O$196,13,FALSE)</f>
        <v>105</v>
      </c>
      <c r="G615" s="174" t="s">
        <v>288</v>
      </c>
      <c r="H615" s="175" t="s">
        <v>1143</v>
      </c>
      <c r="I615" s="176">
        <v>10800.0</v>
      </c>
      <c r="J615" s="177"/>
      <c r="K615" s="178"/>
      <c r="L615" s="179"/>
      <c r="M615" s="103"/>
      <c r="N615" s="103"/>
      <c r="O615" s="162" t="s">
        <v>1409</v>
      </c>
      <c r="P615" s="180">
        <v>398.0</v>
      </c>
      <c r="Q615" s="103"/>
      <c r="R615" s="168" t="str">
        <f t="shared" si="1"/>
        <v>51298</v>
      </c>
      <c r="S615" s="181" t="str">
        <f>vlookup(R615,route!$A$3:$L$2248,5,FALSE)</f>
        <v>Origin</v>
      </c>
      <c r="T615" s="168" t="str">
        <f t="shared" si="2"/>
        <v>512105</v>
      </c>
      <c r="U615" s="170" t="str">
        <f>vlookup(T615,route!$A$3:$L$2248,5,FALSE)</f>
        <v>Destination</v>
      </c>
      <c r="V615" s="131"/>
    </row>
    <row r="616">
      <c r="A616" s="129"/>
      <c r="B616" s="168">
        <v>513.0</v>
      </c>
      <c r="C616" s="174" t="s">
        <v>717</v>
      </c>
      <c r="D616" s="154">
        <f>vlookup(E616,terminals!$C$4:$O$196,13,FALSE)</f>
        <v>98</v>
      </c>
      <c r="E616" s="174" t="s">
        <v>293</v>
      </c>
      <c r="F616" s="154">
        <f>vlookup(G616,terminals!$C$4:$O$196,13,FALSE)</f>
        <v>99</v>
      </c>
      <c r="G616" s="174" t="s">
        <v>279</v>
      </c>
      <c r="H616" s="175" t="s">
        <v>1143</v>
      </c>
      <c r="I616" s="176">
        <v>5700.0</v>
      </c>
      <c r="J616" s="177"/>
      <c r="K616" s="178"/>
      <c r="L616" s="179"/>
      <c r="M616" s="103"/>
      <c r="N616" s="103"/>
      <c r="O616" s="162" t="s">
        <v>1244</v>
      </c>
      <c r="P616" s="180">
        <v>436.0</v>
      </c>
      <c r="Q616" s="103"/>
      <c r="R616" s="168" t="str">
        <f t="shared" si="1"/>
        <v>51398</v>
      </c>
      <c r="S616" s="181" t="str">
        <f>vlookup(R616,route!$A$3:$L$2248,5,FALSE)</f>
        <v>Origin</v>
      </c>
      <c r="T616" s="168" t="str">
        <f t="shared" si="2"/>
        <v>51399</v>
      </c>
      <c r="U616" s="170" t="str">
        <f>vlookup(T616,route!$A$3:$L$2248,5,FALSE)</f>
        <v>Destination</v>
      </c>
      <c r="V616" s="131"/>
    </row>
    <row r="617">
      <c r="A617" s="129"/>
      <c r="B617" s="168">
        <v>514.0</v>
      </c>
      <c r="C617" s="174" t="s">
        <v>718</v>
      </c>
      <c r="D617" s="154">
        <f>vlookup(E617,terminals!$C$4:$O$196,13,FALSE)</f>
        <v>98</v>
      </c>
      <c r="E617" s="174" t="s">
        <v>293</v>
      </c>
      <c r="F617" s="154">
        <f>vlookup(G617,terminals!$C$4:$O$196,13,FALSE)</f>
        <v>116</v>
      </c>
      <c r="G617" s="174" t="s">
        <v>298</v>
      </c>
      <c r="H617" s="175" t="s">
        <v>1143</v>
      </c>
      <c r="I617" s="176">
        <v>4600.0</v>
      </c>
      <c r="J617" s="177"/>
      <c r="K617" s="178"/>
      <c r="L617" s="179"/>
      <c r="M617" s="103"/>
      <c r="N617" s="103"/>
      <c r="O617" s="162" t="s">
        <v>1304</v>
      </c>
      <c r="P617" s="180">
        <v>330.0</v>
      </c>
      <c r="Q617" s="103"/>
      <c r="R617" s="168" t="str">
        <f t="shared" si="1"/>
        <v>51498</v>
      </c>
      <c r="S617" s="181" t="str">
        <f>vlookup(R617,route!$A$3:$L$2248,5,FALSE)</f>
        <v>Origin</v>
      </c>
      <c r="T617" s="168" t="str">
        <f t="shared" si="2"/>
        <v>514116</v>
      </c>
      <c r="U617" s="170" t="str">
        <f>vlookup(T617,route!$A$3:$L$2248,5,FALSE)</f>
        <v>Destination</v>
      </c>
      <c r="V617" s="131"/>
    </row>
    <row r="618">
      <c r="A618" s="129"/>
      <c r="B618" s="168">
        <v>515.0</v>
      </c>
      <c r="C618" s="174" t="s">
        <v>719</v>
      </c>
      <c r="D618" s="154">
        <f>vlookup(E618,terminals!$C$4:$O$196,13,FALSE)</f>
        <v>98</v>
      </c>
      <c r="E618" s="174" t="s">
        <v>293</v>
      </c>
      <c r="F618" s="154">
        <f>vlookup(G618,terminals!$C$4:$O$196,13,FALSE)</f>
        <v>118</v>
      </c>
      <c r="G618" s="174" t="s">
        <v>266</v>
      </c>
      <c r="H618" s="175" t="s">
        <v>1143</v>
      </c>
      <c r="I618" s="176">
        <v>9400.0</v>
      </c>
      <c r="J618" s="177"/>
      <c r="K618" s="178"/>
      <c r="L618" s="179"/>
      <c r="M618" s="103"/>
      <c r="N618" s="103"/>
      <c r="O618" s="162" t="s">
        <v>1267</v>
      </c>
      <c r="P618" s="180">
        <v>469.0</v>
      </c>
      <c r="Q618" s="103"/>
      <c r="R618" s="168" t="str">
        <f t="shared" si="1"/>
        <v>51598</v>
      </c>
      <c r="S618" s="181" t="str">
        <f>vlookup(R618,route!$A$3:$L$2248,5,FALSE)</f>
        <v>Origin</v>
      </c>
      <c r="T618" s="168" t="str">
        <f t="shared" si="2"/>
        <v>515118</v>
      </c>
      <c r="U618" s="170" t="str">
        <f>vlookup(T618,route!$A$3:$L$2248,5,FALSE)</f>
        <v>Destination</v>
      </c>
      <c r="V618" s="131"/>
    </row>
    <row r="619">
      <c r="A619" s="129"/>
      <c r="B619" s="168">
        <v>516.0</v>
      </c>
      <c r="C619" s="174" t="s">
        <v>720</v>
      </c>
      <c r="D619" s="154">
        <f>vlookup(E619,terminals!$C$4:$O$196,13,FALSE)</f>
        <v>111</v>
      </c>
      <c r="E619" s="174" t="s">
        <v>295</v>
      </c>
      <c r="F619" s="154">
        <f>vlookup(G619,terminals!$C$4:$O$196,13,FALSE)</f>
        <v>93</v>
      </c>
      <c r="G619" s="174" t="s">
        <v>273</v>
      </c>
      <c r="H619" s="175" t="s">
        <v>1143</v>
      </c>
      <c r="I619" s="176">
        <v>10000.0</v>
      </c>
      <c r="J619" s="177"/>
      <c r="K619" s="178"/>
      <c r="L619" s="179"/>
      <c r="M619" s="103"/>
      <c r="N619" s="103"/>
      <c r="O619" s="162" t="s">
        <v>1410</v>
      </c>
      <c r="P619" s="180">
        <v>503.0</v>
      </c>
      <c r="Q619" s="103"/>
      <c r="R619" s="168" t="str">
        <f t="shared" si="1"/>
        <v>516111</v>
      </c>
      <c r="S619" s="181" t="str">
        <f>vlookup(R619,route!$A$3:$L$2248,5,FALSE)</f>
        <v>Origin</v>
      </c>
      <c r="T619" s="168" t="str">
        <f t="shared" si="2"/>
        <v>51693</v>
      </c>
      <c r="U619" s="170" t="str">
        <f>vlookup(T619,route!$A$3:$L$2248,5,FALSE)</f>
        <v>Destination</v>
      </c>
      <c r="V619" s="131"/>
    </row>
    <row r="620">
      <c r="A620" s="129"/>
      <c r="B620" s="168">
        <v>517.0</v>
      </c>
      <c r="C620" s="174" t="s">
        <v>721</v>
      </c>
      <c r="D620" s="154">
        <f>vlookup(E620,terminals!$C$4:$O$196,13,FALSE)</f>
        <v>109</v>
      </c>
      <c r="E620" s="174" t="s">
        <v>1100</v>
      </c>
      <c r="F620" s="154">
        <f>vlookup(G620,terminals!$C$4:$O$196,13,FALSE)</f>
        <v>95</v>
      </c>
      <c r="G620" s="174" t="s">
        <v>290</v>
      </c>
      <c r="H620" s="175" t="s">
        <v>1143</v>
      </c>
      <c r="I620" s="176">
        <v>7900.0</v>
      </c>
      <c r="J620" s="177"/>
      <c r="K620" s="178"/>
      <c r="L620" s="179"/>
      <c r="M620" s="103"/>
      <c r="N620" s="103"/>
      <c r="O620" s="162" t="s">
        <v>1317</v>
      </c>
      <c r="P620" s="180">
        <v>606.0</v>
      </c>
      <c r="Q620" s="103"/>
      <c r="R620" s="168" t="str">
        <f t="shared" si="1"/>
        <v>517109</v>
      </c>
      <c r="S620" s="181" t="str">
        <f>vlookup(R620,route!$A$3:$L$2248,5,FALSE)</f>
        <v>Origin</v>
      </c>
      <c r="T620" s="168" t="str">
        <f t="shared" si="2"/>
        <v>51795</v>
      </c>
      <c r="U620" s="170" t="str">
        <f>vlookup(T620,route!$A$3:$L$2248,5,FALSE)</f>
        <v>Destination</v>
      </c>
      <c r="V620" s="131"/>
    </row>
    <row r="621">
      <c r="A621" s="129"/>
      <c r="B621" s="168">
        <v>518.0</v>
      </c>
      <c r="C621" s="174" t="s">
        <v>722</v>
      </c>
      <c r="D621" s="154">
        <f>vlookup(E621,terminals!$C$4:$O$196,13,FALSE)</f>
        <v>109</v>
      </c>
      <c r="E621" s="174" t="s">
        <v>1100</v>
      </c>
      <c r="F621" s="154">
        <f>vlookup(G621,terminals!$C$4:$O$196,13,FALSE)</f>
        <v>92</v>
      </c>
      <c r="G621" s="174" t="s">
        <v>286</v>
      </c>
      <c r="H621" s="175" t="s">
        <v>1143</v>
      </c>
      <c r="I621" s="176">
        <v>8700.0</v>
      </c>
      <c r="J621" s="177"/>
      <c r="K621" s="178"/>
      <c r="L621" s="179"/>
      <c r="M621" s="103"/>
      <c r="N621" s="103"/>
      <c r="O621" s="162" t="s">
        <v>1367</v>
      </c>
      <c r="P621" s="180">
        <v>555.0</v>
      </c>
      <c r="Q621" s="103"/>
      <c r="R621" s="168" t="str">
        <f t="shared" si="1"/>
        <v>518109</v>
      </c>
      <c r="S621" s="181" t="str">
        <f>vlookup(R621,route!$A$3:$L$2248,5,FALSE)</f>
        <v>Origin</v>
      </c>
      <c r="T621" s="168" t="str">
        <f t="shared" si="2"/>
        <v>51892</v>
      </c>
      <c r="U621" s="170" t="str">
        <f>vlookup(T621,route!$A$3:$L$2248,5,FALSE)</f>
        <v>Destination</v>
      </c>
      <c r="V621" s="131"/>
    </row>
    <row r="622">
      <c r="A622" s="129"/>
      <c r="B622" s="168">
        <v>519.0</v>
      </c>
      <c r="C622" s="174" t="s">
        <v>723</v>
      </c>
      <c r="D622" s="154">
        <f>vlookup(E622,terminals!$C$4:$O$196,13,FALSE)</f>
        <v>111</v>
      </c>
      <c r="E622" s="174" t="s">
        <v>295</v>
      </c>
      <c r="F622" s="154">
        <f>vlookup(G622,terminals!$C$4:$O$196,13,FALSE)</f>
        <v>90</v>
      </c>
      <c r="G622" s="174" t="s">
        <v>284</v>
      </c>
      <c r="H622" s="175" t="s">
        <v>1143</v>
      </c>
      <c r="I622" s="176">
        <v>9800.0</v>
      </c>
      <c r="J622" s="177"/>
      <c r="K622" s="178"/>
      <c r="L622" s="179"/>
      <c r="M622" s="103"/>
      <c r="N622" s="103"/>
      <c r="O622" s="162" t="s">
        <v>1357</v>
      </c>
      <c r="P622" s="180">
        <v>627.0</v>
      </c>
      <c r="Q622" s="103"/>
      <c r="R622" s="168" t="str">
        <f t="shared" si="1"/>
        <v>519111</v>
      </c>
      <c r="S622" s="181" t="str">
        <f>vlookup(R622,route!$A$3:$L$2248,5,FALSE)</f>
        <v>Origin</v>
      </c>
      <c r="T622" s="168" t="str">
        <f t="shared" si="2"/>
        <v>51990</v>
      </c>
      <c r="U622" s="170" t="str">
        <f>vlookup(T622,route!$A$3:$L$2248,5,FALSE)</f>
        <v>Destination</v>
      </c>
      <c r="V622" s="131"/>
    </row>
    <row r="623">
      <c r="A623" s="129"/>
      <c r="B623" s="168">
        <v>520.0</v>
      </c>
      <c r="C623" s="174" t="s">
        <v>724</v>
      </c>
      <c r="D623" s="154">
        <f>vlookup(E623,terminals!$C$4:$O$196,13,FALSE)</f>
        <v>109</v>
      </c>
      <c r="E623" s="174" t="s">
        <v>1100</v>
      </c>
      <c r="F623" s="154">
        <f>vlookup(G623,terminals!$C$4:$O$196,13,FALSE)</f>
        <v>98</v>
      </c>
      <c r="G623" s="174" t="s">
        <v>293</v>
      </c>
      <c r="H623" s="175" t="s">
        <v>1143</v>
      </c>
      <c r="I623" s="176">
        <v>9800.0</v>
      </c>
      <c r="J623" s="177"/>
      <c r="K623" s="178"/>
      <c r="L623" s="179"/>
      <c r="M623" s="103"/>
      <c r="N623" s="103"/>
      <c r="O623" s="162" t="s">
        <v>1365</v>
      </c>
      <c r="P623" s="180">
        <v>716.0</v>
      </c>
      <c r="Q623" s="103"/>
      <c r="R623" s="168" t="str">
        <f t="shared" si="1"/>
        <v>520109</v>
      </c>
      <c r="S623" s="181" t="str">
        <f>vlookup(R623,route!$A$3:$L$2248,5,FALSE)</f>
        <v>Origin</v>
      </c>
      <c r="T623" s="168" t="str">
        <f t="shared" si="2"/>
        <v>52098</v>
      </c>
      <c r="U623" s="170" t="str">
        <f>vlookup(T623,route!$A$3:$L$2248,5,FALSE)</f>
        <v>Destination</v>
      </c>
      <c r="V623" s="131"/>
    </row>
    <row r="624">
      <c r="A624" s="129"/>
      <c r="B624" s="168">
        <v>521.0</v>
      </c>
      <c r="C624" s="174" t="s">
        <v>725</v>
      </c>
      <c r="D624" s="154">
        <f>vlookup(E624,terminals!$C$4:$O$196,13,FALSE)</f>
        <v>109</v>
      </c>
      <c r="E624" s="174" t="s">
        <v>1100</v>
      </c>
      <c r="F624" s="154">
        <f>vlookup(G624,terminals!$C$4:$O$196,13,FALSE)</f>
        <v>99</v>
      </c>
      <c r="G624" s="174" t="s">
        <v>279</v>
      </c>
      <c r="H624" s="175" t="s">
        <v>1143</v>
      </c>
      <c r="I624" s="176">
        <v>9.8</v>
      </c>
      <c r="J624" s="177"/>
      <c r="K624" s="178"/>
      <c r="L624" s="179"/>
      <c r="M624" s="103"/>
      <c r="N624" s="103"/>
      <c r="O624" s="162" t="s">
        <v>1370</v>
      </c>
      <c r="P624" s="180">
        <v>665.0</v>
      </c>
      <c r="Q624" s="103"/>
      <c r="R624" s="168" t="str">
        <f t="shared" si="1"/>
        <v>521109</v>
      </c>
      <c r="S624" s="181" t="str">
        <f>vlookup(R624,route!$A$3:$L$2248,5,FALSE)</f>
        <v>Origin</v>
      </c>
      <c r="T624" s="168" t="str">
        <f t="shared" si="2"/>
        <v>52199</v>
      </c>
      <c r="U624" s="170" t="str">
        <f>vlookup(T624,route!$A$3:$L$2248,5,FALSE)</f>
        <v>Destination</v>
      </c>
      <c r="V624" s="131"/>
    </row>
    <row r="625">
      <c r="A625" s="129"/>
      <c r="B625" s="168">
        <v>522.0</v>
      </c>
      <c r="C625" s="174" t="s">
        <v>726</v>
      </c>
      <c r="D625" s="154">
        <f>vlookup(E625,terminals!$C$4:$O$196,13,FALSE)</f>
        <v>109</v>
      </c>
      <c r="E625" s="174" t="s">
        <v>1100</v>
      </c>
      <c r="F625" s="154">
        <f>vlookup(G625,terminals!$C$4:$O$196,13,FALSE)</f>
        <v>116</v>
      </c>
      <c r="G625" s="174" t="s">
        <v>298</v>
      </c>
      <c r="H625" s="175" t="s">
        <v>1143</v>
      </c>
      <c r="I625" s="176">
        <v>10700.0</v>
      </c>
      <c r="J625" s="177"/>
      <c r="K625" s="178"/>
      <c r="L625" s="179"/>
      <c r="M625" s="103"/>
      <c r="N625" s="103"/>
      <c r="O625" s="162" t="s">
        <v>1228</v>
      </c>
      <c r="P625" s="180">
        <v>442.0</v>
      </c>
      <c r="Q625" s="103"/>
      <c r="R625" s="168" t="str">
        <f t="shared" si="1"/>
        <v>522109</v>
      </c>
      <c r="S625" s="181" t="str">
        <f>vlookup(R625,route!$A$3:$L$2248,5,FALSE)</f>
        <v>Origin</v>
      </c>
      <c r="T625" s="168" t="str">
        <f t="shared" si="2"/>
        <v>522116</v>
      </c>
      <c r="U625" s="170" t="str">
        <f>vlookup(T625,route!$A$3:$L$2248,5,FALSE)</f>
        <v>Destination</v>
      </c>
      <c r="V625" s="131"/>
    </row>
    <row r="626">
      <c r="A626" s="129"/>
      <c r="B626" s="168">
        <v>523.0</v>
      </c>
      <c r="C626" s="174" t="s">
        <v>727</v>
      </c>
      <c r="D626" s="154">
        <f>vlookup(E626,terminals!$C$4:$O$196,13,FALSE)</f>
        <v>109</v>
      </c>
      <c r="E626" s="174" t="s">
        <v>1100</v>
      </c>
      <c r="F626" s="154">
        <f>vlookup(G626,terminals!$C$4:$O$196,13,FALSE)</f>
        <v>118</v>
      </c>
      <c r="G626" s="174" t="s">
        <v>266</v>
      </c>
      <c r="H626" s="175" t="s">
        <v>1143</v>
      </c>
      <c r="I626" s="176">
        <v>15300.0</v>
      </c>
      <c r="J626" s="177"/>
      <c r="K626" s="178"/>
      <c r="L626" s="179"/>
      <c r="M626" s="103"/>
      <c r="N626" s="103"/>
      <c r="O626" s="162" t="s">
        <v>1372</v>
      </c>
      <c r="P626" s="180">
        <v>560.0</v>
      </c>
      <c r="Q626" s="103"/>
      <c r="R626" s="168" t="str">
        <f t="shared" si="1"/>
        <v>523109</v>
      </c>
      <c r="S626" s="181" t="str">
        <f>vlookup(R626,route!$A$3:$L$2248,5,FALSE)</f>
        <v>Origin</v>
      </c>
      <c r="T626" s="168" t="str">
        <f t="shared" si="2"/>
        <v>523118</v>
      </c>
      <c r="U626" s="170" t="str">
        <f>vlookup(T626,route!$A$3:$L$2248,5,FALSE)</f>
        <v>Destination</v>
      </c>
      <c r="V626" s="131"/>
    </row>
    <row r="627">
      <c r="A627" s="129"/>
      <c r="B627" s="168">
        <v>524.0</v>
      </c>
      <c r="C627" s="174" t="s">
        <v>728</v>
      </c>
      <c r="D627" s="154">
        <f>vlookup(E627,terminals!$C$4:$O$196,13,FALSE)</f>
        <v>111</v>
      </c>
      <c r="E627" s="174" t="s">
        <v>295</v>
      </c>
      <c r="F627" s="154">
        <f>vlookup(G627,terminals!$C$4:$O$196,13,FALSE)</f>
        <v>89</v>
      </c>
      <c r="G627" s="174" t="s">
        <v>283</v>
      </c>
      <c r="H627" s="175" t="s">
        <v>1143</v>
      </c>
      <c r="I627" s="176">
        <v>11300.0</v>
      </c>
      <c r="J627" s="177"/>
      <c r="K627" s="178"/>
      <c r="L627" s="179"/>
      <c r="M627" s="103"/>
      <c r="N627" s="103"/>
      <c r="O627" s="162" t="s">
        <v>1411</v>
      </c>
      <c r="P627" s="180">
        <v>621.0</v>
      </c>
      <c r="Q627" s="103"/>
      <c r="R627" s="168" t="str">
        <f t="shared" si="1"/>
        <v>524111</v>
      </c>
      <c r="S627" s="181" t="str">
        <f>vlookup(R627,route!$A$3:$L$2248,5,FALSE)</f>
        <v>Origin</v>
      </c>
      <c r="T627" s="168" t="str">
        <f t="shared" si="2"/>
        <v>52489</v>
      </c>
      <c r="U627" s="170" t="str">
        <f>vlookup(T627,route!$A$3:$L$2248,5,FALSE)</f>
        <v>Destination</v>
      </c>
      <c r="V627" s="131"/>
    </row>
    <row r="628">
      <c r="A628" s="129"/>
      <c r="B628" s="168">
        <v>525.0</v>
      </c>
      <c r="C628" s="174" t="s">
        <v>729</v>
      </c>
      <c r="D628" s="154">
        <f>vlookup(E628,terminals!$C$4:$O$196,13,FALSE)</f>
        <v>109</v>
      </c>
      <c r="E628" s="174" t="s">
        <v>1100</v>
      </c>
      <c r="F628" s="154">
        <f>vlookup(G628,terminals!$C$4:$O$196,13,FALSE)</f>
        <v>93</v>
      </c>
      <c r="G628" s="174" t="s">
        <v>273</v>
      </c>
      <c r="H628" s="175" t="s">
        <v>1143</v>
      </c>
      <c r="I628" s="176">
        <v>9200.0</v>
      </c>
      <c r="J628" s="177"/>
      <c r="K628" s="178"/>
      <c r="L628" s="179"/>
      <c r="M628" s="103"/>
      <c r="N628" s="103"/>
      <c r="O628" s="162" t="s">
        <v>1374</v>
      </c>
      <c r="P628" s="180">
        <v>462.0</v>
      </c>
      <c r="Q628" s="103"/>
      <c r="R628" s="168" t="str">
        <f t="shared" si="1"/>
        <v>525109</v>
      </c>
      <c r="S628" s="181" t="str">
        <f>vlookup(R628,route!$A$3:$L$2248,5,FALSE)</f>
        <v>Origin</v>
      </c>
      <c r="T628" s="168" t="str">
        <f t="shared" si="2"/>
        <v>52593</v>
      </c>
      <c r="U628" s="170" t="str">
        <f>vlookup(T628,route!$A$3:$L$2248,5,FALSE)</f>
        <v>Destination</v>
      </c>
      <c r="V628" s="131"/>
    </row>
    <row r="629">
      <c r="A629" s="129"/>
      <c r="B629" s="168">
        <v>526.0</v>
      </c>
      <c r="C629" s="174" t="s">
        <v>730</v>
      </c>
      <c r="D629" s="154">
        <f>vlookup(E629,terminals!$C$4:$O$196,13,FALSE)</f>
        <v>111</v>
      </c>
      <c r="E629" s="174" t="s">
        <v>295</v>
      </c>
      <c r="F629" s="154">
        <f>vlookup(G629,terminals!$C$4:$O$196,13,FALSE)</f>
        <v>91</v>
      </c>
      <c r="G629" s="174" t="s">
        <v>274</v>
      </c>
      <c r="H629" s="175" t="s">
        <v>1143</v>
      </c>
      <c r="I629" s="176">
        <v>10900.0</v>
      </c>
      <c r="J629" s="177"/>
      <c r="K629" s="178"/>
      <c r="L629" s="179"/>
      <c r="M629" s="103"/>
      <c r="N629" s="103"/>
      <c r="O629" s="162" t="s">
        <v>1249</v>
      </c>
      <c r="P629" s="180">
        <v>503.0</v>
      </c>
      <c r="Q629" s="103"/>
      <c r="R629" s="168" t="str">
        <f t="shared" si="1"/>
        <v>526111</v>
      </c>
      <c r="S629" s="181" t="str">
        <f>vlookup(R629,route!$A$3:$L$2248,5,FALSE)</f>
        <v>Origin</v>
      </c>
      <c r="T629" s="168" t="str">
        <f t="shared" si="2"/>
        <v>52691</v>
      </c>
      <c r="U629" s="170" t="str">
        <f>vlookup(T629,route!$A$3:$L$2248,5,FALSE)</f>
        <v>Destination</v>
      </c>
      <c r="V629" s="131"/>
    </row>
    <row r="630">
      <c r="A630" s="129"/>
      <c r="B630" s="168">
        <v>527.0</v>
      </c>
      <c r="C630" s="174" t="s">
        <v>731</v>
      </c>
      <c r="D630" s="154">
        <f>vlookup(E630,terminals!$C$4:$O$196,13,FALSE)</f>
        <v>111</v>
      </c>
      <c r="E630" s="174" t="s">
        <v>295</v>
      </c>
      <c r="F630" s="154">
        <f>vlookup(G630,terminals!$C$4:$O$196,13,FALSE)</f>
        <v>87</v>
      </c>
      <c r="G630" s="174" t="s">
        <v>240</v>
      </c>
      <c r="H630" s="175" t="s">
        <v>1143</v>
      </c>
      <c r="I630" s="176">
        <v>11100.0</v>
      </c>
      <c r="J630" s="177"/>
      <c r="K630" s="178"/>
      <c r="L630" s="179"/>
      <c r="M630" s="103"/>
      <c r="N630" s="103"/>
      <c r="O630" s="162" t="s">
        <v>1412</v>
      </c>
      <c r="P630" s="180">
        <v>503.0</v>
      </c>
      <c r="Q630" s="103"/>
      <c r="R630" s="168" t="str">
        <f t="shared" si="1"/>
        <v>527111</v>
      </c>
      <c r="S630" s="181" t="str">
        <f>vlookup(R630,route!$A$3:$L$2248,5,FALSE)</f>
        <v>Origin</v>
      </c>
      <c r="T630" s="168" t="str">
        <f t="shared" si="2"/>
        <v>52787</v>
      </c>
      <c r="U630" s="170" t="str">
        <f>vlookup(T630,route!$A$3:$L$2248,5,FALSE)</f>
        <v>Destination</v>
      </c>
      <c r="V630" s="131"/>
    </row>
    <row r="631">
      <c r="A631" s="129"/>
      <c r="B631" s="168">
        <v>528.0</v>
      </c>
      <c r="C631" s="174" t="s">
        <v>732</v>
      </c>
      <c r="D631" s="154">
        <f>vlookup(E631,terminals!$C$4:$O$196,13,FALSE)</f>
        <v>111</v>
      </c>
      <c r="E631" s="174" t="s">
        <v>295</v>
      </c>
      <c r="F631" s="154">
        <f>vlookup(G631,terminals!$C$4:$O$196,13,FALSE)</f>
        <v>92</v>
      </c>
      <c r="G631" s="174" t="s">
        <v>286</v>
      </c>
      <c r="H631" s="175" t="s">
        <v>1143</v>
      </c>
      <c r="I631" s="176">
        <v>10200.0</v>
      </c>
      <c r="J631" s="177"/>
      <c r="K631" s="178"/>
      <c r="L631" s="179"/>
      <c r="M631" s="103"/>
      <c r="N631" s="103"/>
      <c r="O631" s="162" t="s">
        <v>1413</v>
      </c>
      <c r="P631" s="180">
        <v>387.0</v>
      </c>
      <c r="Q631" s="103"/>
      <c r="R631" s="168" t="str">
        <f t="shared" si="1"/>
        <v>528111</v>
      </c>
      <c r="S631" s="181" t="str">
        <f>vlookup(R631,route!$A$3:$L$2248,5,FALSE)</f>
        <v>Origin</v>
      </c>
      <c r="T631" s="168" t="str">
        <f t="shared" si="2"/>
        <v>52892</v>
      </c>
      <c r="U631" s="170" t="str">
        <f>vlookup(T631,route!$A$3:$L$2248,5,FALSE)</f>
        <v>Destination</v>
      </c>
      <c r="V631" s="131"/>
    </row>
    <row r="632">
      <c r="A632" s="129"/>
      <c r="B632" s="168">
        <v>529.0</v>
      </c>
      <c r="C632" s="174" t="s">
        <v>733</v>
      </c>
      <c r="D632" s="154">
        <f>vlookup(E632,terminals!$C$4:$O$196,13,FALSE)</f>
        <v>111</v>
      </c>
      <c r="E632" s="174" t="s">
        <v>295</v>
      </c>
      <c r="F632" s="154">
        <f>vlookup(G632,terminals!$C$4:$O$196,13,FALSE)</f>
        <v>90</v>
      </c>
      <c r="G632" s="174" t="s">
        <v>284</v>
      </c>
      <c r="H632" s="175" t="s">
        <v>1143</v>
      </c>
      <c r="I632" s="176">
        <v>10400.0</v>
      </c>
      <c r="J632" s="177"/>
      <c r="K632" s="178"/>
      <c r="L632" s="179"/>
      <c r="M632" s="103"/>
      <c r="N632" s="103"/>
      <c r="O632" s="162" t="s">
        <v>1357</v>
      </c>
      <c r="P632" s="180">
        <v>600.0</v>
      </c>
      <c r="Q632" s="103"/>
      <c r="R632" s="168" t="str">
        <f t="shared" si="1"/>
        <v>529111</v>
      </c>
      <c r="S632" s="181" t="str">
        <f>vlookup(R632,route!$A$3:$L$2248,5,FALSE)</f>
        <v>Origin</v>
      </c>
      <c r="T632" s="168" t="str">
        <f t="shared" si="2"/>
        <v>52990</v>
      </c>
      <c r="U632" s="170" t="str">
        <f>vlookup(T632,route!$A$3:$L$2248,5,FALSE)</f>
        <v>Destination</v>
      </c>
      <c r="V632" s="131"/>
    </row>
    <row r="633">
      <c r="A633" s="129"/>
      <c r="B633" s="168">
        <v>530.0</v>
      </c>
      <c r="C633" s="174" t="s">
        <v>733</v>
      </c>
      <c r="D633" s="154">
        <f>vlookup(E633,terminals!$C$4:$O$196,13,FALSE)</f>
        <v>111</v>
      </c>
      <c r="E633" s="174" t="s">
        <v>295</v>
      </c>
      <c r="F633" s="154">
        <f>vlookup(G633,terminals!$C$4:$O$196,13,FALSE)</f>
        <v>90</v>
      </c>
      <c r="G633" s="174" t="s">
        <v>284</v>
      </c>
      <c r="H633" s="175" t="s">
        <v>1143</v>
      </c>
      <c r="I633" s="176">
        <v>10400.0</v>
      </c>
      <c r="J633" s="177"/>
      <c r="K633" s="178"/>
      <c r="L633" s="179"/>
      <c r="M633" s="103"/>
      <c r="N633" s="103"/>
      <c r="O633" s="162" t="s">
        <v>1357</v>
      </c>
      <c r="P633" s="180">
        <v>600.0</v>
      </c>
      <c r="Q633" s="103"/>
      <c r="R633" s="168" t="str">
        <f t="shared" si="1"/>
        <v>530111</v>
      </c>
      <c r="S633" s="181" t="str">
        <f>vlookup(R633,route!$A$3:$L$2248,5,FALSE)</f>
        <v>Origin</v>
      </c>
      <c r="T633" s="168" t="str">
        <f t="shared" si="2"/>
        <v>53090</v>
      </c>
      <c r="U633" s="170" t="str">
        <f>vlookup(T633,route!$A$3:$L$2248,5,FALSE)</f>
        <v>Destination</v>
      </c>
      <c r="V633" s="131"/>
    </row>
    <row r="634">
      <c r="A634" s="129"/>
      <c r="B634" s="168">
        <v>531.0</v>
      </c>
      <c r="C634" s="174" t="s">
        <v>734</v>
      </c>
      <c r="D634" s="154">
        <f>vlookup(E634,terminals!$C$4:$O$196,13,FALSE)</f>
        <v>111</v>
      </c>
      <c r="E634" s="174" t="s">
        <v>295</v>
      </c>
      <c r="F634" s="154">
        <f>vlookup(G634,terminals!$C$4:$O$196,13,FALSE)</f>
        <v>96</v>
      </c>
      <c r="G634" s="174" t="s">
        <v>260</v>
      </c>
      <c r="H634" s="175" t="s">
        <v>1143</v>
      </c>
      <c r="I634" s="176">
        <v>9200.0</v>
      </c>
      <c r="J634" s="177"/>
      <c r="K634" s="178"/>
      <c r="L634" s="179"/>
      <c r="M634" s="103"/>
      <c r="N634" s="103"/>
      <c r="O634" s="162" t="s">
        <v>1414</v>
      </c>
      <c r="P634" s="180">
        <v>549.0</v>
      </c>
      <c r="Q634" s="103"/>
      <c r="R634" s="168" t="str">
        <f t="shared" si="1"/>
        <v>531111</v>
      </c>
      <c r="S634" s="181" t="str">
        <f>vlookup(R634,route!$A$3:$L$2248,5,FALSE)</f>
        <v>Origin</v>
      </c>
      <c r="T634" s="168" t="str">
        <f t="shared" si="2"/>
        <v>53196</v>
      </c>
      <c r="U634" s="170" t="str">
        <f>vlookup(T634,route!$A$3:$L$2248,5,FALSE)</f>
        <v>Destination</v>
      </c>
      <c r="V634" s="131"/>
    </row>
    <row r="635">
      <c r="A635" s="129"/>
      <c r="B635" s="168">
        <v>532.0</v>
      </c>
      <c r="C635" s="174" t="s">
        <v>735</v>
      </c>
      <c r="D635" s="154">
        <f>vlookup(E635,terminals!$C$4:$O$196,13,FALSE)</f>
        <v>111</v>
      </c>
      <c r="E635" s="174" t="s">
        <v>295</v>
      </c>
      <c r="F635" s="154">
        <f>vlookup(G635,terminals!$C$4:$O$196,13,FALSE)</f>
        <v>98</v>
      </c>
      <c r="G635" s="174" t="s">
        <v>293</v>
      </c>
      <c r="H635" s="175" t="s">
        <v>1143</v>
      </c>
      <c r="I635" s="176">
        <v>10800.0</v>
      </c>
      <c r="J635" s="177"/>
      <c r="K635" s="178"/>
      <c r="L635" s="179"/>
      <c r="M635" s="103"/>
      <c r="N635" s="103"/>
      <c r="O635" s="162" t="s">
        <v>1415</v>
      </c>
      <c r="P635" s="180">
        <v>620.0</v>
      </c>
      <c r="Q635" s="103"/>
      <c r="R635" s="168" t="str">
        <f t="shared" si="1"/>
        <v>532111</v>
      </c>
      <c r="S635" s="181" t="str">
        <f>vlookup(R635,route!$A$3:$L$2248,5,FALSE)</f>
        <v>Origin</v>
      </c>
      <c r="T635" s="168" t="str">
        <f t="shared" si="2"/>
        <v>53298</v>
      </c>
      <c r="U635" s="170" t="str">
        <f>vlookup(T635,route!$A$3:$L$2248,5,FALSE)</f>
        <v>Destination</v>
      </c>
      <c r="V635" s="131"/>
    </row>
    <row r="636">
      <c r="A636" s="129"/>
      <c r="B636" s="168">
        <v>533.0</v>
      </c>
      <c r="C636" s="174" t="s">
        <v>735</v>
      </c>
      <c r="D636" s="154">
        <f>vlookup(E636,terminals!$C$4:$O$196,13,FALSE)</f>
        <v>111</v>
      </c>
      <c r="E636" s="174" t="s">
        <v>295</v>
      </c>
      <c r="F636" s="154">
        <f>vlookup(G636,terminals!$C$4:$O$196,13,FALSE)</f>
        <v>98</v>
      </c>
      <c r="G636" s="174" t="s">
        <v>293</v>
      </c>
      <c r="H636" s="175" t="s">
        <v>1143</v>
      </c>
      <c r="I636" s="176">
        <v>10800.0</v>
      </c>
      <c r="J636" s="177"/>
      <c r="K636" s="178"/>
      <c r="L636" s="179"/>
      <c r="M636" s="103"/>
      <c r="N636" s="103"/>
      <c r="O636" s="162" t="s">
        <v>1415</v>
      </c>
      <c r="P636" s="180">
        <v>587.0</v>
      </c>
      <c r="Q636" s="103"/>
      <c r="R636" s="168" t="str">
        <f t="shared" si="1"/>
        <v>533111</v>
      </c>
      <c r="S636" s="181" t="str">
        <f>vlookup(R636,route!$A$3:$L$2248,5,FALSE)</f>
        <v>Origin</v>
      </c>
      <c r="T636" s="168" t="str">
        <f t="shared" si="2"/>
        <v>53398</v>
      </c>
      <c r="U636" s="170" t="str">
        <f>vlookup(T636,route!$A$3:$L$2248,5,FALSE)</f>
        <v>Destination</v>
      </c>
      <c r="V636" s="131"/>
    </row>
    <row r="637">
      <c r="A637" s="129"/>
      <c r="B637" s="168">
        <v>534.0</v>
      </c>
      <c r="C637" s="174" t="s">
        <v>736</v>
      </c>
      <c r="D637" s="154">
        <f>vlookup(E637,terminals!$C$4:$O$196,13,FALSE)</f>
        <v>111</v>
      </c>
      <c r="E637" s="174" t="s">
        <v>295</v>
      </c>
      <c r="F637" s="154">
        <f>vlookup(G637,terminals!$C$4:$O$196,13,FALSE)</f>
        <v>99</v>
      </c>
      <c r="G637" s="174" t="s">
        <v>279</v>
      </c>
      <c r="H637" s="175" t="s">
        <v>1143</v>
      </c>
      <c r="I637" s="176">
        <v>10800.0</v>
      </c>
      <c r="J637" s="177"/>
      <c r="K637" s="178"/>
      <c r="L637" s="179"/>
      <c r="M637" s="103"/>
      <c r="N637" s="103"/>
      <c r="O637" s="162" t="s">
        <v>1308</v>
      </c>
      <c r="P637" s="180">
        <v>323.0</v>
      </c>
      <c r="Q637" s="103"/>
      <c r="R637" s="168" t="str">
        <f t="shared" si="1"/>
        <v>534111</v>
      </c>
      <c r="S637" s="181" t="str">
        <f>vlookup(R637,route!$A$3:$L$2248,5,FALSE)</f>
        <v>Origin</v>
      </c>
      <c r="T637" s="168" t="str">
        <f t="shared" si="2"/>
        <v>53499</v>
      </c>
      <c r="U637" s="170" t="str">
        <f>vlookup(T637,route!$A$3:$L$2248,5,FALSE)</f>
        <v>Destination</v>
      </c>
      <c r="V637" s="131"/>
    </row>
    <row r="638">
      <c r="A638" s="129"/>
      <c r="B638" s="168">
        <v>535.0</v>
      </c>
      <c r="C638" s="174" t="s">
        <v>737</v>
      </c>
      <c r="D638" s="154">
        <f>vlookup(E638,terminals!$C$4:$O$196,13,FALSE)</f>
        <v>111</v>
      </c>
      <c r="E638" s="174" t="s">
        <v>295</v>
      </c>
      <c r="F638" s="154">
        <f>vlookup(G638,terminals!$C$4:$O$196,13,FALSE)</f>
        <v>116</v>
      </c>
      <c r="G638" s="174" t="s">
        <v>298</v>
      </c>
      <c r="H638" s="175" t="s">
        <v>1143</v>
      </c>
      <c r="I638" s="176">
        <v>11700.0</v>
      </c>
      <c r="J638" s="177"/>
      <c r="K638" s="178"/>
      <c r="L638" s="179"/>
      <c r="M638" s="103"/>
      <c r="N638" s="103"/>
      <c r="O638" s="162" t="s">
        <v>1334</v>
      </c>
      <c r="P638" s="180">
        <v>710.0</v>
      </c>
      <c r="Q638" s="103"/>
      <c r="R638" s="168" t="str">
        <f t="shared" si="1"/>
        <v>535111</v>
      </c>
      <c r="S638" s="181" t="str">
        <f>vlookup(R638,route!$A$3:$L$2248,5,FALSE)</f>
        <v>Origin</v>
      </c>
      <c r="T638" s="168" t="str">
        <f t="shared" si="2"/>
        <v>535116</v>
      </c>
      <c r="U638" s="170" t="str">
        <f>vlookup(T638,route!$A$3:$L$2248,5,FALSE)</f>
        <v>Destination</v>
      </c>
      <c r="V638" s="131"/>
    </row>
    <row r="639">
      <c r="A639" s="129"/>
      <c r="B639" s="168">
        <v>536.0</v>
      </c>
      <c r="C639" s="174" t="s">
        <v>738</v>
      </c>
      <c r="D639" s="154">
        <f>vlookup(E639,terminals!$C$4:$O$196,13,FALSE)</f>
        <v>111</v>
      </c>
      <c r="E639" s="174" t="s">
        <v>295</v>
      </c>
      <c r="F639" s="154">
        <f>vlookup(G639,terminals!$C$4:$O$196,13,FALSE)</f>
        <v>88</v>
      </c>
      <c r="G639" s="174" t="s">
        <v>259</v>
      </c>
      <c r="H639" s="175" t="s">
        <v>1143</v>
      </c>
      <c r="I639" s="176">
        <v>11100.0</v>
      </c>
      <c r="J639" s="177"/>
      <c r="K639" s="178"/>
      <c r="L639" s="179"/>
      <c r="M639" s="103"/>
      <c r="N639" s="103"/>
      <c r="O639" s="162" t="s">
        <v>1199</v>
      </c>
      <c r="P639" s="180">
        <v>665.0</v>
      </c>
      <c r="Q639" s="103"/>
      <c r="R639" s="168" t="str">
        <f t="shared" si="1"/>
        <v>536111</v>
      </c>
      <c r="S639" s="181" t="str">
        <f>vlookup(R639,route!$A$3:$L$2248,5,FALSE)</f>
        <v>Origin</v>
      </c>
      <c r="T639" s="168" t="str">
        <f t="shared" si="2"/>
        <v>53688</v>
      </c>
      <c r="U639" s="170" t="str">
        <f>vlookup(T639,route!$A$3:$L$2248,5,FALSE)</f>
        <v>Destination</v>
      </c>
      <c r="V639" s="131"/>
    </row>
    <row r="640">
      <c r="A640" s="129"/>
      <c r="B640" s="168">
        <v>537.0</v>
      </c>
      <c r="C640" s="174" t="s">
        <v>739</v>
      </c>
      <c r="D640" s="154">
        <f>vlookup(E640,terminals!$C$4:$O$196,13,FALSE)</f>
        <v>111</v>
      </c>
      <c r="E640" s="174" t="s">
        <v>295</v>
      </c>
      <c r="F640" s="154">
        <f>vlookup(G640,terminals!$C$4:$O$196,13,FALSE)</f>
        <v>95</v>
      </c>
      <c r="G640" s="174" t="s">
        <v>290</v>
      </c>
      <c r="H640" s="175" t="s">
        <v>1143</v>
      </c>
      <c r="I640" s="176">
        <v>7600.0</v>
      </c>
      <c r="J640" s="177"/>
      <c r="K640" s="178"/>
      <c r="L640" s="179"/>
      <c r="M640" s="103"/>
      <c r="N640" s="103"/>
      <c r="O640" s="162" t="s">
        <v>1304</v>
      </c>
      <c r="P640" s="180">
        <v>436.0</v>
      </c>
      <c r="Q640" s="103"/>
      <c r="R640" s="168" t="str">
        <f t="shared" si="1"/>
        <v>537111</v>
      </c>
      <c r="S640" s="181" t="str">
        <f>vlookup(R640,route!$A$3:$L$2248,5,FALSE)</f>
        <v>Origin</v>
      </c>
      <c r="T640" s="168" t="str">
        <f t="shared" si="2"/>
        <v>53795</v>
      </c>
      <c r="U640" s="170" t="str">
        <f>vlookup(T640,route!$A$3:$L$2248,5,FALSE)</f>
        <v>Destination</v>
      </c>
      <c r="V640" s="131"/>
    </row>
    <row r="641">
      <c r="A641" s="129"/>
      <c r="B641" s="168">
        <v>538.0</v>
      </c>
      <c r="C641" s="174" t="s">
        <v>740</v>
      </c>
      <c r="D641" s="154">
        <f>vlookup(E641,terminals!$C$4:$O$196,13,FALSE)</f>
        <v>111</v>
      </c>
      <c r="E641" s="174" t="s">
        <v>295</v>
      </c>
      <c r="F641" s="154">
        <f>vlookup(G641,terminals!$C$4:$O$196,13,FALSE)</f>
        <v>118</v>
      </c>
      <c r="G641" s="174" t="s">
        <v>266</v>
      </c>
      <c r="H641" s="175" t="s">
        <v>1143</v>
      </c>
      <c r="I641" s="176">
        <v>13900.0</v>
      </c>
      <c r="J641" s="177"/>
      <c r="K641" s="178"/>
      <c r="L641" s="179"/>
      <c r="M641" s="103"/>
      <c r="N641" s="103"/>
      <c r="O641" s="162" t="s">
        <v>1416</v>
      </c>
      <c r="P641" s="180">
        <v>560.0</v>
      </c>
      <c r="Q641" s="103"/>
      <c r="R641" s="168" t="str">
        <f t="shared" si="1"/>
        <v>538111</v>
      </c>
      <c r="S641" s="181" t="str">
        <f>vlookup(R641,route!$A$3:$L$2248,5,FALSE)</f>
        <v>Origin</v>
      </c>
      <c r="T641" s="168" t="str">
        <f t="shared" si="2"/>
        <v>538118</v>
      </c>
      <c r="U641" s="170" t="str">
        <f>vlookup(T641,route!$A$3:$L$2248,5,FALSE)</f>
        <v>Destination</v>
      </c>
      <c r="V641" s="131"/>
    </row>
    <row r="642">
      <c r="A642" s="129"/>
      <c r="B642" s="168">
        <v>539.0</v>
      </c>
      <c r="C642" s="174" t="s">
        <v>741</v>
      </c>
      <c r="D642" s="154">
        <f>vlookup(E642,terminals!$C$4:$O$196,13,FALSE)</f>
        <v>111</v>
      </c>
      <c r="E642" s="174" t="s">
        <v>295</v>
      </c>
      <c r="F642" s="154">
        <f>vlookup(G642,terminals!$C$4:$O$196,13,FALSE)</f>
        <v>89</v>
      </c>
      <c r="G642" s="174" t="s">
        <v>283</v>
      </c>
      <c r="H642" s="175" t="s">
        <v>1143</v>
      </c>
      <c r="I642" s="176">
        <v>11700.0</v>
      </c>
      <c r="J642" s="177"/>
      <c r="K642" s="178"/>
      <c r="L642" s="179"/>
      <c r="M642" s="103"/>
      <c r="N642" s="103"/>
      <c r="O642" s="162" t="s">
        <v>1411</v>
      </c>
      <c r="P642" s="180">
        <v>511.0</v>
      </c>
      <c r="Q642" s="103"/>
      <c r="R642" s="168" t="str">
        <f t="shared" si="1"/>
        <v>539111</v>
      </c>
      <c r="S642" s="181" t="str">
        <f>vlookup(R642,route!$A$3:$L$2248,5,FALSE)</f>
        <v>Origin</v>
      </c>
      <c r="T642" s="168" t="str">
        <f t="shared" si="2"/>
        <v>53989</v>
      </c>
      <c r="U642" s="170" t="str">
        <f>vlookup(T642,route!$A$3:$L$2248,5,FALSE)</f>
        <v>Destination</v>
      </c>
      <c r="V642" s="131"/>
    </row>
    <row r="643">
      <c r="A643" s="129"/>
      <c r="B643" s="168">
        <v>540.0</v>
      </c>
      <c r="C643" s="174" t="s">
        <v>742</v>
      </c>
      <c r="D643" s="154">
        <f>vlookup(E643,terminals!$C$4:$O$196,13,FALSE)</f>
        <v>111</v>
      </c>
      <c r="E643" s="174" t="s">
        <v>295</v>
      </c>
      <c r="F643" s="154">
        <f>vlookup(G643,terminals!$C$4:$O$196,13,FALSE)</f>
        <v>93</v>
      </c>
      <c r="G643" s="174" t="s">
        <v>273</v>
      </c>
      <c r="H643" s="175" t="s">
        <v>1143</v>
      </c>
      <c r="I643" s="176">
        <v>9400.0</v>
      </c>
      <c r="J643" s="177"/>
      <c r="K643" s="178"/>
      <c r="L643" s="179"/>
      <c r="M643" s="103"/>
      <c r="N643" s="103"/>
      <c r="O643" s="162" t="s">
        <v>1410</v>
      </c>
      <c r="P643" s="180">
        <v>511.0</v>
      </c>
      <c r="Q643" s="103"/>
      <c r="R643" s="168" t="str">
        <f t="shared" si="1"/>
        <v>540111</v>
      </c>
      <c r="S643" s="181" t="str">
        <f>vlookup(R643,route!$A$3:$L$2248,5,FALSE)</f>
        <v>Origin</v>
      </c>
      <c r="T643" s="168" t="str">
        <f t="shared" si="2"/>
        <v>54093</v>
      </c>
      <c r="U643" s="170" t="str">
        <f>vlookup(T643,route!$A$3:$L$2248,5,FALSE)</f>
        <v>Destination</v>
      </c>
      <c r="V643" s="131"/>
    </row>
    <row r="644">
      <c r="A644" s="129"/>
      <c r="B644" s="168">
        <v>541.0</v>
      </c>
      <c r="C644" s="174" t="s">
        <v>743</v>
      </c>
      <c r="D644" s="154">
        <f>vlookup(E644,terminals!$C$4:$O$196,13,FALSE)</f>
        <v>111</v>
      </c>
      <c r="E644" s="174" t="s">
        <v>295</v>
      </c>
      <c r="F644" s="154">
        <f>vlookup(G644,terminals!$C$4:$O$196,13,FALSE)</f>
        <v>91</v>
      </c>
      <c r="G644" s="174" t="s">
        <v>274</v>
      </c>
      <c r="H644" s="175" t="s">
        <v>1143</v>
      </c>
      <c r="I644" s="176">
        <v>10800.0</v>
      </c>
      <c r="J644" s="177"/>
      <c r="K644" s="178"/>
      <c r="L644" s="179"/>
      <c r="M644" s="103"/>
      <c r="N644" s="103"/>
      <c r="O644" s="162" t="s">
        <v>1249</v>
      </c>
      <c r="P644" s="180">
        <v>511.0</v>
      </c>
      <c r="Q644" s="103"/>
      <c r="R644" s="168" t="str">
        <f t="shared" si="1"/>
        <v>541111</v>
      </c>
      <c r="S644" s="181" t="str">
        <f>vlookup(R644,route!$A$3:$L$2248,5,FALSE)</f>
        <v>Origin</v>
      </c>
      <c r="T644" s="168" t="str">
        <f t="shared" si="2"/>
        <v>54191</v>
      </c>
      <c r="U644" s="170" t="str">
        <f>vlookup(T644,route!$A$3:$L$2248,5,FALSE)</f>
        <v>Destination</v>
      </c>
      <c r="V644" s="131"/>
    </row>
    <row r="645">
      <c r="A645" s="129"/>
      <c r="B645" s="168">
        <v>542.0</v>
      </c>
      <c r="C645" s="174" t="s">
        <v>744</v>
      </c>
      <c r="D645" s="154">
        <f>vlookup(E645,terminals!$C$4:$O$196,13,FALSE)</f>
        <v>99</v>
      </c>
      <c r="E645" s="174" t="s">
        <v>279</v>
      </c>
      <c r="F645" s="154">
        <f>vlookup(G645,terminals!$C$4:$O$196,13,FALSE)</f>
        <v>102</v>
      </c>
      <c r="G645" s="174" t="s">
        <v>301</v>
      </c>
      <c r="H645" s="175" t="s">
        <v>1143</v>
      </c>
      <c r="I645" s="176">
        <v>11000.0</v>
      </c>
      <c r="J645" s="177"/>
      <c r="K645" s="178"/>
      <c r="L645" s="179"/>
      <c r="M645" s="103"/>
      <c r="N645" s="103"/>
      <c r="O645" s="162" t="s">
        <v>1223</v>
      </c>
      <c r="P645" s="180">
        <v>228.0</v>
      </c>
      <c r="Q645" s="103"/>
      <c r="R645" s="168" t="str">
        <f t="shared" si="1"/>
        <v>54299</v>
      </c>
      <c r="S645" s="181" t="str">
        <f>vlookup(R645,route!$A$3:$L$2248,5,FALSE)</f>
        <v>Origin</v>
      </c>
      <c r="T645" s="168" t="str">
        <f t="shared" si="2"/>
        <v>542102</v>
      </c>
      <c r="U645" s="170" t="str">
        <f>vlookup(T645,route!$A$3:$L$2248,5,FALSE)</f>
        <v>Destination</v>
      </c>
      <c r="V645" s="131"/>
    </row>
    <row r="646">
      <c r="A646" s="129"/>
      <c r="B646" s="168">
        <v>543.0</v>
      </c>
      <c r="C646" s="174" t="s">
        <v>744</v>
      </c>
      <c r="D646" s="154">
        <f>vlookup(E646,terminals!$C$4:$O$196,13,FALSE)</f>
        <v>99</v>
      </c>
      <c r="E646" s="174" t="s">
        <v>279</v>
      </c>
      <c r="F646" s="154">
        <f>vlookup(G646,terminals!$C$4:$O$196,13,FALSE)</f>
        <v>102</v>
      </c>
      <c r="G646" s="174" t="s">
        <v>301</v>
      </c>
      <c r="H646" s="175" t="s">
        <v>1143</v>
      </c>
      <c r="I646" s="176">
        <v>15000.0</v>
      </c>
      <c r="J646" s="177"/>
      <c r="K646" s="178"/>
      <c r="L646" s="179"/>
      <c r="M646" s="103"/>
      <c r="N646" s="103"/>
      <c r="O646" s="162" t="s">
        <v>1223</v>
      </c>
      <c r="P646" s="180">
        <v>554.0</v>
      </c>
      <c r="Q646" s="103"/>
      <c r="R646" s="168" t="str">
        <f t="shared" si="1"/>
        <v>54399</v>
      </c>
      <c r="S646" s="181" t="str">
        <f>vlookup(R646,route!$A$3:$L$2248,5,FALSE)</f>
        <v>Origin</v>
      </c>
      <c r="T646" s="168" t="str">
        <f t="shared" si="2"/>
        <v>543102</v>
      </c>
      <c r="U646" s="170" t="str">
        <f>vlookup(T646,route!$A$3:$L$2248,5,FALSE)</f>
        <v>Destination</v>
      </c>
      <c r="V646" s="131"/>
    </row>
    <row r="647">
      <c r="A647" s="129"/>
      <c r="B647" s="168">
        <v>544.0</v>
      </c>
      <c r="C647" s="174" t="s">
        <v>744</v>
      </c>
      <c r="D647" s="154">
        <f>vlookup(E647,terminals!$C$4:$O$196,13,FALSE)</f>
        <v>99</v>
      </c>
      <c r="E647" s="174" t="s">
        <v>279</v>
      </c>
      <c r="F647" s="154">
        <f>vlookup(G647,terminals!$C$4:$O$196,13,FALSE)</f>
        <v>102</v>
      </c>
      <c r="G647" s="174" t="s">
        <v>301</v>
      </c>
      <c r="H647" s="175" t="s">
        <v>1143</v>
      </c>
      <c r="I647" s="176">
        <v>10400.0</v>
      </c>
      <c r="J647" s="177"/>
      <c r="K647" s="178"/>
      <c r="L647" s="179"/>
      <c r="M647" s="103"/>
      <c r="N647" s="103"/>
      <c r="O647" s="162" t="s">
        <v>1223</v>
      </c>
      <c r="P647" s="180">
        <v>545.0</v>
      </c>
      <c r="Q647" s="103"/>
      <c r="R647" s="168" t="str">
        <f t="shared" si="1"/>
        <v>54499</v>
      </c>
      <c r="S647" s="181" t="str">
        <f>vlookup(R647,route!$A$3:$L$2248,5,FALSE)</f>
        <v>Origin</v>
      </c>
      <c r="T647" s="168" t="str">
        <f t="shared" si="2"/>
        <v>544102</v>
      </c>
      <c r="U647" s="170" t="str">
        <f>vlookup(T647,route!$A$3:$L$2248,5,FALSE)</f>
        <v>Destination</v>
      </c>
      <c r="V647" s="131"/>
    </row>
    <row r="648">
      <c r="A648" s="129"/>
      <c r="B648" s="168">
        <v>545.0</v>
      </c>
      <c r="C648" s="174" t="s">
        <v>745</v>
      </c>
      <c r="D648" s="154">
        <f>vlookup(E648,terminals!$C$4:$O$196,13,FALSE)</f>
        <v>99</v>
      </c>
      <c r="E648" s="174" t="s">
        <v>279</v>
      </c>
      <c r="F648" s="154">
        <f>vlookup(G648,terminals!$C$4:$O$196,13,FALSE)</f>
        <v>95</v>
      </c>
      <c r="G648" s="174" t="s">
        <v>290</v>
      </c>
      <c r="H648" s="175" t="s">
        <v>1143</v>
      </c>
      <c r="I648" s="176">
        <v>3400.0</v>
      </c>
      <c r="J648" s="177"/>
      <c r="K648" s="178"/>
      <c r="L648" s="179"/>
      <c r="M648" s="103"/>
      <c r="N648" s="103"/>
      <c r="O648" s="162" t="s">
        <v>1417</v>
      </c>
      <c r="P648" s="180">
        <v>545.0</v>
      </c>
      <c r="Q648" s="103"/>
      <c r="R648" s="168" t="str">
        <f t="shared" si="1"/>
        <v>54599</v>
      </c>
      <c r="S648" s="181" t="str">
        <f>vlookup(R648,route!$A$3:$L$2248,5,FALSE)</f>
        <v>Origin</v>
      </c>
      <c r="T648" s="168" t="str">
        <f t="shared" si="2"/>
        <v>54595</v>
      </c>
      <c r="U648" s="170" t="str">
        <f>vlookup(T648,route!$A$3:$L$2248,5,FALSE)</f>
        <v>Destination</v>
      </c>
      <c r="V648" s="131"/>
    </row>
    <row r="649">
      <c r="A649" s="129"/>
      <c r="B649" s="168">
        <v>546.0</v>
      </c>
      <c r="C649" s="174" t="s">
        <v>746</v>
      </c>
      <c r="D649" s="154">
        <f>vlookup(E649,terminals!$C$4:$O$196,13,FALSE)</f>
        <v>99</v>
      </c>
      <c r="E649" s="174" t="s">
        <v>279</v>
      </c>
      <c r="F649" s="154">
        <f>vlookup(G649,terminals!$C$4:$O$196,13,FALSE)</f>
        <v>106</v>
      </c>
      <c r="G649" s="174" t="s">
        <v>263</v>
      </c>
      <c r="H649" s="175" t="s">
        <v>1143</v>
      </c>
      <c r="I649" s="176">
        <v>10400.0</v>
      </c>
      <c r="J649" s="177"/>
      <c r="K649" s="178"/>
      <c r="L649" s="179"/>
      <c r="M649" s="103"/>
      <c r="N649" s="103"/>
      <c r="O649" s="162" t="s">
        <v>1311</v>
      </c>
      <c r="P649" s="180">
        <v>535.0</v>
      </c>
      <c r="Q649" s="103"/>
      <c r="R649" s="168" t="str">
        <f t="shared" si="1"/>
        <v>54699</v>
      </c>
      <c r="S649" s="181" t="str">
        <f>vlookup(R649,route!$A$3:$L$2248,5,FALSE)</f>
        <v>Origin</v>
      </c>
      <c r="T649" s="168" t="str">
        <f t="shared" si="2"/>
        <v>546106</v>
      </c>
      <c r="U649" s="170" t="str">
        <f>vlookup(T649,route!$A$3:$L$2248,5,FALSE)</f>
        <v>Destination</v>
      </c>
      <c r="V649" s="131"/>
    </row>
    <row r="650">
      <c r="A650" s="129"/>
      <c r="B650" s="168">
        <v>547.0</v>
      </c>
      <c r="C650" s="174" t="s">
        <v>747</v>
      </c>
      <c r="D650" s="154">
        <f>vlookup(E650,terminals!$C$4:$O$196,13,FALSE)</f>
        <v>99</v>
      </c>
      <c r="E650" s="174" t="s">
        <v>279</v>
      </c>
      <c r="F650" s="154">
        <f>vlookup(G650,terminals!$C$4:$O$196,13,FALSE)</f>
        <v>104</v>
      </c>
      <c r="G650" s="174" t="s">
        <v>1091</v>
      </c>
      <c r="H650" s="175" t="s">
        <v>1143</v>
      </c>
      <c r="I650" s="176">
        <v>11900.0</v>
      </c>
      <c r="J650" s="177"/>
      <c r="K650" s="178"/>
      <c r="L650" s="179"/>
      <c r="M650" s="103"/>
      <c r="N650" s="103"/>
      <c r="O650" s="162" t="s">
        <v>1315</v>
      </c>
      <c r="P650" s="180">
        <v>535.0</v>
      </c>
      <c r="Q650" s="103"/>
      <c r="R650" s="168" t="str">
        <f t="shared" si="1"/>
        <v>54799</v>
      </c>
      <c r="S650" s="181" t="str">
        <f>vlookup(R650,route!$A$3:$L$2248,5,FALSE)</f>
        <v>Origin</v>
      </c>
      <c r="T650" s="168" t="str">
        <f t="shared" si="2"/>
        <v>547104</v>
      </c>
      <c r="U650" s="170" t="str">
        <f>vlookup(T650,route!$A$3:$L$2248,5,FALSE)</f>
        <v>Destination</v>
      </c>
      <c r="V650" s="131"/>
    </row>
    <row r="651">
      <c r="A651" s="129"/>
      <c r="B651" s="168">
        <v>548.0</v>
      </c>
      <c r="C651" s="174" t="s">
        <v>747</v>
      </c>
      <c r="D651" s="154">
        <f>vlookup(E651,terminals!$C$4:$O$196,13,FALSE)</f>
        <v>99</v>
      </c>
      <c r="E651" s="174" t="s">
        <v>279</v>
      </c>
      <c r="F651" s="154">
        <f>vlookup(G651,terminals!$C$4:$O$196,13,FALSE)</f>
        <v>104</v>
      </c>
      <c r="G651" s="174" t="s">
        <v>1091</v>
      </c>
      <c r="H651" s="175" t="s">
        <v>1143</v>
      </c>
      <c r="I651" s="176">
        <v>10400.0</v>
      </c>
      <c r="J651" s="177"/>
      <c r="K651" s="178"/>
      <c r="L651" s="179"/>
      <c r="M651" s="103"/>
      <c r="N651" s="103"/>
      <c r="O651" s="162" t="s">
        <v>1315</v>
      </c>
      <c r="P651" s="180">
        <v>540.0</v>
      </c>
      <c r="Q651" s="103"/>
      <c r="R651" s="168" t="str">
        <f t="shared" si="1"/>
        <v>54899</v>
      </c>
      <c r="S651" s="181" t="str">
        <f>vlookup(R651,route!$A$3:$L$2248,5,FALSE)</f>
        <v>Origin</v>
      </c>
      <c r="T651" s="168" t="str">
        <f t="shared" si="2"/>
        <v>548104</v>
      </c>
      <c r="U651" s="170" t="str">
        <f>vlookup(T651,route!$A$3:$L$2248,5,FALSE)</f>
        <v>Destination</v>
      </c>
      <c r="V651" s="131"/>
    </row>
    <row r="652">
      <c r="A652" s="129"/>
      <c r="B652" s="168">
        <v>549.0</v>
      </c>
      <c r="C652" s="174" t="s">
        <v>748</v>
      </c>
      <c r="D652" s="154">
        <f>vlookup(E652,terminals!$C$4:$O$196,13,FALSE)</f>
        <v>99</v>
      </c>
      <c r="E652" s="174" t="s">
        <v>279</v>
      </c>
      <c r="F652" s="154">
        <f>vlookup(G652,terminals!$C$4:$O$196,13,FALSE)</f>
        <v>105</v>
      </c>
      <c r="G652" s="174" t="s">
        <v>288</v>
      </c>
      <c r="H652" s="175" t="s">
        <v>1143</v>
      </c>
      <c r="I652" s="176">
        <v>11800.0</v>
      </c>
      <c r="J652" s="177"/>
      <c r="K652" s="178"/>
      <c r="L652" s="179"/>
      <c r="M652" s="103"/>
      <c r="N652" s="103"/>
      <c r="O652" s="162" t="s">
        <v>1157</v>
      </c>
      <c r="P652" s="180">
        <v>540.0</v>
      </c>
      <c r="Q652" s="103"/>
      <c r="R652" s="168" t="str">
        <f t="shared" si="1"/>
        <v>54999</v>
      </c>
      <c r="S652" s="181" t="str">
        <f>vlookup(R652,route!$A$3:$L$2248,5,FALSE)</f>
        <v>Origin</v>
      </c>
      <c r="T652" s="168" t="str">
        <f t="shared" si="2"/>
        <v>549105</v>
      </c>
      <c r="U652" s="170" t="str">
        <f>vlookup(T652,route!$A$3:$L$2248,5,FALSE)</f>
        <v>Destination</v>
      </c>
      <c r="V652" s="131"/>
    </row>
    <row r="653">
      <c r="A653" s="129"/>
      <c r="B653" s="168">
        <v>550.0</v>
      </c>
      <c r="C653" s="174" t="s">
        <v>748</v>
      </c>
      <c r="D653" s="154">
        <f>vlookup(E653,terminals!$C$4:$O$196,13,FALSE)</f>
        <v>99</v>
      </c>
      <c r="E653" s="174" t="s">
        <v>279</v>
      </c>
      <c r="F653" s="154">
        <f>vlookup(G653,terminals!$C$4:$O$196,13,FALSE)</f>
        <v>105</v>
      </c>
      <c r="G653" s="174" t="s">
        <v>288</v>
      </c>
      <c r="H653" s="175" t="s">
        <v>1143</v>
      </c>
      <c r="I653" s="176">
        <v>10400.0</v>
      </c>
      <c r="J653" s="177"/>
      <c r="K653" s="178"/>
      <c r="L653" s="179"/>
      <c r="M653" s="103"/>
      <c r="N653" s="103"/>
      <c r="O653" s="162" t="s">
        <v>1157</v>
      </c>
      <c r="P653" s="180">
        <v>733.0</v>
      </c>
      <c r="Q653" s="103"/>
      <c r="R653" s="168" t="str">
        <f t="shared" si="1"/>
        <v>55099</v>
      </c>
      <c r="S653" s="181" t="str">
        <f>vlookup(R653,route!$A$3:$L$2248,5,FALSE)</f>
        <v>Origin</v>
      </c>
      <c r="T653" s="168" t="str">
        <f t="shared" si="2"/>
        <v>550105</v>
      </c>
      <c r="U653" s="170" t="str">
        <f>vlookup(T653,route!$A$3:$L$2248,5,FALSE)</f>
        <v>Destination</v>
      </c>
      <c r="V653" s="131"/>
    </row>
    <row r="654">
      <c r="A654" s="129"/>
      <c r="B654" s="168">
        <v>551.0</v>
      </c>
      <c r="C654" s="174" t="s">
        <v>487</v>
      </c>
      <c r="D654" s="154">
        <f>vlookup(E654,terminals!$C$4:$O$196,13,FALSE)</f>
        <v>99</v>
      </c>
      <c r="E654" s="174" t="s">
        <v>279</v>
      </c>
      <c r="F654" s="154">
        <f>vlookup(G654,terminals!$C$4:$O$196,13,FALSE)</f>
        <v>107</v>
      </c>
      <c r="G654" s="174" t="s">
        <v>262</v>
      </c>
      <c r="H654" s="175" t="s">
        <v>1143</v>
      </c>
      <c r="I654" s="176">
        <v>15000.0</v>
      </c>
      <c r="J654" s="177"/>
      <c r="K654" s="178"/>
      <c r="L654" s="179"/>
      <c r="M654" s="103"/>
      <c r="N654" s="103"/>
      <c r="O654" s="162" t="s">
        <v>1157</v>
      </c>
      <c r="P654" s="180">
        <v>229.0</v>
      </c>
      <c r="Q654" s="103"/>
      <c r="R654" s="168" t="str">
        <f t="shared" si="1"/>
        <v>55199</v>
      </c>
      <c r="S654" s="181" t="str">
        <f>vlookup(R654,route!$A$3:$L$2248,5,FALSE)</f>
        <v>Origin</v>
      </c>
      <c r="T654" s="168" t="str">
        <f t="shared" si="2"/>
        <v>551107</v>
      </c>
      <c r="U654" s="170" t="str">
        <f>vlookup(T654,route!$A$3:$L$2248,5,FALSE)</f>
        <v>Destination</v>
      </c>
      <c r="V654" s="131"/>
    </row>
    <row r="655">
      <c r="A655" s="129"/>
      <c r="B655" s="168">
        <v>552.0</v>
      </c>
      <c r="C655" s="174" t="s">
        <v>487</v>
      </c>
      <c r="D655" s="154">
        <f>vlookup(E655,terminals!$C$4:$O$196,13,FALSE)</f>
        <v>99</v>
      </c>
      <c r="E655" s="174" t="s">
        <v>279</v>
      </c>
      <c r="F655" s="154">
        <f>vlookup(G655,terminals!$C$4:$O$196,13,FALSE)</f>
        <v>107</v>
      </c>
      <c r="G655" s="174" t="s">
        <v>262</v>
      </c>
      <c r="H655" s="175" t="s">
        <v>1143</v>
      </c>
      <c r="I655" s="176">
        <v>11500.0</v>
      </c>
      <c r="J655" s="177"/>
      <c r="K655" s="178"/>
      <c r="L655" s="179"/>
      <c r="M655" s="103"/>
      <c r="N655" s="103"/>
      <c r="O655" s="162" t="s">
        <v>1157</v>
      </c>
      <c r="P655" s="180">
        <v>229.0</v>
      </c>
      <c r="Q655" s="103"/>
      <c r="R655" s="168" t="str">
        <f t="shared" si="1"/>
        <v>55299</v>
      </c>
      <c r="S655" s="181" t="str">
        <f>vlookup(R655,route!$A$3:$L$2248,5,FALSE)</f>
        <v>Origin</v>
      </c>
      <c r="T655" s="168" t="str">
        <f t="shared" si="2"/>
        <v>552107</v>
      </c>
      <c r="U655" s="170" t="str">
        <f>vlookup(T655,route!$A$3:$L$2248,5,FALSE)</f>
        <v>Destination</v>
      </c>
      <c r="V655" s="131"/>
    </row>
    <row r="656">
      <c r="A656" s="129"/>
      <c r="B656" s="168">
        <v>553.0</v>
      </c>
      <c r="C656" s="174" t="s">
        <v>749</v>
      </c>
      <c r="D656" s="154">
        <f>vlookup(E656,terminals!$C$4:$O$196,13,FALSE)</f>
        <v>99</v>
      </c>
      <c r="E656" s="174" t="s">
        <v>279</v>
      </c>
      <c r="F656" s="154">
        <f>vlookup(G656,terminals!$C$4:$O$196,13,FALSE)</f>
        <v>115</v>
      </c>
      <c r="G656" s="174" t="s">
        <v>287</v>
      </c>
      <c r="H656" s="175" t="s">
        <v>1143</v>
      </c>
      <c r="I656" s="176">
        <v>13700.0</v>
      </c>
      <c r="J656" s="177"/>
      <c r="K656" s="178"/>
      <c r="L656" s="179"/>
      <c r="M656" s="103"/>
      <c r="N656" s="103"/>
      <c r="O656" s="162" t="s">
        <v>1418</v>
      </c>
      <c r="P656" s="180">
        <v>548.0</v>
      </c>
      <c r="Q656" s="103"/>
      <c r="R656" s="168" t="str">
        <f t="shared" si="1"/>
        <v>55399</v>
      </c>
      <c r="S656" s="181" t="str">
        <f>vlookup(R656,route!$A$3:$L$2248,5,FALSE)</f>
        <v>Origin</v>
      </c>
      <c r="T656" s="168" t="str">
        <f t="shared" si="2"/>
        <v>553115</v>
      </c>
      <c r="U656" s="170" t="str">
        <f>vlookup(T656,route!$A$3:$L$2248,5,FALSE)</f>
        <v>Destination</v>
      </c>
      <c r="V656" s="131"/>
    </row>
    <row r="657">
      <c r="A657" s="129"/>
      <c r="B657" s="168">
        <v>554.0</v>
      </c>
      <c r="C657" s="174" t="s">
        <v>750</v>
      </c>
      <c r="D657" s="154">
        <f>vlookup(E657,terminals!$C$4:$O$196,13,FALSE)</f>
        <v>99</v>
      </c>
      <c r="E657" s="174" t="s">
        <v>279</v>
      </c>
      <c r="F657" s="154">
        <f>vlookup(G657,terminals!$C$4:$O$196,13,FALSE)</f>
        <v>98</v>
      </c>
      <c r="G657" s="174" t="s">
        <v>293</v>
      </c>
      <c r="H657" s="175" t="s">
        <v>1143</v>
      </c>
      <c r="I657" s="176">
        <v>3400.0</v>
      </c>
      <c r="J657" s="177"/>
      <c r="K657" s="178"/>
      <c r="L657" s="179"/>
      <c r="M657" s="103"/>
      <c r="N657" s="103"/>
      <c r="O657" s="162" t="s">
        <v>1419</v>
      </c>
      <c r="P657" s="180">
        <v>556.0</v>
      </c>
      <c r="Q657" s="103"/>
      <c r="R657" s="168" t="str">
        <f t="shared" si="1"/>
        <v>55499</v>
      </c>
      <c r="S657" s="181" t="str">
        <f>vlookup(R657,route!$A$3:$L$2248,5,FALSE)</f>
        <v>Origin</v>
      </c>
      <c r="T657" s="168" t="str">
        <f t="shared" si="2"/>
        <v>55498</v>
      </c>
      <c r="U657" s="170" t="str">
        <f>vlookup(T657,route!$A$3:$L$2248,5,FALSE)</f>
        <v>Destination</v>
      </c>
      <c r="V657" s="131"/>
    </row>
    <row r="658">
      <c r="A658" s="129"/>
      <c r="B658" s="168">
        <v>555.0</v>
      </c>
      <c r="C658" s="174" t="s">
        <v>750</v>
      </c>
      <c r="D658" s="154">
        <f>vlookup(E658,terminals!$C$4:$O$196,13,FALSE)</f>
        <v>99</v>
      </c>
      <c r="E658" s="174" t="s">
        <v>279</v>
      </c>
      <c r="F658" s="154">
        <f>vlookup(G658,terminals!$C$4:$O$196,13,FALSE)</f>
        <v>98</v>
      </c>
      <c r="G658" s="174" t="s">
        <v>293</v>
      </c>
      <c r="H658" s="175" t="s">
        <v>1143</v>
      </c>
      <c r="I658" s="176">
        <v>3400.0</v>
      </c>
      <c r="J658" s="177"/>
      <c r="K658" s="178"/>
      <c r="L658" s="179"/>
      <c r="M658" s="103"/>
      <c r="N658" s="103"/>
      <c r="O658" s="162" t="s">
        <v>1419</v>
      </c>
      <c r="P658" s="180">
        <v>556.0</v>
      </c>
      <c r="Q658" s="103"/>
      <c r="R658" s="168" t="str">
        <f t="shared" si="1"/>
        <v>55599</v>
      </c>
      <c r="S658" s="181" t="str">
        <f>vlookup(R658,route!$A$3:$L$2248,5,FALSE)</f>
        <v>Origin</v>
      </c>
      <c r="T658" s="168" t="str">
        <f t="shared" si="2"/>
        <v>55598</v>
      </c>
      <c r="U658" s="170" t="str">
        <f>vlookup(T658,route!$A$3:$L$2248,5,FALSE)</f>
        <v>Destination</v>
      </c>
      <c r="V658" s="131"/>
    </row>
    <row r="659">
      <c r="A659" s="129"/>
      <c r="B659" s="168">
        <v>556.0</v>
      </c>
      <c r="C659" s="174" t="s">
        <v>751</v>
      </c>
      <c r="D659" s="154">
        <f>vlookup(E659,terminals!$C$4:$O$196,13,FALSE)</f>
        <v>99</v>
      </c>
      <c r="E659" s="174" t="s">
        <v>279</v>
      </c>
      <c r="F659" s="154">
        <f>vlookup(G659,terminals!$C$4:$O$196,13,FALSE)</f>
        <v>111</v>
      </c>
      <c r="G659" s="174" t="s">
        <v>295</v>
      </c>
      <c r="H659" s="175" t="s">
        <v>1143</v>
      </c>
      <c r="I659" s="176">
        <v>10000.0</v>
      </c>
      <c r="J659" s="177"/>
      <c r="K659" s="178"/>
      <c r="L659" s="179"/>
      <c r="M659" s="103"/>
      <c r="N659" s="103"/>
      <c r="O659" s="162" t="s">
        <v>1238</v>
      </c>
      <c r="P659" s="180">
        <v>556.0</v>
      </c>
      <c r="Q659" s="103"/>
      <c r="R659" s="168" t="str">
        <f t="shared" si="1"/>
        <v>55699</v>
      </c>
      <c r="S659" s="181" t="str">
        <f>vlookup(R659,route!$A$3:$L$2248,5,FALSE)</f>
        <v>Origin</v>
      </c>
      <c r="T659" s="168" t="str">
        <f t="shared" si="2"/>
        <v>556111</v>
      </c>
      <c r="U659" s="170" t="str">
        <f>vlookup(T659,route!$A$3:$L$2248,5,FALSE)</f>
        <v>Destination</v>
      </c>
      <c r="V659" s="131"/>
    </row>
    <row r="660">
      <c r="A660" s="129"/>
      <c r="B660" s="168">
        <v>557.0</v>
      </c>
      <c r="C660" s="174" t="s">
        <v>752</v>
      </c>
      <c r="D660" s="154">
        <f>vlookup(E660,terminals!$C$4:$O$196,13,FALSE)</f>
        <v>99</v>
      </c>
      <c r="E660" s="174" t="s">
        <v>279</v>
      </c>
      <c r="F660" s="154">
        <f>vlookup(G660,terminals!$C$4:$O$196,13,FALSE)</f>
        <v>118</v>
      </c>
      <c r="G660" s="174" t="s">
        <v>266</v>
      </c>
      <c r="H660" s="175" t="s">
        <v>1143</v>
      </c>
      <c r="I660" s="176">
        <v>12900.0</v>
      </c>
      <c r="J660" s="177"/>
      <c r="K660" s="178"/>
      <c r="L660" s="179"/>
      <c r="M660" s="103"/>
      <c r="N660" s="103"/>
      <c r="O660" s="162" t="s">
        <v>1214</v>
      </c>
      <c r="P660" s="180">
        <v>564.0</v>
      </c>
      <c r="Q660" s="103"/>
      <c r="R660" s="168" t="str">
        <f t="shared" si="1"/>
        <v>55799</v>
      </c>
      <c r="S660" s="181" t="str">
        <f>vlookup(R660,route!$A$3:$L$2248,5,FALSE)</f>
        <v>Origin</v>
      </c>
      <c r="T660" s="168" t="str">
        <f t="shared" si="2"/>
        <v>557118</v>
      </c>
      <c r="U660" s="170" t="str">
        <f>vlookup(T660,route!$A$3:$L$2248,5,FALSE)</f>
        <v>Destination</v>
      </c>
      <c r="V660" s="131"/>
    </row>
    <row r="661">
      <c r="A661" s="129"/>
      <c r="B661" s="168">
        <v>558.0</v>
      </c>
      <c r="C661" s="174" t="s">
        <v>752</v>
      </c>
      <c r="D661" s="154">
        <f>vlookup(E661,terminals!$C$4:$O$196,13,FALSE)</f>
        <v>99</v>
      </c>
      <c r="E661" s="174" t="s">
        <v>279</v>
      </c>
      <c r="F661" s="154">
        <f>vlookup(G661,terminals!$C$4:$O$196,13,FALSE)</f>
        <v>118</v>
      </c>
      <c r="G661" s="174" t="s">
        <v>266</v>
      </c>
      <c r="H661" s="175" t="s">
        <v>1143</v>
      </c>
      <c r="I661" s="176">
        <v>12900.0</v>
      </c>
      <c r="J661" s="177"/>
      <c r="K661" s="178"/>
      <c r="L661" s="179"/>
      <c r="M661" s="103"/>
      <c r="N661" s="103"/>
      <c r="O661" s="162" t="s">
        <v>1214</v>
      </c>
      <c r="P661" s="180">
        <v>539.0</v>
      </c>
      <c r="Q661" s="103"/>
      <c r="R661" s="168" t="str">
        <f t="shared" si="1"/>
        <v>55899</v>
      </c>
      <c r="S661" s="181" t="str">
        <f>vlookup(R661,route!$A$3:$L$2248,5,FALSE)</f>
        <v>Origin</v>
      </c>
      <c r="T661" s="168" t="str">
        <f t="shared" si="2"/>
        <v>558118</v>
      </c>
      <c r="U661" s="170" t="str">
        <f>vlookup(T661,route!$A$3:$L$2248,5,FALSE)</f>
        <v>Destination</v>
      </c>
      <c r="V661" s="131"/>
    </row>
    <row r="662">
      <c r="A662" s="129"/>
      <c r="B662" s="168">
        <v>559.0</v>
      </c>
      <c r="C662" s="174" t="s">
        <v>752</v>
      </c>
      <c r="D662" s="154">
        <f>vlookup(E662,terminals!$C$4:$O$196,13,FALSE)</f>
        <v>99</v>
      </c>
      <c r="E662" s="174" t="s">
        <v>279</v>
      </c>
      <c r="F662" s="154">
        <f>vlookup(G662,terminals!$C$4:$O$196,13,FALSE)</f>
        <v>118</v>
      </c>
      <c r="G662" s="174" t="s">
        <v>266</v>
      </c>
      <c r="H662" s="175" t="s">
        <v>1143</v>
      </c>
      <c r="I662" s="176">
        <v>15600.0</v>
      </c>
      <c r="J662" s="177"/>
      <c r="K662" s="178"/>
      <c r="L662" s="179"/>
      <c r="M662" s="103"/>
      <c r="N662" s="103"/>
      <c r="O662" s="162" t="s">
        <v>1214</v>
      </c>
      <c r="P662" s="180">
        <v>582.0</v>
      </c>
      <c r="Q662" s="103"/>
      <c r="R662" s="168" t="str">
        <f t="shared" si="1"/>
        <v>55999</v>
      </c>
      <c r="S662" s="181" t="str">
        <f>vlookup(R662,route!$A$3:$L$2248,5,FALSE)</f>
        <v>Origin</v>
      </c>
      <c r="T662" s="168" t="str">
        <f t="shared" si="2"/>
        <v>559118</v>
      </c>
      <c r="U662" s="170" t="str">
        <f>vlookup(T662,route!$A$3:$L$2248,5,FALSE)</f>
        <v>Destination</v>
      </c>
      <c r="V662" s="131"/>
    </row>
    <row r="663">
      <c r="A663" s="129"/>
      <c r="B663" s="168">
        <v>560.0</v>
      </c>
      <c r="C663" s="174" t="s">
        <v>753</v>
      </c>
      <c r="D663" s="154">
        <f>vlookup(E663,terminals!$C$4:$O$196,13,FALSE)</f>
        <v>99</v>
      </c>
      <c r="E663" s="174" t="s">
        <v>279</v>
      </c>
      <c r="F663" s="154">
        <f>vlookup(G663,terminals!$C$4:$O$196,13,FALSE)</f>
        <v>112</v>
      </c>
      <c r="G663" s="174" t="s">
        <v>268</v>
      </c>
      <c r="H663" s="175" t="s">
        <v>1143</v>
      </c>
      <c r="I663" s="176">
        <v>11500.0</v>
      </c>
      <c r="J663" s="177"/>
      <c r="K663" s="178"/>
      <c r="L663" s="179"/>
      <c r="M663" s="103"/>
      <c r="N663" s="103"/>
      <c r="O663" s="162" t="s">
        <v>1420</v>
      </c>
      <c r="P663" s="180">
        <v>582.0</v>
      </c>
      <c r="Q663" s="103"/>
      <c r="R663" s="168" t="str">
        <f t="shared" si="1"/>
        <v>56099</v>
      </c>
      <c r="S663" s="181" t="str">
        <f>vlookup(R663,route!$A$3:$L$2248,5,FALSE)</f>
        <v>Origin</v>
      </c>
      <c r="T663" s="168" t="str">
        <f t="shared" si="2"/>
        <v>560112</v>
      </c>
      <c r="U663" s="170" t="str">
        <f>vlookup(T663,route!$A$3:$L$2248,5,FALSE)</f>
        <v>Destination</v>
      </c>
      <c r="V663" s="131"/>
    </row>
    <row r="664">
      <c r="A664" s="129"/>
      <c r="B664" s="168">
        <v>561.0</v>
      </c>
      <c r="C664" s="174" t="s">
        <v>754</v>
      </c>
      <c r="D664" s="154">
        <f>vlookup(E664,terminals!$C$4:$O$196,13,FALSE)</f>
        <v>99</v>
      </c>
      <c r="E664" s="174" t="s">
        <v>279</v>
      </c>
      <c r="F664" s="154">
        <f>vlookup(G664,terminals!$C$4:$O$196,13,FALSE)</f>
        <v>114</v>
      </c>
      <c r="G664" s="174" t="s">
        <v>294</v>
      </c>
      <c r="H664" s="175" t="s">
        <v>1143</v>
      </c>
      <c r="I664" s="176">
        <v>10400.0</v>
      </c>
      <c r="J664" s="177"/>
      <c r="K664" s="178"/>
      <c r="L664" s="179"/>
      <c r="M664" s="103"/>
      <c r="N664" s="103"/>
      <c r="O664" s="162" t="s">
        <v>1157</v>
      </c>
      <c r="P664" s="180">
        <v>582.0</v>
      </c>
      <c r="Q664" s="103"/>
      <c r="R664" s="168" t="str">
        <f t="shared" si="1"/>
        <v>56199</v>
      </c>
      <c r="S664" s="181" t="str">
        <f>vlookup(R664,route!$A$3:$L$2248,5,FALSE)</f>
        <v>Origin</v>
      </c>
      <c r="T664" s="168" t="str">
        <f t="shared" si="2"/>
        <v>561114</v>
      </c>
      <c r="U664" s="170" t="str">
        <f>vlookup(T664,route!$A$3:$L$2248,5,FALSE)</f>
        <v>Destination</v>
      </c>
      <c r="V664" s="131"/>
    </row>
    <row r="665">
      <c r="A665" s="129"/>
      <c r="B665" s="168">
        <v>562.0</v>
      </c>
      <c r="C665" s="174" t="s">
        <v>755</v>
      </c>
      <c r="D665" s="154">
        <f>vlookup(E665,terminals!$C$4:$O$196,13,FALSE)</f>
        <v>116</v>
      </c>
      <c r="E665" s="174" t="s">
        <v>298</v>
      </c>
      <c r="F665" s="154">
        <f>vlookup(G665,terminals!$C$4:$O$196,13,FALSE)</f>
        <v>102</v>
      </c>
      <c r="G665" s="174" t="s">
        <v>301</v>
      </c>
      <c r="H665" s="175" t="s">
        <v>1143</v>
      </c>
      <c r="I665" s="176">
        <v>13800.0</v>
      </c>
      <c r="J665" s="177"/>
      <c r="K665" s="178"/>
      <c r="L665" s="179"/>
      <c r="M665" s="103"/>
      <c r="N665" s="103"/>
      <c r="O665" s="162" t="s">
        <v>1421</v>
      </c>
      <c r="P665" s="180">
        <v>582.0</v>
      </c>
      <c r="Q665" s="103"/>
      <c r="R665" s="168" t="str">
        <f t="shared" si="1"/>
        <v>562116</v>
      </c>
      <c r="S665" s="181" t="str">
        <f>vlookup(R665,route!$A$3:$L$2248,5,FALSE)</f>
        <v>Origin</v>
      </c>
      <c r="T665" s="168" t="str">
        <f t="shared" si="2"/>
        <v>562102</v>
      </c>
      <c r="U665" s="170" t="str">
        <f>vlookup(T665,route!$A$3:$L$2248,5,FALSE)</f>
        <v>Destination</v>
      </c>
      <c r="V665" s="131"/>
    </row>
    <row r="666">
      <c r="A666" s="129"/>
      <c r="B666" s="168">
        <v>563.0</v>
      </c>
      <c r="C666" s="174" t="s">
        <v>755</v>
      </c>
      <c r="D666" s="154">
        <f>vlookup(E666,terminals!$C$4:$O$196,13,FALSE)</f>
        <v>116</v>
      </c>
      <c r="E666" s="174" t="s">
        <v>298</v>
      </c>
      <c r="F666" s="154">
        <f>vlookup(G666,terminals!$C$4:$O$196,13,FALSE)</f>
        <v>102</v>
      </c>
      <c r="G666" s="174" t="s">
        <v>301</v>
      </c>
      <c r="H666" s="175" t="s">
        <v>1143</v>
      </c>
      <c r="I666" s="176">
        <v>13800.0</v>
      </c>
      <c r="J666" s="177"/>
      <c r="K666" s="178"/>
      <c r="L666" s="179"/>
      <c r="M666" s="103"/>
      <c r="N666" s="103"/>
      <c r="O666" s="162" t="s">
        <v>1421</v>
      </c>
      <c r="P666" s="180">
        <v>608.0</v>
      </c>
      <c r="Q666" s="103"/>
      <c r="R666" s="168" t="str">
        <f t="shared" si="1"/>
        <v>563116</v>
      </c>
      <c r="S666" s="181" t="str">
        <f>vlookup(R666,route!$A$3:$L$2248,5,FALSE)</f>
        <v>Origin</v>
      </c>
      <c r="T666" s="168" t="str">
        <f t="shared" si="2"/>
        <v>563102</v>
      </c>
      <c r="U666" s="170" t="str">
        <f>vlookup(T666,route!$A$3:$L$2248,5,FALSE)</f>
        <v>Destination</v>
      </c>
      <c r="V666" s="131"/>
    </row>
    <row r="667">
      <c r="A667" s="129"/>
      <c r="B667" s="168">
        <v>564.0</v>
      </c>
      <c r="C667" s="174" t="s">
        <v>755</v>
      </c>
      <c r="D667" s="154">
        <f>vlookup(E667,terminals!$C$4:$O$196,13,FALSE)</f>
        <v>116</v>
      </c>
      <c r="E667" s="174" t="s">
        <v>298</v>
      </c>
      <c r="F667" s="154">
        <f>vlookup(G667,terminals!$C$4:$O$196,13,FALSE)</f>
        <v>102</v>
      </c>
      <c r="G667" s="174" t="s">
        <v>301</v>
      </c>
      <c r="H667" s="175" t="s">
        <v>1143</v>
      </c>
      <c r="I667" s="176">
        <v>15800.0</v>
      </c>
      <c r="J667" s="177"/>
      <c r="K667" s="178"/>
      <c r="L667" s="179"/>
      <c r="M667" s="103"/>
      <c r="N667" s="103"/>
      <c r="O667" s="162" t="s">
        <v>1421</v>
      </c>
      <c r="P667" s="180">
        <v>280.0</v>
      </c>
      <c r="Q667" s="103"/>
      <c r="R667" s="168" t="str">
        <f t="shared" si="1"/>
        <v>564116</v>
      </c>
      <c r="S667" s="181" t="str">
        <f>vlookup(R667,route!$A$3:$L$2248,5,FALSE)</f>
        <v>Origin</v>
      </c>
      <c r="T667" s="168" t="str">
        <f t="shared" si="2"/>
        <v>564102</v>
      </c>
      <c r="U667" s="170" t="str">
        <f>vlookup(T667,route!$A$3:$L$2248,5,FALSE)</f>
        <v>Destination</v>
      </c>
      <c r="V667" s="131"/>
    </row>
    <row r="668">
      <c r="A668" s="129"/>
      <c r="B668" s="168">
        <v>565.0</v>
      </c>
      <c r="C668" s="174" t="s">
        <v>755</v>
      </c>
      <c r="D668" s="154">
        <f>vlookup(E668,terminals!$C$4:$O$196,13,FALSE)</f>
        <v>116</v>
      </c>
      <c r="E668" s="174" t="s">
        <v>298</v>
      </c>
      <c r="F668" s="154">
        <f>vlookup(G668,terminals!$C$4:$O$196,13,FALSE)</f>
        <v>102</v>
      </c>
      <c r="G668" s="174" t="s">
        <v>301</v>
      </c>
      <c r="H668" s="175" t="s">
        <v>1143</v>
      </c>
      <c r="I668" s="176">
        <v>12700.0</v>
      </c>
      <c r="J668" s="177"/>
      <c r="K668" s="178"/>
      <c r="L668" s="179"/>
      <c r="M668" s="103"/>
      <c r="N668" s="103"/>
      <c r="O668" s="162" t="s">
        <v>1421</v>
      </c>
      <c r="P668" s="180">
        <v>624.0</v>
      </c>
      <c r="Q668" s="103"/>
      <c r="R668" s="168" t="str">
        <f t="shared" si="1"/>
        <v>565116</v>
      </c>
      <c r="S668" s="181" t="str">
        <f>vlookup(R668,route!$A$3:$L$2248,5,FALSE)</f>
        <v>Origin</v>
      </c>
      <c r="T668" s="168" t="str">
        <f t="shared" si="2"/>
        <v>565102</v>
      </c>
      <c r="U668" s="170" t="str">
        <f>vlookup(T668,route!$A$3:$L$2248,5,FALSE)</f>
        <v>Destination</v>
      </c>
      <c r="V668" s="131"/>
    </row>
    <row r="669">
      <c r="A669" s="129"/>
      <c r="B669" s="168">
        <v>566.0</v>
      </c>
      <c r="C669" s="174" t="s">
        <v>756</v>
      </c>
      <c r="D669" s="154">
        <f>vlookup(E669,terminals!$C$4:$O$196,13,FALSE)</f>
        <v>116</v>
      </c>
      <c r="E669" s="174" t="s">
        <v>298</v>
      </c>
      <c r="F669" s="154">
        <f>vlookup(G669,terminals!$C$4:$O$196,13,FALSE)</f>
        <v>113</v>
      </c>
      <c r="G669" s="174" t="s">
        <v>270</v>
      </c>
      <c r="H669" s="175" t="s">
        <v>1143</v>
      </c>
      <c r="I669" s="176">
        <v>13800.0</v>
      </c>
      <c r="J669" s="177"/>
      <c r="K669" s="178"/>
      <c r="L669" s="179"/>
      <c r="M669" s="103"/>
      <c r="N669" s="103"/>
      <c r="O669" s="162" t="s">
        <v>1422</v>
      </c>
      <c r="P669" s="180">
        <v>615.0</v>
      </c>
      <c r="Q669" s="103"/>
      <c r="R669" s="168" t="str">
        <f t="shared" si="1"/>
        <v>566116</v>
      </c>
      <c r="S669" s="181" t="str">
        <f>vlookup(R669,route!$A$3:$L$2248,5,FALSE)</f>
        <v>Origin</v>
      </c>
      <c r="T669" s="168" t="str">
        <f t="shared" si="2"/>
        <v>566113</v>
      </c>
      <c r="U669" s="170" t="str">
        <f>vlookup(T669,route!$A$3:$L$2248,5,FALSE)</f>
        <v>Destination</v>
      </c>
      <c r="V669" s="131"/>
    </row>
    <row r="670">
      <c r="A670" s="129"/>
      <c r="B670" s="168">
        <v>567.0</v>
      </c>
      <c r="C670" s="174" t="s">
        <v>757</v>
      </c>
      <c r="D670" s="154">
        <f>vlookup(E670,terminals!$C$4:$O$196,13,FALSE)</f>
        <v>116</v>
      </c>
      <c r="E670" s="174" t="s">
        <v>298</v>
      </c>
      <c r="F670" s="154">
        <f>vlookup(G670,terminals!$C$4:$O$196,13,FALSE)</f>
        <v>95</v>
      </c>
      <c r="G670" s="174" t="s">
        <v>290</v>
      </c>
      <c r="H670" s="175" t="s">
        <v>1143</v>
      </c>
      <c r="I670" s="176">
        <v>8900.0</v>
      </c>
      <c r="J670" s="177"/>
      <c r="K670" s="178"/>
      <c r="L670" s="179"/>
      <c r="M670" s="103"/>
      <c r="N670" s="103"/>
      <c r="O670" s="162" t="s">
        <v>1175</v>
      </c>
      <c r="P670" s="180">
        <v>605.0</v>
      </c>
      <c r="Q670" s="103"/>
      <c r="R670" s="168" t="str">
        <f t="shared" si="1"/>
        <v>567116</v>
      </c>
      <c r="S670" s="181" t="str">
        <f>vlookup(R670,route!$A$3:$L$2248,5,FALSE)</f>
        <v>Origin</v>
      </c>
      <c r="T670" s="168" t="str">
        <f t="shared" si="2"/>
        <v>56795</v>
      </c>
      <c r="U670" s="170" t="str">
        <f>vlookup(T670,route!$A$3:$L$2248,5,FALSE)</f>
        <v>Destination</v>
      </c>
      <c r="V670" s="131"/>
    </row>
    <row r="671">
      <c r="A671" s="129"/>
      <c r="B671" s="168">
        <v>568.0</v>
      </c>
      <c r="C671" s="174" t="s">
        <v>758</v>
      </c>
      <c r="D671" s="154">
        <f>vlookup(E671,terminals!$C$4:$O$196,13,FALSE)</f>
        <v>116</v>
      </c>
      <c r="E671" s="174" t="s">
        <v>298</v>
      </c>
      <c r="F671" s="154">
        <f>vlookup(G671,terminals!$C$4:$O$196,13,FALSE)</f>
        <v>106</v>
      </c>
      <c r="G671" s="174" t="s">
        <v>263</v>
      </c>
      <c r="H671" s="175" t="s">
        <v>1143</v>
      </c>
      <c r="I671" s="176">
        <v>13800.0</v>
      </c>
      <c r="J671" s="177"/>
      <c r="K671" s="178"/>
      <c r="L671" s="179"/>
      <c r="M671" s="103"/>
      <c r="N671" s="103"/>
      <c r="O671" s="162" t="s">
        <v>1423</v>
      </c>
      <c r="P671" s="180">
        <v>610.0</v>
      </c>
      <c r="Q671" s="103"/>
      <c r="R671" s="168" t="str">
        <f t="shared" si="1"/>
        <v>568116</v>
      </c>
      <c r="S671" s="181" t="str">
        <f>vlookup(R671,route!$A$3:$L$2248,5,FALSE)</f>
        <v>Origin</v>
      </c>
      <c r="T671" s="168" t="str">
        <f t="shared" si="2"/>
        <v>568106</v>
      </c>
      <c r="U671" s="170" t="str">
        <f>vlookup(T671,route!$A$3:$L$2248,5,FALSE)</f>
        <v>Destination</v>
      </c>
      <c r="V671" s="131"/>
    </row>
    <row r="672">
      <c r="A672" s="129"/>
      <c r="B672" s="168">
        <v>569.0</v>
      </c>
      <c r="C672" s="174" t="s">
        <v>759</v>
      </c>
      <c r="D672" s="154">
        <f>vlookup(E672,terminals!$C$4:$O$196,13,FALSE)</f>
        <v>116</v>
      </c>
      <c r="E672" s="174" t="s">
        <v>298</v>
      </c>
      <c r="F672" s="154">
        <f>vlookup(G672,terminals!$C$4:$O$196,13,FALSE)</f>
        <v>104</v>
      </c>
      <c r="G672" s="174" t="s">
        <v>1091</v>
      </c>
      <c r="H672" s="175" t="s">
        <v>1143</v>
      </c>
      <c r="I672" s="176">
        <v>12700.0</v>
      </c>
      <c r="J672" s="177"/>
      <c r="K672" s="178"/>
      <c r="L672" s="179"/>
      <c r="M672" s="103"/>
      <c r="N672" s="103"/>
      <c r="O672" s="162" t="s">
        <v>1398</v>
      </c>
      <c r="P672" s="180">
        <v>610.0</v>
      </c>
      <c r="Q672" s="103"/>
      <c r="R672" s="168" t="str">
        <f t="shared" si="1"/>
        <v>569116</v>
      </c>
      <c r="S672" s="181" t="str">
        <f>vlookup(R672,route!$A$3:$L$2248,5,FALSE)</f>
        <v>Origin</v>
      </c>
      <c r="T672" s="168" t="str">
        <f t="shared" si="2"/>
        <v>569104</v>
      </c>
      <c r="U672" s="170" t="str">
        <f>vlookup(T672,route!$A$3:$L$2248,5,FALSE)</f>
        <v>Destination</v>
      </c>
      <c r="V672" s="131"/>
    </row>
    <row r="673">
      <c r="A673" s="129"/>
      <c r="B673" s="168">
        <v>570.0</v>
      </c>
      <c r="C673" s="174" t="s">
        <v>760</v>
      </c>
      <c r="D673" s="154">
        <f>vlookup(E673,terminals!$C$4:$O$196,13,FALSE)</f>
        <v>116</v>
      </c>
      <c r="E673" s="174" t="s">
        <v>298</v>
      </c>
      <c r="F673" s="154">
        <f>vlookup(G673,terminals!$C$4:$O$196,13,FALSE)</f>
        <v>105</v>
      </c>
      <c r="G673" s="174" t="s">
        <v>288</v>
      </c>
      <c r="H673" s="175" t="s">
        <v>1143</v>
      </c>
      <c r="I673" s="176">
        <v>13800.0</v>
      </c>
      <c r="J673" s="177"/>
      <c r="K673" s="178"/>
      <c r="L673" s="179"/>
      <c r="M673" s="103"/>
      <c r="N673" s="103"/>
      <c r="O673" s="162" t="s">
        <v>1299</v>
      </c>
      <c r="P673" s="180">
        <v>610.0</v>
      </c>
      <c r="Q673" s="103"/>
      <c r="R673" s="168" t="str">
        <f t="shared" si="1"/>
        <v>570116</v>
      </c>
      <c r="S673" s="181" t="str">
        <f>vlookup(R673,route!$A$3:$L$2248,5,FALSE)</f>
        <v>Origin</v>
      </c>
      <c r="T673" s="168" t="str">
        <f t="shared" si="2"/>
        <v>570105</v>
      </c>
      <c r="U673" s="170" t="str">
        <f>vlookup(T673,route!$A$3:$L$2248,5,FALSE)</f>
        <v>Destination</v>
      </c>
      <c r="V673" s="131"/>
    </row>
    <row r="674">
      <c r="A674" s="129"/>
      <c r="B674" s="168">
        <v>571.0</v>
      </c>
      <c r="C674" s="174" t="s">
        <v>761</v>
      </c>
      <c r="D674" s="154">
        <f>vlookup(E674,terminals!$C$4:$O$196,13,FALSE)</f>
        <v>116</v>
      </c>
      <c r="E674" s="174" t="s">
        <v>298</v>
      </c>
      <c r="F674" s="154">
        <f>vlookup(G674,terminals!$C$4:$O$196,13,FALSE)</f>
        <v>107</v>
      </c>
      <c r="G674" s="174" t="s">
        <v>262</v>
      </c>
      <c r="H674" s="175" t="s">
        <v>1143</v>
      </c>
      <c r="I674" s="176">
        <v>13800.0</v>
      </c>
      <c r="J674" s="177"/>
      <c r="K674" s="178"/>
      <c r="L674" s="179"/>
      <c r="M674" s="103"/>
      <c r="N674" s="103"/>
      <c r="O674" s="162" t="s">
        <v>1299</v>
      </c>
      <c r="P674" s="180">
        <v>787.0</v>
      </c>
      <c r="Q674" s="103"/>
      <c r="R674" s="168" t="str">
        <f t="shared" si="1"/>
        <v>571116</v>
      </c>
      <c r="S674" s="181" t="str">
        <f>vlookup(R674,route!$A$3:$L$2248,5,FALSE)</f>
        <v>Origin</v>
      </c>
      <c r="T674" s="168" t="str">
        <f t="shared" si="2"/>
        <v>571107</v>
      </c>
      <c r="U674" s="170" t="str">
        <f>vlookup(T674,route!$A$3:$L$2248,5,FALSE)</f>
        <v>Destination</v>
      </c>
      <c r="V674" s="131"/>
    </row>
    <row r="675">
      <c r="A675" s="129"/>
      <c r="B675" s="168">
        <v>572.0</v>
      </c>
      <c r="C675" s="174" t="s">
        <v>761</v>
      </c>
      <c r="D675" s="154">
        <f>vlookup(E675,terminals!$C$4:$O$196,13,FALSE)</f>
        <v>116</v>
      </c>
      <c r="E675" s="174" t="s">
        <v>298</v>
      </c>
      <c r="F675" s="154">
        <f>vlookup(G675,terminals!$C$4:$O$196,13,FALSE)</f>
        <v>107</v>
      </c>
      <c r="G675" s="174" t="s">
        <v>262</v>
      </c>
      <c r="H675" s="175" t="s">
        <v>1143</v>
      </c>
      <c r="I675" s="176">
        <v>17000.0</v>
      </c>
      <c r="J675" s="177"/>
      <c r="K675" s="178"/>
      <c r="L675" s="179"/>
      <c r="M675" s="103"/>
      <c r="N675" s="103"/>
      <c r="O675" s="162" t="s">
        <v>1299</v>
      </c>
      <c r="P675" s="180">
        <v>814.0</v>
      </c>
      <c r="Q675" s="103"/>
      <c r="R675" s="168" t="str">
        <f t="shared" si="1"/>
        <v>572116</v>
      </c>
      <c r="S675" s="181" t="str">
        <f>vlookup(R675,route!$A$3:$L$2248,5,FALSE)</f>
        <v>Origin</v>
      </c>
      <c r="T675" s="168" t="str">
        <f t="shared" si="2"/>
        <v>572107</v>
      </c>
      <c r="U675" s="170" t="str">
        <f>vlookup(T675,route!$A$3:$L$2248,5,FALSE)</f>
        <v>Destination</v>
      </c>
      <c r="V675" s="131"/>
    </row>
    <row r="676">
      <c r="A676" s="129"/>
      <c r="B676" s="168">
        <v>573.0</v>
      </c>
      <c r="C676" s="174" t="s">
        <v>761</v>
      </c>
      <c r="D676" s="154">
        <f>vlookup(E676,terminals!$C$4:$O$196,13,FALSE)</f>
        <v>116</v>
      </c>
      <c r="E676" s="174" t="s">
        <v>298</v>
      </c>
      <c r="F676" s="154">
        <f>vlookup(G676,terminals!$C$4:$O$196,13,FALSE)</f>
        <v>107</v>
      </c>
      <c r="G676" s="174" t="s">
        <v>262</v>
      </c>
      <c r="H676" s="175" t="s">
        <v>1143</v>
      </c>
      <c r="I676" s="176">
        <v>12700.0</v>
      </c>
      <c r="J676" s="177"/>
      <c r="K676" s="178"/>
      <c r="L676" s="179"/>
      <c r="M676" s="103"/>
      <c r="N676" s="103"/>
      <c r="O676" s="162" t="s">
        <v>1299</v>
      </c>
      <c r="P676" s="180">
        <v>284.0</v>
      </c>
      <c r="Q676" s="103"/>
      <c r="R676" s="168" t="str">
        <f t="shared" si="1"/>
        <v>573116</v>
      </c>
      <c r="S676" s="181" t="str">
        <f>vlookup(R676,route!$A$3:$L$2248,5,FALSE)</f>
        <v>Origin</v>
      </c>
      <c r="T676" s="168" t="str">
        <f t="shared" si="2"/>
        <v>573107</v>
      </c>
      <c r="U676" s="170" t="str">
        <f>vlookup(T676,route!$A$3:$L$2248,5,FALSE)</f>
        <v>Destination</v>
      </c>
      <c r="V676" s="131"/>
    </row>
    <row r="677">
      <c r="A677" s="129"/>
      <c r="B677" s="168">
        <v>574.0</v>
      </c>
      <c r="C677" s="174" t="s">
        <v>762</v>
      </c>
      <c r="D677" s="154">
        <f>vlookup(E677,terminals!$C$4:$O$196,13,FALSE)</f>
        <v>116</v>
      </c>
      <c r="E677" s="174" t="s">
        <v>298</v>
      </c>
      <c r="F677" s="154">
        <f>vlookup(G677,terminals!$C$4:$O$196,13,FALSE)</f>
        <v>115</v>
      </c>
      <c r="G677" s="174" t="s">
        <v>287</v>
      </c>
      <c r="H677" s="175" t="s">
        <v>1143</v>
      </c>
      <c r="I677" s="176">
        <v>16000.0</v>
      </c>
      <c r="J677" s="177"/>
      <c r="K677" s="178"/>
      <c r="L677" s="179"/>
      <c r="M677" s="103"/>
      <c r="N677" s="103"/>
      <c r="O677" s="162" t="s">
        <v>1392</v>
      </c>
      <c r="P677" s="180">
        <v>618.0</v>
      </c>
      <c r="Q677" s="103"/>
      <c r="R677" s="168" t="str">
        <f t="shared" si="1"/>
        <v>574116</v>
      </c>
      <c r="S677" s="181" t="str">
        <f>vlookup(R677,route!$A$3:$L$2248,5,FALSE)</f>
        <v>Origin</v>
      </c>
      <c r="T677" s="168" t="str">
        <f t="shared" si="2"/>
        <v>574115</v>
      </c>
      <c r="U677" s="170" t="str">
        <f>vlookup(T677,route!$A$3:$L$2248,5,FALSE)</f>
        <v>Destination</v>
      </c>
      <c r="V677" s="131"/>
    </row>
    <row r="678">
      <c r="A678" s="129"/>
      <c r="B678" s="168">
        <v>575.0</v>
      </c>
      <c r="C678" s="174" t="s">
        <v>763</v>
      </c>
      <c r="D678" s="154">
        <f>vlookup(E678,terminals!$C$4:$O$196,13,FALSE)</f>
        <v>116</v>
      </c>
      <c r="E678" s="174" t="s">
        <v>298</v>
      </c>
      <c r="F678" s="154">
        <f>vlookup(G678,terminals!$C$4:$O$196,13,FALSE)</f>
        <v>101</v>
      </c>
      <c r="G678" s="174" t="s">
        <v>297</v>
      </c>
      <c r="H678" s="175" t="s">
        <v>1143</v>
      </c>
      <c r="I678" s="176">
        <v>15500.0</v>
      </c>
      <c r="J678" s="177"/>
      <c r="K678" s="178"/>
      <c r="L678" s="179"/>
      <c r="M678" s="103"/>
      <c r="N678" s="103"/>
      <c r="O678" s="162" t="s">
        <v>1424</v>
      </c>
      <c r="P678" s="180">
        <v>649.0</v>
      </c>
      <c r="Q678" s="103"/>
      <c r="R678" s="168" t="str">
        <f t="shared" si="1"/>
        <v>575116</v>
      </c>
      <c r="S678" s="181" t="str">
        <f>vlookup(R678,route!$A$3:$L$2248,5,FALSE)</f>
        <v>Origin</v>
      </c>
      <c r="T678" s="168" t="str">
        <f t="shared" si="2"/>
        <v>575101</v>
      </c>
      <c r="U678" s="170" t="str">
        <f>vlookup(T678,route!$A$3:$L$2248,5,FALSE)</f>
        <v>Destination</v>
      </c>
      <c r="V678" s="131"/>
    </row>
    <row r="679">
      <c r="A679" s="129"/>
      <c r="B679" s="168">
        <v>576.0</v>
      </c>
      <c r="C679" s="174" t="s">
        <v>764</v>
      </c>
      <c r="D679" s="154">
        <f>vlookup(E679,terminals!$C$4:$O$196,13,FALSE)</f>
        <v>116</v>
      </c>
      <c r="E679" s="174" t="s">
        <v>298</v>
      </c>
      <c r="F679" s="154">
        <f>vlookup(G679,terminals!$C$4:$O$196,13,FALSE)</f>
        <v>98</v>
      </c>
      <c r="G679" s="174" t="s">
        <v>293</v>
      </c>
      <c r="H679" s="175" t="s">
        <v>1143</v>
      </c>
      <c r="I679" s="176">
        <v>5700.0</v>
      </c>
      <c r="J679" s="177"/>
      <c r="K679" s="178"/>
      <c r="L679" s="179"/>
      <c r="M679" s="103"/>
      <c r="N679" s="103"/>
      <c r="O679" s="162" t="s">
        <v>1425</v>
      </c>
      <c r="P679" s="180">
        <v>649.0</v>
      </c>
      <c r="Q679" s="103"/>
      <c r="R679" s="168" t="str">
        <f t="shared" si="1"/>
        <v>576116</v>
      </c>
      <c r="S679" s="181" t="str">
        <f>vlookup(R679,route!$A$3:$L$2248,5,FALSE)</f>
        <v>Origin</v>
      </c>
      <c r="T679" s="168" t="str">
        <f t="shared" si="2"/>
        <v>57698</v>
      </c>
      <c r="U679" s="170" t="str">
        <f>vlookup(T679,route!$A$3:$L$2248,5,FALSE)</f>
        <v>Destination</v>
      </c>
      <c r="V679" s="131"/>
    </row>
    <row r="680">
      <c r="A680" s="129"/>
      <c r="B680" s="168">
        <v>577.0</v>
      </c>
      <c r="C680" s="174" t="s">
        <v>765</v>
      </c>
      <c r="D680" s="154">
        <f>vlookup(E680,terminals!$C$4:$O$196,13,FALSE)</f>
        <v>116</v>
      </c>
      <c r="E680" s="174" t="s">
        <v>298</v>
      </c>
      <c r="F680" s="154">
        <f>vlookup(G680,terminals!$C$4:$O$196,13,FALSE)</f>
        <v>111</v>
      </c>
      <c r="G680" s="174" t="s">
        <v>295</v>
      </c>
      <c r="H680" s="175" t="s">
        <v>1143</v>
      </c>
      <c r="I680" s="176">
        <v>12700.0</v>
      </c>
      <c r="J680" s="177"/>
      <c r="K680" s="178"/>
      <c r="L680" s="179"/>
      <c r="M680" s="103"/>
      <c r="N680" s="103"/>
      <c r="O680" s="162" t="s">
        <v>1426</v>
      </c>
      <c r="P680" s="180">
        <v>649.0</v>
      </c>
      <c r="Q680" s="103"/>
      <c r="R680" s="168" t="str">
        <f t="shared" si="1"/>
        <v>577116</v>
      </c>
      <c r="S680" s="181" t="str">
        <f>vlookup(R680,route!$A$3:$L$2248,5,FALSE)</f>
        <v>Origin</v>
      </c>
      <c r="T680" s="168" t="str">
        <f t="shared" si="2"/>
        <v>577111</v>
      </c>
      <c r="U680" s="170" t="str">
        <f>vlookup(T680,route!$A$3:$L$2248,5,FALSE)</f>
        <v>Destination</v>
      </c>
      <c r="V680" s="131"/>
    </row>
    <row r="681">
      <c r="A681" s="129"/>
      <c r="B681" s="168">
        <v>578.0</v>
      </c>
      <c r="C681" s="174" t="s">
        <v>766</v>
      </c>
      <c r="D681" s="154">
        <f>vlookup(E681,terminals!$C$4:$O$196,13,FALSE)</f>
        <v>116</v>
      </c>
      <c r="E681" s="174" t="s">
        <v>298</v>
      </c>
      <c r="F681" s="154">
        <f>vlookup(G681,terminals!$C$4:$O$196,13,FALSE)</f>
        <v>118</v>
      </c>
      <c r="G681" s="174" t="s">
        <v>266</v>
      </c>
      <c r="H681" s="175" t="s">
        <v>1143</v>
      </c>
      <c r="I681" s="176">
        <v>15500.0</v>
      </c>
      <c r="J681" s="177"/>
      <c r="K681" s="178"/>
      <c r="L681" s="179"/>
      <c r="M681" s="103"/>
      <c r="N681" s="103"/>
      <c r="O681" s="162" t="s">
        <v>1427</v>
      </c>
      <c r="P681" s="180">
        <v>634.0</v>
      </c>
      <c r="Q681" s="103"/>
      <c r="R681" s="168" t="str">
        <f t="shared" si="1"/>
        <v>578116</v>
      </c>
      <c r="S681" s="181" t="str">
        <f>vlookup(R681,route!$A$3:$L$2248,5,FALSE)</f>
        <v>Origin</v>
      </c>
      <c r="T681" s="168" t="str">
        <f t="shared" si="2"/>
        <v>578118</v>
      </c>
      <c r="U681" s="170" t="str">
        <f>vlookup(T681,route!$A$3:$L$2248,5,FALSE)</f>
        <v>Destination</v>
      </c>
      <c r="V681" s="131"/>
    </row>
    <row r="682">
      <c r="A682" s="129"/>
      <c r="B682" s="168">
        <v>579.0</v>
      </c>
      <c r="C682" s="174" t="s">
        <v>766</v>
      </c>
      <c r="D682" s="154">
        <f>vlookup(E682,terminals!$C$4:$O$196,13,FALSE)</f>
        <v>116</v>
      </c>
      <c r="E682" s="174" t="s">
        <v>298</v>
      </c>
      <c r="F682" s="154">
        <f>vlookup(G682,terminals!$C$4:$O$196,13,FALSE)</f>
        <v>118</v>
      </c>
      <c r="G682" s="174" t="s">
        <v>266</v>
      </c>
      <c r="H682" s="175" t="s">
        <v>1143</v>
      </c>
      <c r="I682" s="176">
        <v>15500.0</v>
      </c>
      <c r="J682" s="177"/>
      <c r="K682" s="178"/>
      <c r="L682" s="179"/>
      <c r="M682" s="103"/>
      <c r="N682" s="103"/>
      <c r="O682" s="162" t="s">
        <v>1427</v>
      </c>
      <c r="P682" s="180">
        <v>609.0</v>
      </c>
      <c r="Q682" s="103"/>
      <c r="R682" s="168" t="str">
        <f t="shared" si="1"/>
        <v>579116</v>
      </c>
      <c r="S682" s="181" t="str">
        <f>vlookup(R682,route!$A$3:$L$2248,5,FALSE)</f>
        <v>Origin</v>
      </c>
      <c r="T682" s="168" t="str">
        <f t="shared" si="2"/>
        <v>579118</v>
      </c>
      <c r="U682" s="170" t="str">
        <f>vlookup(T682,route!$A$3:$L$2248,5,FALSE)</f>
        <v>Destination</v>
      </c>
      <c r="V682" s="131"/>
    </row>
    <row r="683">
      <c r="A683" s="129"/>
      <c r="B683" s="168">
        <v>580.0</v>
      </c>
      <c r="C683" s="174" t="s">
        <v>766</v>
      </c>
      <c r="D683" s="154">
        <f>vlookup(E683,terminals!$C$4:$O$196,13,FALSE)</f>
        <v>116</v>
      </c>
      <c r="E683" s="174" t="s">
        <v>298</v>
      </c>
      <c r="F683" s="154">
        <f>vlookup(G683,terminals!$C$4:$O$196,13,FALSE)</f>
        <v>118</v>
      </c>
      <c r="G683" s="174" t="s">
        <v>266</v>
      </c>
      <c r="H683" s="175" t="s">
        <v>1143</v>
      </c>
      <c r="I683" s="176">
        <v>15500.0</v>
      </c>
      <c r="J683" s="177"/>
      <c r="K683" s="178"/>
      <c r="L683" s="179"/>
      <c r="M683" s="103"/>
      <c r="N683" s="103"/>
      <c r="O683" s="162" t="s">
        <v>1427</v>
      </c>
      <c r="P683" s="180">
        <v>554.0</v>
      </c>
      <c r="Q683" s="103"/>
      <c r="R683" s="168" t="str">
        <f t="shared" si="1"/>
        <v>580116</v>
      </c>
      <c r="S683" s="181" t="str">
        <f>vlookup(R683,route!$A$3:$L$2248,5,FALSE)</f>
        <v>Origin</v>
      </c>
      <c r="T683" s="168" t="str">
        <f t="shared" si="2"/>
        <v>580118</v>
      </c>
      <c r="U683" s="170" t="str">
        <f>vlookup(T683,route!$A$3:$L$2248,5,FALSE)</f>
        <v>Destination</v>
      </c>
      <c r="V683" s="131"/>
    </row>
    <row r="684">
      <c r="A684" s="129"/>
      <c r="B684" s="168">
        <v>581.0</v>
      </c>
      <c r="C684" s="174" t="s">
        <v>767</v>
      </c>
      <c r="D684" s="154">
        <f>vlookup(E684,terminals!$C$4:$O$196,13,FALSE)</f>
        <v>116</v>
      </c>
      <c r="E684" s="174" t="s">
        <v>298</v>
      </c>
      <c r="F684" s="154">
        <f>vlookup(G684,terminals!$C$4:$O$196,13,FALSE)</f>
        <v>112</v>
      </c>
      <c r="G684" s="174" t="s">
        <v>268</v>
      </c>
      <c r="H684" s="175" t="s">
        <v>1143</v>
      </c>
      <c r="I684" s="176">
        <v>12700.0</v>
      </c>
      <c r="J684" s="177"/>
      <c r="K684" s="178"/>
      <c r="L684" s="179"/>
      <c r="M684" s="103"/>
      <c r="N684" s="103"/>
      <c r="O684" s="162" t="s">
        <v>1402</v>
      </c>
      <c r="P684" s="180">
        <v>270.0</v>
      </c>
      <c r="Q684" s="103"/>
      <c r="R684" s="168" t="str">
        <f t="shared" si="1"/>
        <v>581116</v>
      </c>
      <c r="S684" s="181" t="str">
        <f>vlookup(R684,route!$A$3:$L$2248,5,FALSE)</f>
        <v>Origin</v>
      </c>
      <c r="T684" s="168" t="str">
        <f t="shared" si="2"/>
        <v>581112</v>
      </c>
      <c r="U684" s="170" t="str">
        <f>vlookup(T684,route!$A$3:$L$2248,5,FALSE)</f>
        <v>Destination</v>
      </c>
      <c r="V684" s="131"/>
    </row>
    <row r="685">
      <c r="A685" s="129"/>
      <c r="B685" s="168">
        <v>582.0</v>
      </c>
      <c r="C685" s="174" t="s">
        <v>768</v>
      </c>
      <c r="D685" s="154">
        <f>vlookup(E685,terminals!$C$4:$O$196,13,FALSE)</f>
        <v>116</v>
      </c>
      <c r="E685" s="174" t="s">
        <v>298</v>
      </c>
      <c r="F685" s="154">
        <f>vlookup(G685,terminals!$C$4:$O$196,13,FALSE)</f>
        <v>114</v>
      </c>
      <c r="G685" s="174" t="s">
        <v>294</v>
      </c>
      <c r="H685" s="175" t="s">
        <v>1143</v>
      </c>
      <c r="I685" s="176">
        <v>12700.0</v>
      </c>
      <c r="J685" s="177"/>
      <c r="K685" s="178"/>
      <c r="L685" s="179"/>
      <c r="M685" s="103"/>
      <c r="N685" s="103"/>
      <c r="O685" s="162" t="s">
        <v>1299</v>
      </c>
      <c r="P685" s="180">
        <v>578.0</v>
      </c>
      <c r="Q685" s="103"/>
      <c r="R685" s="168" t="str">
        <f t="shared" si="1"/>
        <v>582116</v>
      </c>
      <c r="S685" s="181" t="str">
        <f>vlookup(R685,route!$A$3:$L$2248,5,FALSE)</f>
        <v>Origin</v>
      </c>
      <c r="T685" s="168" t="str">
        <f t="shared" si="2"/>
        <v>582114</v>
      </c>
      <c r="U685" s="170" t="str">
        <f>vlookup(T685,route!$A$3:$L$2248,5,FALSE)</f>
        <v>Destination</v>
      </c>
      <c r="V685" s="131"/>
    </row>
    <row r="686">
      <c r="A686" s="129"/>
      <c r="B686" s="168">
        <v>583.0</v>
      </c>
      <c r="C686" s="174" t="s">
        <v>769</v>
      </c>
      <c r="D686" s="154">
        <f>vlookup(E686,terminals!$C$4:$O$196,13,FALSE)</f>
        <v>88</v>
      </c>
      <c r="E686" s="174" t="s">
        <v>259</v>
      </c>
      <c r="F686" s="154">
        <f>vlookup(G686,terminals!$C$4:$O$196,13,FALSE)</f>
        <v>102</v>
      </c>
      <c r="G686" s="174" t="s">
        <v>301</v>
      </c>
      <c r="H686" s="175" t="s">
        <v>1143</v>
      </c>
      <c r="I686" s="176">
        <v>13800.0</v>
      </c>
      <c r="J686" s="177"/>
      <c r="K686" s="178"/>
      <c r="L686" s="179"/>
      <c r="M686" s="103"/>
      <c r="N686" s="103"/>
      <c r="O686" s="162" t="s">
        <v>1261</v>
      </c>
      <c r="P686" s="180">
        <v>582.0</v>
      </c>
      <c r="Q686" s="103"/>
      <c r="R686" s="168" t="str">
        <f t="shared" si="1"/>
        <v>58388</v>
      </c>
      <c r="S686" s="181" t="str">
        <f>vlookup(R686,route!$A$3:$L$2248,5,FALSE)</f>
        <v>Origin</v>
      </c>
      <c r="T686" s="168" t="str">
        <f t="shared" si="2"/>
        <v>583102</v>
      </c>
      <c r="U686" s="170" t="str">
        <f>vlookup(T686,route!$A$3:$L$2248,5,FALSE)</f>
        <v>Destination</v>
      </c>
      <c r="V686" s="131"/>
    </row>
    <row r="687">
      <c r="A687" s="129"/>
      <c r="B687" s="168">
        <v>584.0</v>
      </c>
      <c r="C687" s="174" t="s">
        <v>770</v>
      </c>
      <c r="D687" s="154">
        <f>vlookup(E687,terminals!$C$4:$O$196,13,FALSE)</f>
        <v>88</v>
      </c>
      <c r="E687" s="174" t="s">
        <v>259</v>
      </c>
      <c r="F687" s="154">
        <f>vlookup(G687,terminals!$C$4:$O$196,13,FALSE)</f>
        <v>95</v>
      </c>
      <c r="G687" s="174" t="s">
        <v>290</v>
      </c>
      <c r="H687" s="175" t="s">
        <v>1143</v>
      </c>
      <c r="I687" s="176">
        <v>7000.0</v>
      </c>
      <c r="J687" s="177"/>
      <c r="K687" s="178"/>
      <c r="L687" s="179"/>
      <c r="M687" s="103"/>
      <c r="N687" s="103"/>
      <c r="O687" s="162" t="s">
        <v>1187</v>
      </c>
      <c r="P687" s="180">
        <v>668.0</v>
      </c>
      <c r="Q687" s="103"/>
      <c r="R687" s="168" t="str">
        <f t="shared" si="1"/>
        <v>58488</v>
      </c>
      <c r="S687" s="181" t="str">
        <f>vlookup(R687,route!$A$3:$L$2248,5,FALSE)</f>
        <v>Origin</v>
      </c>
      <c r="T687" s="168" t="str">
        <f t="shared" si="2"/>
        <v>58495</v>
      </c>
      <c r="U687" s="170" t="str">
        <f>vlookup(T687,route!$A$3:$L$2248,5,FALSE)</f>
        <v>Destination</v>
      </c>
      <c r="V687" s="131"/>
    </row>
    <row r="688">
      <c r="A688" s="129"/>
      <c r="B688" s="168">
        <v>585.0</v>
      </c>
      <c r="C688" s="174" t="s">
        <v>771</v>
      </c>
      <c r="D688" s="154">
        <f>vlookup(E688,terminals!$C$4:$O$196,13,FALSE)</f>
        <v>88</v>
      </c>
      <c r="E688" s="174" t="s">
        <v>259</v>
      </c>
      <c r="F688" s="154">
        <f>vlookup(G688,terminals!$C$4:$O$196,13,FALSE)</f>
        <v>105</v>
      </c>
      <c r="G688" s="174" t="s">
        <v>288</v>
      </c>
      <c r="H688" s="175" t="s">
        <v>1143</v>
      </c>
      <c r="I688" s="176">
        <v>12300.0</v>
      </c>
      <c r="J688" s="177"/>
      <c r="K688" s="178"/>
      <c r="L688" s="179"/>
      <c r="M688" s="103"/>
      <c r="N688" s="103"/>
      <c r="O688" s="162" t="s">
        <v>1428</v>
      </c>
      <c r="P688" s="180">
        <v>592.0</v>
      </c>
      <c r="Q688" s="103"/>
      <c r="R688" s="168" t="str">
        <f t="shared" si="1"/>
        <v>58588</v>
      </c>
      <c r="S688" s="181" t="str">
        <f>vlookup(R688,route!$A$3:$L$2248,5,FALSE)</f>
        <v>Origin</v>
      </c>
      <c r="T688" s="168" t="str">
        <f t="shared" si="2"/>
        <v>585105</v>
      </c>
      <c r="U688" s="170" t="str">
        <f>vlookup(T688,route!$A$3:$L$2248,5,FALSE)</f>
        <v>Destination</v>
      </c>
      <c r="V688" s="131"/>
    </row>
    <row r="689">
      <c r="A689" s="129"/>
      <c r="B689" s="168">
        <v>586.0</v>
      </c>
      <c r="C689" s="174" t="s">
        <v>772</v>
      </c>
      <c r="D689" s="154">
        <f>vlookup(E689,terminals!$C$4:$O$196,13,FALSE)</f>
        <v>88</v>
      </c>
      <c r="E689" s="174" t="s">
        <v>259</v>
      </c>
      <c r="F689" s="154">
        <f>vlookup(G689,terminals!$C$4:$O$196,13,FALSE)</f>
        <v>107</v>
      </c>
      <c r="G689" s="174" t="s">
        <v>262</v>
      </c>
      <c r="H689" s="175" t="s">
        <v>1143</v>
      </c>
      <c r="I689" s="176">
        <v>11200.0</v>
      </c>
      <c r="J689" s="177"/>
      <c r="K689" s="178"/>
      <c r="L689" s="179"/>
      <c r="M689" s="103"/>
      <c r="N689" s="103"/>
      <c r="O689" s="162" t="s">
        <v>1166</v>
      </c>
      <c r="P689" s="180">
        <v>606.0</v>
      </c>
      <c r="Q689" s="103"/>
      <c r="R689" s="168" t="str">
        <f t="shared" si="1"/>
        <v>58688</v>
      </c>
      <c r="S689" s="181" t="str">
        <f>vlookup(R689,route!$A$3:$L$2248,5,FALSE)</f>
        <v>Origin</v>
      </c>
      <c r="T689" s="168" t="str">
        <f t="shared" si="2"/>
        <v>586107</v>
      </c>
      <c r="U689" s="170" t="str">
        <f>vlookup(T689,route!$A$3:$L$2248,5,FALSE)</f>
        <v>Destination</v>
      </c>
      <c r="V689" s="131"/>
    </row>
    <row r="690">
      <c r="A690" s="129"/>
      <c r="B690" s="168">
        <v>587.0</v>
      </c>
      <c r="C690" s="174" t="s">
        <v>772</v>
      </c>
      <c r="D690" s="154">
        <f>vlookup(E690,terminals!$C$4:$O$196,13,FALSE)</f>
        <v>89</v>
      </c>
      <c r="E690" s="174" t="s">
        <v>283</v>
      </c>
      <c r="F690" s="154">
        <f>vlookup(G690,terminals!$C$4:$O$196,13,FALSE)</f>
        <v>107</v>
      </c>
      <c r="G690" s="174" t="s">
        <v>262</v>
      </c>
      <c r="H690" s="175" t="s">
        <v>1143</v>
      </c>
      <c r="I690" s="176">
        <v>11200.0</v>
      </c>
      <c r="J690" s="177"/>
      <c r="K690" s="178"/>
      <c r="L690" s="179"/>
      <c r="M690" s="103"/>
      <c r="N690" s="103"/>
      <c r="O690" s="162" t="s">
        <v>1403</v>
      </c>
      <c r="P690" s="180">
        <v>287.0</v>
      </c>
      <c r="Q690" s="103"/>
      <c r="R690" s="168" t="str">
        <f t="shared" si="1"/>
        <v>58789</v>
      </c>
      <c r="S690" s="181" t="str">
        <f>vlookup(R690,route!$A$3:$L$2248,5,FALSE)</f>
        <v>Origin</v>
      </c>
      <c r="T690" s="168" t="str">
        <f t="shared" si="2"/>
        <v>587107</v>
      </c>
      <c r="U690" s="170" t="str">
        <f>vlookup(T690,route!$A$3:$L$2248,5,FALSE)</f>
        <v>Destination</v>
      </c>
      <c r="V690" s="131"/>
    </row>
    <row r="691">
      <c r="A691" s="129"/>
      <c r="B691" s="168">
        <v>588.0</v>
      </c>
      <c r="C691" s="174" t="s">
        <v>773</v>
      </c>
      <c r="D691" s="154">
        <f>vlookup(E691,terminals!$C$4:$O$196,13,FALSE)</f>
        <v>88</v>
      </c>
      <c r="E691" s="174" t="s">
        <v>259</v>
      </c>
      <c r="F691" s="154">
        <f>vlookup(G691,terminals!$C$4:$O$196,13,FALSE)</f>
        <v>118</v>
      </c>
      <c r="G691" s="174" t="s">
        <v>266</v>
      </c>
      <c r="H691" s="175" t="s">
        <v>1143</v>
      </c>
      <c r="I691" s="176">
        <v>12300.0</v>
      </c>
      <c r="J691" s="177"/>
      <c r="K691" s="178"/>
      <c r="L691" s="179"/>
      <c r="M691" s="103"/>
      <c r="N691" s="103"/>
      <c r="O691" s="162" t="s">
        <v>1429</v>
      </c>
      <c r="P691" s="180">
        <v>287.0</v>
      </c>
      <c r="Q691" s="103"/>
      <c r="R691" s="168" t="str">
        <f t="shared" si="1"/>
        <v>58888</v>
      </c>
      <c r="S691" s="181" t="str">
        <f>vlookup(R691,route!$A$3:$L$2248,5,FALSE)</f>
        <v>Origin</v>
      </c>
      <c r="T691" s="168" t="str">
        <f t="shared" si="2"/>
        <v>588118</v>
      </c>
      <c r="U691" s="170" t="str">
        <f>vlookup(T691,route!$A$3:$L$2248,5,FALSE)</f>
        <v>Destination</v>
      </c>
      <c r="V691" s="131"/>
    </row>
    <row r="692">
      <c r="A692" s="129"/>
      <c r="B692" s="168">
        <v>589.0</v>
      </c>
      <c r="C692" s="174" t="s">
        <v>774</v>
      </c>
      <c r="D692" s="154">
        <f>vlookup(E692,terminals!$C$4:$O$196,13,FALSE)</f>
        <v>88</v>
      </c>
      <c r="E692" s="174" t="s">
        <v>259</v>
      </c>
      <c r="F692" s="154">
        <f>vlookup(G692,terminals!$C$4:$O$196,13,FALSE)</f>
        <v>112</v>
      </c>
      <c r="G692" s="174" t="s">
        <v>268</v>
      </c>
      <c r="H692" s="175" t="s">
        <v>1143</v>
      </c>
      <c r="I692" s="176">
        <v>12300.0</v>
      </c>
      <c r="J692" s="177"/>
      <c r="K692" s="178"/>
      <c r="L692" s="179"/>
      <c r="M692" s="103"/>
      <c r="N692" s="103"/>
      <c r="O692" s="162" t="s">
        <v>1323</v>
      </c>
      <c r="P692" s="180">
        <v>287.0</v>
      </c>
      <c r="Q692" s="103"/>
      <c r="R692" s="168" t="str">
        <f t="shared" si="1"/>
        <v>58988</v>
      </c>
      <c r="S692" s="181" t="str">
        <f>vlookup(R692,route!$A$3:$L$2248,5,FALSE)</f>
        <v>Origin</v>
      </c>
      <c r="T692" s="168" t="str">
        <f t="shared" si="2"/>
        <v>589112</v>
      </c>
      <c r="U692" s="170" t="str">
        <f>vlookup(T692,route!$A$3:$L$2248,5,FALSE)</f>
        <v>Destination</v>
      </c>
      <c r="V692" s="131"/>
    </row>
    <row r="693">
      <c r="A693" s="129"/>
      <c r="B693" s="168">
        <v>590.0</v>
      </c>
      <c r="C693" s="174" t="s">
        <v>775</v>
      </c>
      <c r="D693" s="154">
        <f>vlookup(E693,terminals!$C$4:$O$196,13,FALSE)</f>
        <v>95</v>
      </c>
      <c r="E693" s="174" t="s">
        <v>290</v>
      </c>
      <c r="F693" s="154">
        <f>vlookup(G693,terminals!$C$4:$O$196,13,FALSE)</f>
        <v>102</v>
      </c>
      <c r="G693" s="174" t="s">
        <v>301</v>
      </c>
      <c r="H693" s="175" t="s">
        <v>1143</v>
      </c>
      <c r="I693" s="176">
        <v>8500.0</v>
      </c>
      <c r="J693" s="177"/>
      <c r="K693" s="178"/>
      <c r="L693" s="179"/>
      <c r="M693" s="103"/>
      <c r="N693" s="103"/>
      <c r="O693" s="162" t="s">
        <v>1342</v>
      </c>
      <c r="P693" s="180">
        <v>287.0</v>
      </c>
      <c r="Q693" s="103"/>
      <c r="R693" s="168" t="str">
        <f t="shared" si="1"/>
        <v>59095</v>
      </c>
      <c r="S693" s="181" t="str">
        <f>vlookup(R693,route!$A$3:$L$2248,5,FALSE)</f>
        <v>Origin</v>
      </c>
      <c r="T693" s="168" t="str">
        <f t="shared" si="2"/>
        <v>590102</v>
      </c>
      <c r="U693" s="170" t="str">
        <f>vlookup(T693,route!$A$3:$L$2248,5,FALSE)</f>
        <v>Destination</v>
      </c>
      <c r="V693" s="131"/>
    </row>
    <row r="694">
      <c r="A694" s="129"/>
      <c r="B694" s="168">
        <v>591.0</v>
      </c>
      <c r="C694" s="174" t="s">
        <v>775</v>
      </c>
      <c r="D694" s="154">
        <f>vlookup(E694,terminals!$C$4:$O$196,13,FALSE)</f>
        <v>95</v>
      </c>
      <c r="E694" s="174" t="s">
        <v>290</v>
      </c>
      <c r="F694" s="154">
        <f>vlookup(G694,terminals!$C$4:$O$196,13,FALSE)</f>
        <v>102</v>
      </c>
      <c r="G694" s="174" t="s">
        <v>301</v>
      </c>
      <c r="H694" s="175" t="s">
        <v>1143</v>
      </c>
      <c r="I694" s="176">
        <v>8500.0</v>
      </c>
      <c r="J694" s="177"/>
      <c r="K694" s="178"/>
      <c r="L694" s="179"/>
      <c r="M694" s="103"/>
      <c r="N694" s="103"/>
      <c r="O694" s="162" t="s">
        <v>1342</v>
      </c>
      <c r="P694" s="180">
        <v>287.0</v>
      </c>
      <c r="Q694" s="103"/>
      <c r="R694" s="168" t="str">
        <f t="shared" si="1"/>
        <v>59195</v>
      </c>
      <c r="S694" s="181" t="str">
        <f>vlookup(R694,route!$A$3:$L$2248,5,FALSE)</f>
        <v>Origin</v>
      </c>
      <c r="T694" s="168" t="str">
        <f t="shared" si="2"/>
        <v>591102</v>
      </c>
      <c r="U694" s="170" t="str">
        <f>vlookup(T694,route!$A$3:$L$2248,5,FALSE)</f>
        <v>Destination</v>
      </c>
      <c r="V694" s="131"/>
    </row>
    <row r="695">
      <c r="A695" s="129"/>
      <c r="B695" s="168">
        <v>592.0</v>
      </c>
      <c r="C695" s="174" t="s">
        <v>775</v>
      </c>
      <c r="D695" s="154">
        <f>vlookup(E695,terminals!$C$4:$O$196,13,FALSE)</f>
        <v>95</v>
      </c>
      <c r="E695" s="174" t="s">
        <v>290</v>
      </c>
      <c r="F695" s="154">
        <f>vlookup(G695,terminals!$C$4:$O$196,13,FALSE)</f>
        <v>102</v>
      </c>
      <c r="G695" s="174" t="s">
        <v>301</v>
      </c>
      <c r="H695" s="175" t="s">
        <v>1143</v>
      </c>
      <c r="I695" s="176">
        <v>8500.0</v>
      </c>
      <c r="J695" s="177"/>
      <c r="K695" s="178"/>
      <c r="L695" s="179"/>
      <c r="M695" s="103"/>
      <c r="N695" s="103"/>
      <c r="O695" s="162" t="s">
        <v>1342</v>
      </c>
      <c r="P695" s="180">
        <v>329.0</v>
      </c>
      <c r="Q695" s="103"/>
      <c r="R695" s="168" t="str">
        <f t="shared" si="1"/>
        <v>59295</v>
      </c>
      <c r="S695" s="181" t="str">
        <f>vlookup(R695,route!$A$3:$L$2248,5,FALSE)</f>
        <v>Origin</v>
      </c>
      <c r="T695" s="168" t="str">
        <f t="shared" si="2"/>
        <v>592102</v>
      </c>
      <c r="U695" s="170" t="str">
        <f>vlookup(T695,route!$A$3:$L$2248,5,FALSE)</f>
        <v>Destination</v>
      </c>
      <c r="V695" s="131"/>
    </row>
    <row r="696">
      <c r="A696" s="129"/>
      <c r="B696" s="168">
        <v>593.0</v>
      </c>
      <c r="C696" s="174" t="s">
        <v>775</v>
      </c>
      <c r="D696" s="154">
        <f>vlookup(E696,terminals!$C$4:$O$196,13,FALSE)</f>
        <v>95</v>
      </c>
      <c r="E696" s="174" t="s">
        <v>290</v>
      </c>
      <c r="F696" s="154">
        <f>vlookup(G696,terminals!$C$4:$O$196,13,FALSE)</f>
        <v>102</v>
      </c>
      <c r="G696" s="174" t="s">
        <v>301</v>
      </c>
      <c r="H696" s="175" t="s">
        <v>1143</v>
      </c>
      <c r="I696" s="176">
        <v>8500.0</v>
      </c>
      <c r="J696" s="177"/>
      <c r="K696" s="178"/>
      <c r="L696" s="179"/>
      <c r="M696" s="103"/>
      <c r="N696" s="103"/>
      <c r="O696" s="162" t="s">
        <v>1342</v>
      </c>
      <c r="P696" s="180">
        <v>320.0</v>
      </c>
      <c r="Q696" s="103"/>
      <c r="R696" s="168" t="str">
        <f t="shared" si="1"/>
        <v>59395</v>
      </c>
      <c r="S696" s="181" t="str">
        <f>vlookup(R696,route!$A$3:$L$2248,5,FALSE)</f>
        <v>Origin</v>
      </c>
      <c r="T696" s="168" t="str">
        <f t="shared" si="2"/>
        <v>593102</v>
      </c>
      <c r="U696" s="170" t="str">
        <f>vlookup(T696,route!$A$3:$L$2248,5,FALSE)</f>
        <v>Destination</v>
      </c>
      <c r="V696" s="131"/>
    </row>
    <row r="697">
      <c r="A697" s="129"/>
      <c r="B697" s="168">
        <v>594.0</v>
      </c>
      <c r="C697" s="174" t="s">
        <v>775</v>
      </c>
      <c r="D697" s="154">
        <f>vlookup(E697,terminals!$C$4:$O$196,13,FALSE)</f>
        <v>95</v>
      </c>
      <c r="E697" s="174" t="s">
        <v>290</v>
      </c>
      <c r="F697" s="154">
        <f>vlookup(G697,terminals!$C$4:$O$196,13,FALSE)</f>
        <v>102</v>
      </c>
      <c r="G697" s="174" t="s">
        <v>301</v>
      </c>
      <c r="H697" s="175" t="s">
        <v>1143</v>
      </c>
      <c r="I697" s="176">
        <v>8500.0</v>
      </c>
      <c r="J697" s="177"/>
      <c r="K697" s="178"/>
      <c r="L697" s="179"/>
      <c r="M697" s="103"/>
      <c r="N697" s="103"/>
      <c r="O697" s="162" t="s">
        <v>1342</v>
      </c>
      <c r="P697" s="180">
        <v>310.0</v>
      </c>
      <c r="Q697" s="103"/>
      <c r="R697" s="168" t="str">
        <f t="shared" si="1"/>
        <v>59495</v>
      </c>
      <c r="S697" s="181" t="str">
        <f>vlookup(R697,route!$A$3:$L$2248,5,FALSE)</f>
        <v>Origin</v>
      </c>
      <c r="T697" s="168" t="str">
        <f t="shared" si="2"/>
        <v>594102</v>
      </c>
      <c r="U697" s="170" t="str">
        <f>vlookup(T697,route!$A$3:$L$2248,5,FALSE)</f>
        <v>Destination</v>
      </c>
      <c r="V697" s="131"/>
    </row>
    <row r="698">
      <c r="A698" s="129"/>
      <c r="B698" s="168">
        <v>595.0</v>
      </c>
      <c r="C698" s="174" t="s">
        <v>776</v>
      </c>
      <c r="D698" s="154">
        <f>vlookup(E698,terminals!$C$4:$O$196,13,FALSE)</f>
        <v>95</v>
      </c>
      <c r="E698" s="174" t="s">
        <v>290</v>
      </c>
      <c r="F698" s="154">
        <f>vlookup(G698,terminals!$C$4:$O$196,13,FALSE)</f>
        <v>106</v>
      </c>
      <c r="G698" s="174" t="s">
        <v>263</v>
      </c>
      <c r="H698" s="175" t="s">
        <v>1143</v>
      </c>
      <c r="I698" s="176">
        <v>8700.0</v>
      </c>
      <c r="J698" s="177"/>
      <c r="K698" s="178"/>
      <c r="L698" s="179"/>
      <c r="M698" s="103"/>
      <c r="N698" s="103"/>
      <c r="O698" s="162" t="s">
        <v>1187</v>
      </c>
      <c r="P698" s="180">
        <v>310.0</v>
      </c>
      <c r="Q698" s="103"/>
      <c r="R698" s="168" t="str">
        <f t="shared" si="1"/>
        <v>59595</v>
      </c>
      <c r="S698" s="181" t="str">
        <f>vlookup(R698,route!$A$3:$L$2248,5,FALSE)</f>
        <v>Origin</v>
      </c>
      <c r="T698" s="168" t="str">
        <f t="shared" si="2"/>
        <v>595106</v>
      </c>
      <c r="U698" s="170" t="str">
        <f>vlookup(T698,route!$A$3:$L$2248,5,FALSE)</f>
        <v>Destination</v>
      </c>
      <c r="V698" s="131"/>
    </row>
    <row r="699">
      <c r="A699" s="129"/>
      <c r="B699" s="168">
        <v>596.0</v>
      </c>
      <c r="C699" s="174" t="s">
        <v>777</v>
      </c>
      <c r="D699" s="154">
        <f>vlookup(E699,terminals!$C$4:$O$196,13,FALSE)</f>
        <v>95</v>
      </c>
      <c r="E699" s="174" t="s">
        <v>290</v>
      </c>
      <c r="F699" s="154">
        <f>vlookup(G699,terminals!$C$4:$O$196,13,FALSE)</f>
        <v>104</v>
      </c>
      <c r="G699" s="174" t="s">
        <v>1091</v>
      </c>
      <c r="H699" s="175" t="s">
        <v>1143</v>
      </c>
      <c r="I699" s="176">
        <v>7600.0</v>
      </c>
      <c r="J699" s="177"/>
      <c r="K699" s="178"/>
      <c r="L699" s="179"/>
      <c r="M699" s="103"/>
      <c r="N699" s="103"/>
      <c r="O699" s="162" t="s">
        <v>1430</v>
      </c>
      <c r="P699" s="180">
        <v>310.0</v>
      </c>
      <c r="Q699" s="103"/>
      <c r="R699" s="168" t="str">
        <f t="shared" si="1"/>
        <v>59695</v>
      </c>
      <c r="S699" s="181" t="str">
        <f>vlookup(R699,route!$A$3:$L$2248,5,FALSE)</f>
        <v>Origin</v>
      </c>
      <c r="T699" s="168" t="str">
        <f t="shared" si="2"/>
        <v>596104</v>
      </c>
      <c r="U699" s="170" t="str">
        <f>vlookup(T699,route!$A$3:$L$2248,5,FALSE)</f>
        <v>Destination</v>
      </c>
      <c r="V699" s="131"/>
    </row>
    <row r="700">
      <c r="A700" s="129"/>
      <c r="B700" s="168">
        <v>597.0</v>
      </c>
      <c r="C700" s="174" t="s">
        <v>778</v>
      </c>
      <c r="D700" s="154">
        <f>vlookup(E700,terminals!$C$4:$O$196,13,FALSE)</f>
        <v>95</v>
      </c>
      <c r="E700" s="174" t="s">
        <v>290</v>
      </c>
      <c r="F700" s="154">
        <f>vlookup(G700,terminals!$C$4:$O$196,13,FALSE)</f>
        <v>105</v>
      </c>
      <c r="G700" s="174" t="s">
        <v>288</v>
      </c>
      <c r="H700" s="175" t="s">
        <v>1143</v>
      </c>
      <c r="I700" s="176">
        <v>8500.0</v>
      </c>
      <c r="J700" s="177"/>
      <c r="K700" s="178"/>
      <c r="L700" s="179"/>
      <c r="M700" s="103"/>
      <c r="N700" s="103"/>
      <c r="O700" s="162" t="s">
        <v>1344</v>
      </c>
      <c r="P700" s="180">
        <v>310.0</v>
      </c>
      <c r="Q700" s="103"/>
      <c r="R700" s="168" t="str">
        <f t="shared" si="1"/>
        <v>59795</v>
      </c>
      <c r="S700" s="181" t="str">
        <f>vlookup(R700,route!$A$3:$L$2248,5,FALSE)</f>
        <v>Origin</v>
      </c>
      <c r="T700" s="168" t="str">
        <f t="shared" si="2"/>
        <v>597105</v>
      </c>
      <c r="U700" s="170" t="str">
        <f>vlookup(T700,route!$A$3:$L$2248,5,FALSE)</f>
        <v>Destination</v>
      </c>
      <c r="V700" s="131"/>
    </row>
    <row r="701">
      <c r="A701" s="129"/>
      <c r="B701" s="168">
        <v>598.0</v>
      </c>
      <c r="C701" s="174" t="s">
        <v>778</v>
      </c>
      <c r="D701" s="154">
        <f>vlookup(E701,terminals!$C$4:$O$196,13,FALSE)</f>
        <v>95</v>
      </c>
      <c r="E701" s="174" t="s">
        <v>290</v>
      </c>
      <c r="F701" s="154">
        <f>vlookup(G701,terminals!$C$4:$O$196,13,FALSE)</f>
        <v>105</v>
      </c>
      <c r="G701" s="174" t="s">
        <v>288</v>
      </c>
      <c r="H701" s="175" t="s">
        <v>1143</v>
      </c>
      <c r="I701" s="176">
        <v>8500.0</v>
      </c>
      <c r="J701" s="177"/>
      <c r="K701" s="178"/>
      <c r="L701" s="179"/>
      <c r="M701" s="103"/>
      <c r="N701" s="103"/>
      <c r="O701" s="162" t="s">
        <v>1344</v>
      </c>
      <c r="P701" s="180">
        <v>315.0</v>
      </c>
      <c r="Q701" s="103"/>
      <c r="R701" s="168" t="str">
        <f t="shared" si="1"/>
        <v>59895</v>
      </c>
      <c r="S701" s="181" t="str">
        <f>vlookup(R701,route!$A$3:$L$2248,5,FALSE)</f>
        <v>Origin</v>
      </c>
      <c r="T701" s="168" t="str">
        <f t="shared" si="2"/>
        <v>598105</v>
      </c>
      <c r="U701" s="170" t="str">
        <f>vlookup(T701,route!$A$3:$L$2248,5,FALSE)</f>
        <v>Destination</v>
      </c>
      <c r="V701" s="131"/>
    </row>
    <row r="702">
      <c r="A702" s="129"/>
      <c r="B702" s="168">
        <v>599.0</v>
      </c>
      <c r="C702" s="174" t="s">
        <v>778</v>
      </c>
      <c r="D702" s="154">
        <f>vlookup(E702,terminals!$C$4:$O$196,13,FALSE)</f>
        <v>95</v>
      </c>
      <c r="E702" s="174" t="s">
        <v>290</v>
      </c>
      <c r="F702" s="154">
        <f>vlookup(G702,terminals!$C$4:$O$196,13,FALSE)</f>
        <v>105</v>
      </c>
      <c r="G702" s="174" t="s">
        <v>288</v>
      </c>
      <c r="H702" s="175" t="s">
        <v>1143</v>
      </c>
      <c r="I702" s="176">
        <v>7600.0</v>
      </c>
      <c r="J702" s="177"/>
      <c r="K702" s="178"/>
      <c r="L702" s="179"/>
      <c r="M702" s="103"/>
      <c r="N702" s="103"/>
      <c r="O702" s="162" t="s">
        <v>1344</v>
      </c>
      <c r="P702" s="180">
        <v>315.0</v>
      </c>
      <c r="Q702" s="103"/>
      <c r="R702" s="168" t="str">
        <f t="shared" si="1"/>
        <v>59995</v>
      </c>
      <c r="S702" s="181" t="str">
        <f>vlookup(R702,route!$A$3:$L$2248,5,FALSE)</f>
        <v>Origin</v>
      </c>
      <c r="T702" s="168" t="str">
        <f t="shared" si="2"/>
        <v>599105</v>
      </c>
      <c r="U702" s="170" t="str">
        <f>vlookup(T702,route!$A$3:$L$2248,5,FALSE)</f>
        <v>Destination</v>
      </c>
      <c r="V702" s="131"/>
    </row>
    <row r="703">
      <c r="A703" s="129"/>
      <c r="B703" s="168">
        <v>600.0</v>
      </c>
      <c r="C703" s="174" t="s">
        <v>778</v>
      </c>
      <c r="D703" s="154">
        <f>vlookup(E703,terminals!$C$4:$O$196,13,FALSE)</f>
        <v>95</v>
      </c>
      <c r="E703" s="174" t="s">
        <v>290</v>
      </c>
      <c r="F703" s="154">
        <f>vlookup(G703,terminals!$C$4:$O$196,13,FALSE)</f>
        <v>105</v>
      </c>
      <c r="G703" s="174" t="s">
        <v>288</v>
      </c>
      <c r="H703" s="175" t="s">
        <v>1143</v>
      </c>
      <c r="I703" s="176">
        <v>7600.0</v>
      </c>
      <c r="J703" s="177"/>
      <c r="K703" s="178"/>
      <c r="L703" s="179"/>
      <c r="M703" s="103"/>
      <c r="N703" s="103"/>
      <c r="O703" s="162" t="s">
        <v>1344</v>
      </c>
      <c r="P703" s="180">
        <v>315.0</v>
      </c>
      <c r="Q703" s="103"/>
      <c r="R703" s="168" t="str">
        <f t="shared" si="1"/>
        <v>60095</v>
      </c>
      <c r="S703" s="181" t="str">
        <f>vlookup(R703,route!$A$3:$L$2248,5,FALSE)</f>
        <v>Origin</v>
      </c>
      <c r="T703" s="168" t="str">
        <f t="shared" si="2"/>
        <v>600105</v>
      </c>
      <c r="U703" s="170" t="str">
        <f>vlookup(T703,route!$A$3:$L$2248,5,FALSE)</f>
        <v>Destination</v>
      </c>
      <c r="V703" s="131"/>
    </row>
    <row r="704">
      <c r="A704" s="129"/>
      <c r="B704" s="168">
        <v>601.0</v>
      </c>
      <c r="C704" s="174" t="s">
        <v>779</v>
      </c>
      <c r="D704" s="154">
        <f>vlookup(E704,terminals!$C$4:$O$196,13,FALSE)</f>
        <v>95</v>
      </c>
      <c r="E704" s="174" t="s">
        <v>290</v>
      </c>
      <c r="F704" s="154">
        <f>vlookup(G704,terminals!$C$4:$O$196,13,FALSE)</f>
        <v>114</v>
      </c>
      <c r="G704" s="174" t="s">
        <v>294</v>
      </c>
      <c r="H704" s="175" t="s">
        <v>1143</v>
      </c>
      <c r="I704" s="176">
        <v>8500.0</v>
      </c>
      <c r="J704" s="177"/>
      <c r="K704" s="178"/>
      <c r="L704" s="179"/>
      <c r="M704" s="103"/>
      <c r="N704" s="103"/>
      <c r="O704" s="162" t="s">
        <v>1344</v>
      </c>
      <c r="P704" s="180">
        <v>315.0</v>
      </c>
      <c r="Q704" s="103"/>
      <c r="R704" s="168" t="str">
        <f t="shared" si="1"/>
        <v>60195</v>
      </c>
      <c r="S704" s="181" t="str">
        <f>vlookup(R704,route!$A$3:$L$2248,5,FALSE)</f>
        <v>Origin</v>
      </c>
      <c r="T704" s="168" t="str">
        <f t="shared" si="2"/>
        <v>601114</v>
      </c>
      <c r="U704" s="170" t="str">
        <f>vlookup(T704,route!$A$3:$L$2248,5,FALSE)</f>
        <v>Destination</v>
      </c>
      <c r="V704" s="131"/>
    </row>
    <row r="705">
      <c r="A705" s="129"/>
      <c r="B705" s="168">
        <v>602.0</v>
      </c>
      <c r="C705" s="174" t="s">
        <v>779</v>
      </c>
      <c r="D705" s="154">
        <f>vlookup(E705,terminals!$C$4:$O$196,13,FALSE)</f>
        <v>95</v>
      </c>
      <c r="E705" s="174" t="s">
        <v>290</v>
      </c>
      <c r="F705" s="154">
        <f>vlookup(G705,terminals!$C$4:$O$196,13,FALSE)</f>
        <v>114</v>
      </c>
      <c r="G705" s="174" t="s">
        <v>294</v>
      </c>
      <c r="H705" s="175" t="s">
        <v>1143</v>
      </c>
      <c r="I705" s="176">
        <v>7600.0</v>
      </c>
      <c r="J705" s="177"/>
      <c r="K705" s="178"/>
      <c r="L705" s="179"/>
      <c r="M705" s="103"/>
      <c r="N705" s="103"/>
      <c r="O705" s="162" t="s">
        <v>1344</v>
      </c>
      <c r="P705" s="180">
        <v>455.0</v>
      </c>
      <c r="Q705" s="103"/>
      <c r="R705" s="168" t="str">
        <f t="shared" si="1"/>
        <v>60295</v>
      </c>
      <c r="S705" s="181" t="str">
        <f>vlookup(R705,route!$A$3:$L$2248,5,FALSE)</f>
        <v>Origin</v>
      </c>
      <c r="T705" s="168" t="str">
        <f t="shared" si="2"/>
        <v>602114</v>
      </c>
      <c r="U705" s="170" t="str">
        <f>vlookup(T705,route!$A$3:$L$2248,5,FALSE)</f>
        <v>Destination</v>
      </c>
      <c r="V705" s="131"/>
    </row>
    <row r="706">
      <c r="A706" s="129"/>
      <c r="B706" s="168">
        <v>603.0</v>
      </c>
      <c r="C706" s="174" t="s">
        <v>779</v>
      </c>
      <c r="D706" s="154">
        <f>vlookup(E706,terminals!$C$4:$O$196,13,FALSE)</f>
        <v>95</v>
      </c>
      <c r="E706" s="174" t="s">
        <v>290</v>
      </c>
      <c r="F706" s="154">
        <f>vlookup(G706,terminals!$C$4:$O$196,13,FALSE)</f>
        <v>114</v>
      </c>
      <c r="G706" s="174" t="s">
        <v>294</v>
      </c>
      <c r="H706" s="175" t="s">
        <v>1143</v>
      </c>
      <c r="I706" s="176">
        <v>7600.0</v>
      </c>
      <c r="J706" s="177"/>
      <c r="K706" s="178"/>
      <c r="L706" s="179"/>
      <c r="M706" s="103"/>
      <c r="N706" s="103"/>
      <c r="O706" s="162" t="s">
        <v>1344</v>
      </c>
      <c r="P706" s="180">
        <v>339.0</v>
      </c>
      <c r="Q706" s="103"/>
      <c r="R706" s="168" t="str">
        <f t="shared" si="1"/>
        <v>60395</v>
      </c>
      <c r="S706" s="181" t="str">
        <f>vlookup(R706,route!$A$3:$L$2248,5,FALSE)</f>
        <v>Origin</v>
      </c>
      <c r="T706" s="168" t="str">
        <f t="shared" si="2"/>
        <v>603114</v>
      </c>
      <c r="U706" s="170" t="str">
        <f>vlookup(T706,route!$A$3:$L$2248,5,FALSE)</f>
        <v>Destination</v>
      </c>
      <c r="V706" s="131"/>
    </row>
    <row r="707">
      <c r="A707" s="129"/>
      <c r="B707" s="168">
        <v>604.0</v>
      </c>
      <c r="C707" s="174" t="s">
        <v>779</v>
      </c>
      <c r="D707" s="154">
        <f>vlookup(E707,terminals!$C$4:$O$196,13,FALSE)</f>
        <v>95</v>
      </c>
      <c r="E707" s="174" t="s">
        <v>290</v>
      </c>
      <c r="F707" s="154">
        <f>vlookup(G707,terminals!$C$4:$O$196,13,FALSE)</f>
        <v>114</v>
      </c>
      <c r="G707" s="174" t="s">
        <v>294</v>
      </c>
      <c r="H707" s="175" t="s">
        <v>1143</v>
      </c>
      <c r="I707" s="176">
        <v>7600.0</v>
      </c>
      <c r="J707" s="177"/>
      <c r="K707" s="178"/>
      <c r="L707" s="179"/>
      <c r="M707" s="103"/>
      <c r="N707" s="103"/>
      <c r="O707" s="162" t="s">
        <v>1344</v>
      </c>
      <c r="P707" s="180">
        <v>339.0</v>
      </c>
      <c r="Q707" s="103"/>
      <c r="R707" s="168" t="str">
        <f t="shared" si="1"/>
        <v>60495</v>
      </c>
      <c r="S707" s="181" t="str">
        <f>vlookup(R707,route!$A$3:$L$2248,5,FALSE)</f>
        <v>Origin</v>
      </c>
      <c r="T707" s="168" t="str">
        <f t="shared" si="2"/>
        <v>604114</v>
      </c>
      <c r="U707" s="170" t="str">
        <f>vlookup(T707,route!$A$3:$L$2248,5,FALSE)</f>
        <v>Destination</v>
      </c>
      <c r="V707" s="131"/>
    </row>
    <row r="708">
      <c r="A708" s="129"/>
      <c r="B708" s="168">
        <v>605.0</v>
      </c>
      <c r="C708" s="174" t="s">
        <v>780</v>
      </c>
      <c r="D708" s="154">
        <f>vlookup(E708,terminals!$C$4:$O$196,13,FALSE)</f>
        <v>95</v>
      </c>
      <c r="E708" s="174" t="s">
        <v>290</v>
      </c>
      <c r="F708" s="154">
        <f>vlookup(G708,terminals!$C$4:$O$196,13,FALSE)</f>
        <v>118</v>
      </c>
      <c r="G708" s="174" t="s">
        <v>266</v>
      </c>
      <c r="H708" s="175" t="s">
        <v>1143</v>
      </c>
      <c r="I708" s="176">
        <v>12400.0</v>
      </c>
      <c r="J708" s="177"/>
      <c r="K708" s="178"/>
      <c r="L708" s="179"/>
      <c r="M708" s="103"/>
      <c r="N708" s="103"/>
      <c r="O708" s="162" t="s">
        <v>1346</v>
      </c>
      <c r="P708" s="180">
        <v>339.0</v>
      </c>
      <c r="Q708" s="103"/>
      <c r="R708" s="168" t="str">
        <f t="shared" si="1"/>
        <v>60595</v>
      </c>
      <c r="S708" s="181" t="str">
        <f>vlookup(R708,route!$A$3:$L$2248,5,FALSE)</f>
        <v>Origin</v>
      </c>
      <c r="T708" s="168" t="str">
        <f t="shared" si="2"/>
        <v>605118</v>
      </c>
      <c r="U708" s="170" t="str">
        <f>vlookup(T708,route!$A$3:$L$2248,5,FALSE)</f>
        <v>Destination</v>
      </c>
      <c r="V708" s="131"/>
    </row>
    <row r="709">
      <c r="A709" s="129"/>
      <c r="B709" s="168">
        <v>606.0</v>
      </c>
      <c r="C709" s="174" t="s">
        <v>781</v>
      </c>
      <c r="D709" s="154">
        <f>vlookup(E709,terminals!$C$4:$O$196,13,FALSE)</f>
        <v>95</v>
      </c>
      <c r="E709" s="174" t="s">
        <v>290</v>
      </c>
      <c r="F709" s="154">
        <f>vlookup(G709,terminals!$C$4:$O$196,13,FALSE)</f>
        <v>112</v>
      </c>
      <c r="G709" s="174" t="s">
        <v>268</v>
      </c>
      <c r="H709" s="175" t="s">
        <v>1143</v>
      </c>
      <c r="I709" s="176">
        <v>7600.0</v>
      </c>
      <c r="J709" s="177"/>
      <c r="K709" s="178"/>
      <c r="L709" s="179"/>
      <c r="M709" s="103"/>
      <c r="N709" s="103"/>
      <c r="O709" s="162" t="s">
        <v>1347</v>
      </c>
      <c r="P709" s="180">
        <v>315.0</v>
      </c>
      <c r="Q709" s="103"/>
      <c r="R709" s="168" t="str">
        <f t="shared" si="1"/>
        <v>60695</v>
      </c>
      <c r="S709" s="181" t="str">
        <f>vlookup(R709,route!$A$3:$L$2248,5,FALSE)</f>
        <v>Origin</v>
      </c>
      <c r="T709" s="168" t="str">
        <f t="shared" si="2"/>
        <v>606112</v>
      </c>
      <c r="U709" s="170" t="str">
        <f>vlookup(T709,route!$A$3:$L$2248,5,FALSE)</f>
        <v>Destination</v>
      </c>
      <c r="V709" s="131"/>
    </row>
    <row r="710">
      <c r="A710" s="129"/>
      <c r="B710" s="168">
        <v>607.0</v>
      </c>
      <c r="C710" s="174" t="s">
        <v>781</v>
      </c>
      <c r="D710" s="154">
        <f>vlookup(E710,terminals!$C$4:$O$196,13,FALSE)</f>
        <v>95</v>
      </c>
      <c r="E710" s="174" t="s">
        <v>290</v>
      </c>
      <c r="F710" s="154">
        <f>vlookup(G710,terminals!$C$4:$O$196,13,FALSE)</f>
        <v>112</v>
      </c>
      <c r="G710" s="174" t="s">
        <v>268</v>
      </c>
      <c r="H710" s="175" t="s">
        <v>1143</v>
      </c>
      <c r="I710" s="176">
        <v>8500.0</v>
      </c>
      <c r="J710" s="177"/>
      <c r="K710" s="178"/>
      <c r="L710" s="179"/>
      <c r="M710" s="103"/>
      <c r="N710" s="103"/>
      <c r="O710" s="162" t="s">
        <v>1347</v>
      </c>
      <c r="P710" s="180">
        <v>658.0</v>
      </c>
      <c r="Q710" s="103"/>
      <c r="R710" s="168" t="str">
        <f t="shared" si="1"/>
        <v>60795</v>
      </c>
      <c r="S710" s="181" t="str">
        <f>vlookup(R710,route!$A$3:$L$2248,5,FALSE)</f>
        <v>Origin</v>
      </c>
      <c r="T710" s="168" t="str">
        <f t="shared" si="2"/>
        <v>607112</v>
      </c>
      <c r="U710" s="170" t="str">
        <f>vlookup(T710,route!$A$3:$L$2248,5,FALSE)</f>
        <v>Destination</v>
      </c>
      <c r="V710" s="131"/>
    </row>
    <row r="711">
      <c r="A711" s="129"/>
      <c r="B711" s="168">
        <v>608.0</v>
      </c>
      <c r="C711" s="174" t="s">
        <v>781</v>
      </c>
      <c r="D711" s="154">
        <f>vlookup(E711,terminals!$C$4:$O$196,13,FALSE)</f>
        <v>95</v>
      </c>
      <c r="E711" s="174" t="s">
        <v>290</v>
      </c>
      <c r="F711" s="154">
        <f>vlookup(G711,terminals!$C$4:$O$196,13,FALSE)</f>
        <v>112</v>
      </c>
      <c r="G711" s="174" t="s">
        <v>268</v>
      </c>
      <c r="H711" s="175" t="s">
        <v>1143</v>
      </c>
      <c r="I711" s="176">
        <v>8600.0</v>
      </c>
      <c r="J711" s="177"/>
      <c r="K711" s="178"/>
      <c r="L711" s="179"/>
      <c r="M711" s="103"/>
      <c r="N711" s="103"/>
      <c r="O711" s="162" t="s">
        <v>1347</v>
      </c>
      <c r="P711" s="180">
        <v>747.0</v>
      </c>
      <c r="Q711" s="103"/>
      <c r="R711" s="168" t="str">
        <f t="shared" si="1"/>
        <v>60895</v>
      </c>
      <c r="S711" s="181" t="str">
        <f>vlookup(R711,route!$A$3:$L$2248,5,FALSE)</f>
        <v>Origin</v>
      </c>
      <c r="T711" s="168" t="str">
        <f t="shared" si="2"/>
        <v>608112</v>
      </c>
      <c r="U711" s="170" t="str">
        <f>vlookup(T711,route!$A$3:$L$2248,5,FALSE)</f>
        <v>Destination</v>
      </c>
      <c r="V711" s="131"/>
    </row>
    <row r="712">
      <c r="A712" s="129"/>
      <c r="B712" s="168">
        <v>609.0</v>
      </c>
      <c r="C712" s="174" t="s">
        <v>783</v>
      </c>
      <c r="D712" s="154">
        <f>vlookup(E712,terminals!$C$4:$O$196,13,FALSE)</f>
        <v>95</v>
      </c>
      <c r="E712" s="174" t="s">
        <v>290</v>
      </c>
      <c r="F712" s="154">
        <f>vlookup(G712,terminals!$C$4:$O$196,13,FALSE)</f>
        <v>114</v>
      </c>
      <c r="G712" s="174" t="s">
        <v>294</v>
      </c>
      <c r="H712" s="175" t="s">
        <v>1143</v>
      </c>
      <c r="I712" s="176">
        <v>8500.0</v>
      </c>
      <c r="J712" s="177"/>
      <c r="K712" s="178"/>
      <c r="L712" s="179"/>
      <c r="M712" s="103"/>
      <c r="N712" s="103"/>
      <c r="O712" s="162" t="s">
        <v>1344</v>
      </c>
      <c r="P712" s="180">
        <v>690.0</v>
      </c>
      <c r="Q712" s="103"/>
      <c r="R712" s="168" t="str">
        <f t="shared" si="1"/>
        <v>60995</v>
      </c>
      <c r="S712" s="181" t="str">
        <f>vlookup(R712,route!$A$3:$L$2248,5,FALSE)</f>
        <v>Origin</v>
      </c>
      <c r="T712" s="168" t="str">
        <f t="shared" si="2"/>
        <v>609114</v>
      </c>
      <c r="U712" s="170" t="str">
        <f>vlookup(T712,route!$A$3:$L$2248,5,FALSE)</f>
        <v>Destination</v>
      </c>
      <c r="V712" s="131"/>
    </row>
    <row r="713">
      <c r="A713" s="129"/>
      <c r="B713" s="168">
        <v>610.0</v>
      </c>
      <c r="C713" s="174" t="s">
        <v>523</v>
      </c>
      <c r="D713" s="154">
        <f>vlookup(E713,terminals!$C$4:$O$196,13,FALSE)</f>
        <v>118</v>
      </c>
      <c r="E713" s="174" t="s">
        <v>266</v>
      </c>
      <c r="F713" s="154">
        <f>vlookup(G713,terminals!$C$4:$O$196,13,FALSE)</f>
        <v>87</v>
      </c>
      <c r="G713" s="174" t="s">
        <v>240</v>
      </c>
      <c r="H713" s="175" t="s">
        <v>1143</v>
      </c>
      <c r="I713" s="176">
        <v>12300.0</v>
      </c>
      <c r="J713" s="177"/>
      <c r="K713" s="178"/>
      <c r="L713" s="179"/>
      <c r="M713" s="103"/>
      <c r="N713" s="103"/>
      <c r="O713" s="162" t="s">
        <v>1431</v>
      </c>
      <c r="P713" s="180">
        <v>456.0</v>
      </c>
      <c r="Q713" s="103"/>
      <c r="R713" s="168" t="str">
        <f t="shared" si="1"/>
        <v>610118</v>
      </c>
      <c r="S713" s="181" t="str">
        <f>vlookup(R713,route!$A$3:$L$2248,5,FALSE)</f>
        <v>Origin</v>
      </c>
      <c r="T713" s="168" t="str">
        <f t="shared" si="2"/>
        <v>61087</v>
      </c>
      <c r="U713" s="170" t="str">
        <f>vlookup(T713,route!$A$3:$L$2248,5,FALSE)</f>
        <v>Destination</v>
      </c>
      <c r="V713" s="131"/>
    </row>
    <row r="714">
      <c r="A714" s="129"/>
      <c r="B714" s="168">
        <v>611.0</v>
      </c>
      <c r="C714" s="174" t="s">
        <v>784</v>
      </c>
      <c r="D714" s="154">
        <f>vlookup(E714,terminals!$C$4:$O$196,13,FALSE)</f>
        <v>118</v>
      </c>
      <c r="E714" s="174" t="s">
        <v>266</v>
      </c>
      <c r="F714" s="154">
        <f>vlookup(G714,terminals!$C$4:$O$196,13,FALSE)</f>
        <v>102</v>
      </c>
      <c r="G714" s="174" t="s">
        <v>301</v>
      </c>
      <c r="H714" s="175" t="s">
        <v>1143</v>
      </c>
      <c r="I714" s="176">
        <v>16400.0</v>
      </c>
      <c r="J714" s="177"/>
      <c r="K714" s="178"/>
      <c r="L714" s="179"/>
      <c r="M714" s="103"/>
      <c r="N714" s="103"/>
      <c r="O714" s="162" t="s">
        <v>1162</v>
      </c>
      <c r="P714" s="180">
        <v>456.0</v>
      </c>
      <c r="Q714" s="103"/>
      <c r="R714" s="168" t="str">
        <f t="shared" si="1"/>
        <v>611118</v>
      </c>
      <c r="S714" s="181" t="str">
        <f>vlookup(R714,route!$A$3:$L$2248,5,FALSE)</f>
        <v>Origin</v>
      </c>
      <c r="T714" s="168" t="str">
        <f t="shared" si="2"/>
        <v>611102</v>
      </c>
      <c r="U714" s="170" t="str">
        <f>vlookup(T714,route!$A$3:$L$2248,5,FALSE)</f>
        <v>Destination</v>
      </c>
      <c r="V714" s="131"/>
    </row>
    <row r="715">
      <c r="A715" s="129"/>
      <c r="B715" s="168">
        <v>612.0</v>
      </c>
      <c r="C715" s="174" t="s">
        <v>785</v>
      </c>
      <c r="D715" s="154">
        <f>vlookup(E715,terminals!$C$4:$O$196,13,FALSE)</f>
        <v>118</v>
      </c>
      <c r="E715" s="174" t="s">
        <v>266</v>
      </c>
      <c r="F715" s="154">
        <f>vlookup(G715,terminals!$C$4:$O$196,13,FALSE)</f>
        <v>113</v>
      </c>
      <c r="G715" s="174" t="s">
        <v>270</v>
      </c>
      <c r="H715" s="175" t="s">
        <v>1143</v>
      </c>
      <c r="I715" s="176">
        <v>15300.0</v>
      </c>
      <c r="J715" s="177"/>
      <c r="K715" s="178"/>
      <c r="L715" s="179"/>
      <c r="M715" s="103"/>
      <c r="N715" s="103"/>
      <c r="O715" s="162" t="s">
        <v>1156</v>
      </c>
      <c r="P715" s="180">
        <v>472.0</v>
      </c>
      <c r="Q715" s="103"/>
      <c r="R715" s="168" t="str">
        <f t="shared" si="1"/>
        <v>612118</v>
      </c>
      <c r="S715" s="181" t="str">
        <f>vlookup(R715,route!$A$3:$L$2248,5,FALSE)</f>
        <v>Origin</v>
      </c>
      <c r="T715" s="168" t="str">
        <f t="shared" si="2"/>
        <v>612113</v>
      </c>
      <c r="U715" s="170" t="str">
        <f>vlookup(T715,route!$A$3:$L$2248,5,FALSE)</f>
        <v>Destination</v>
      </c>
      <c r="V715" s="131"/>
    </row>
    <row r="716">
      <c r="A716" s="129"/>
      <c r="B716" s="168">
        <v>613.0</v>
      </c>
      <c r="C716" s="174" t="s">
        <v>786</v>
      </c>
      <c r="D716" s="154">
        <f>vlookup(E716,terminals!$C$4:$O$196,13,FALSE)</f>
        <v>118</v>
      </c>
      <c r="E716" s="174" t="s">
        <v>266</v>
      </c>
      <c r="F716" s="154">
        <f>vlookup(G716,terminals!$C$4:$O$196,13,FALSE)</f>
        <v>95</v>
      </c>
      <c r="G716" s="174" t="s">
        <v>290</v>
      </c>
      <c r="H716" s="175" t="s">
        <v>1143</v>
      </c>
      <c r="I716" s="176">
        <v>13100.0</v>
      </c>
      <c r="J716" s="177"/>
      <c r="K716" s="178"/>
      <c r="L716" s="179"/>
      <c r="M716" s="103"/>
      <c r="N716" s="103"/>
      <c r="O716" s="162" t="s">
        <v>1432</v>
      </c>
      <c r="P716" s="180">
        <v>472.0</v>
      </c>
      <c r="Q716" s="103"/>
      <c r="R716" s="168" t="str">
        <f t="shared" si="1"/>
        <v>613118</v>
      </c>
      <c r="S716" s="181" t="str">
        <f>vlookup(R716,route!$A$3:$L$2248,5,FALSE)</f>
        <v>Origin</v>
      </c>
      <c r="T716" s="168" t="str">
        <f t="shared" si="2"/>
        <v>61395</v>
      </c>
      <c r="U716" s="170" t="str">
        <f>vlookup(T716,route!$A$3:$L$2248,5,FALSE)</f>
        <v>Destination</v>
      </c>
      <c r="V716" s="131"/>
    </row>
    <row r="717">
      <c r="A717" s="129"/>
      <c r="B717" s="168">
        <v>614.0</v>
      </c>
      <c r="C717" s="174" t="s">
        <v>786</v>
      </c>
      <c r="D717" s="154">
        <f>vlookup(E717,terminals!$C$4:$O$196,13,FALSE)</f>
        <v>118</v>
      </c>
      <c r="E717" s="174" t="s">
        <v>266</v>
      </c>
      <c r="F717" s="154">
        <f>vlookup(G717,terminals!$C$4:$O$196,13,FALSE)</f>
        <v>95</v>
      </c>
      <c r="G717" s="174" t="s">
        <v>290</v>
      </c>
      <c r="H717" s="175" t="s">
        <v>1143</v>
      </c>
      <c r="I717" s="176">
        <v>11400.0</v>
      </c>
      <c r="J717" s="177"/>
      <c r="K717" s="178"/>
      <c r="L717" s="179"/>
      <c r="M717" s="103"/>
      <c r="N717" s="103"/>
      <c r="O717" s="162" t="s">
        <v>1432</v>
      </c>
      <c r="P717" s="180">
        <v>440.0</v>
      </c>
      <c r="Q717" s="103"/>
      <c r="R717" s="168" t="str">
        <f t="shared" si="1"/>
        <v>614118</v>
      </c>
      <c r="S717" s="181" t="str">
        <f>vlookup(R717,route!$A$3:$L$2248,5,FALSE)</f>
        <v>Origin</v>
      </c>
      <c r="T717" s="168" t="str">
        <f t="shared" si="2"/>
        <v>61495</v>
      </c>
      <c r="U717" s="170" t="str">
        <f>vlookup(T717,route!$A$3:$L$2248,5,FALSE)</f>
        <v>Destination</v>
      </c>
      <c r="V717" s="131"/>
    </row>
    <row r="718">
      <c r="A718" s="129"/>
      <c r="B718" s="168">
        <v>615.0</v>
      </c>
      <c r="C718" s="174" t="s">
        <v>787</v>
      </c>
      <c r="D718" s="154">
        <f>vlookup(E718,terminals!$C$4:$O$196,13,FALSE)</f>
        <v>118</v>
      </c>
      <c r="E718" s="174" t="s">
        <v>266</v>
      </c>
      <c r="F718" s="154">
        <f>vlookup(G718,terminals!$C$4:$O$196,13,FALSE)</f>
        <v>92</v>
      </c>
      <c r="G718" s="174" t="s">
        <v>286</v>
      </c>
      <c r="H718" s="175" t="s">
        <v>1143</v>
      </c>
      <c r="I718" s="176">
        <v>13000.0</v>
      </c>
      <c r="J718" s="177"/>
      <c r="K718" s="178"/>
      <c r="L718" s="179"/>
      <c r="M718" s="103"/>
      <c r="N718" s="103"/>
      <c r="O718" s="162" t="s">
        <v>1238</v>
      </c>
      <c r="P718" s="180">
        <v>440.0</v>
      </c>
      <c r="Q718" s="103"/>
      <c r="R718" s="168" t="str">
        <f t="shared" si="1"/>
        <v>615118</v>
      </c>
      <c r="S718" s="181" t="str">
        <f>vlookup(R718,route!$A$3:$L$2248,5,FALSE)</f>
        <v>Origin</v>
      </c>
      <c r="T718" s="168" t="str">
        <f t="shared" si="2"/>
        <v>61592</v>
      </c>
      <c r="U718" s="170" t="str">
        <f>vlookup(T718,route!$A$3:$L$2248,5,FALSE)</f>
        <v>Destination</v>
      </c>
      <c r="V718" s="131"/>
    </row>
    <row r="719">
      <c r="A719" s="129"/>
      <c r="B719" s="168">
        <v>616.0</v>
      </c>
      <c r="C719" s="174" t="s">
        <v>787</v>
      </c>
      <c r="D719" s="154">
        <f>vlookup(E719,terminals!$C$4:$O$196,13,FALSE)</f>
        <v>118</v>
      </c>
      <c r="E719" s="174" t="s">
        <v>266</v>
      </c>
      <c r="F719" s="154">
        <f>vlookup(G719,terminals!$C$4:$O$196,13,FALSE)</f>
        <v>92</v>
      </c>
      <c r="G719" s="174" t="s">
        <v>286</v>
      </c>
      <c r="H719" s="175" t="s">
        <v>1143</v>
      </c>
      <c r="I719" s="176">
        <v>11500.0</v>
      </c>
      <c r="J719" s="177"/>
      <c r="K719" s="178"/>
      <c r="L719" s="179"/>
      <c r="M719" s="103"/>
      <c r="N719" s="103"/>
      <c r="O719" s="162" t="s">
        <v>1238</v>
      </c>
      <c r="P719" s="180">
        <v>384.0</v>
      </c>
      <c r="Q719" s="103"/>
      <c r="R719" s="168" t="str">
        <f t="shared" si="1"/>
        <v>616118</v>
      </c>
      <c r="S719" s="181" t="str">
        <f>vlookup(R719,route!$A$3:$L$2248,5,FALSE)</f>
        <v>Origin</v>
      </c>
      <c r="T719" s="168" t="str">
        <f t="shared" si="2"/>
        <v>61692</v>
      </c>
      <c r="U719" s="170" t="str">
        <f>vlookup(T719,route!$A$3:$L$2248,5,FALSE)</f>
        <v>Destination</v>
      </c>
      <c r="V719" s="131"/>
    </row>
    <row r="720">
      <c r="A720" s="129"/>
      <c r="B720" s="168">
        <v>617.0</v>
      </c>
      <c r="C720" s="174" t="s">
        <v>788</v>
      </c>
      <c r="D720" s="154">
        <f>vlookup(E720,terminals!$C$4:$O$196,13,FALSE)</f>
        <v>118</v>
      </c>
      <c r="E720" s="174" t="s">
        <v>266</v>
      </c>
      <c r="F720" s="154">
        <f>vlookup(G720,terminals!$C$4:$O$196,13,FALSE)</f>
        <v>90</v>
      </c>
      <c r="G720" s="174" t="s">
        <v>284</v>
      </c>
      <c r="H720" s="175" t="s">
        <v>1143</v>
      </c>
      <c r="I720" s="176">
        <v>13900.0</v>
      </c>
      <c r="J720" s="177"/>
      <c r="K720" s="178"/>
      <c r="L720" s="179"/>
      <c r="M720" s="103"/>
      <c r="N720" s="103"/>
      <c r="O720" s="162" t="s">
        <v>1433</v>
      </c>
      <c r="P720" s="180">
        <v>400.0</v>
      </c>
      <c r="Q720" s="103"/>
      <c r="R720" s="168" t="str">
        <f t="shared" si="1"/>
        <v>617118</v>
      </c>
      <c r="S720" s="181" t="str">
        <f>vlookup(R720,route!$A$3:$L$2248,5,FALSE)</f>
        <v>Origin</v>
      </c>
      <c r="T720" s="168" t="str">
        <f t="shared" si="2"/>
        <v>61790</v>
      </c>
      <c r="U720" s="170" t="str">
        <f>vlookup(T720,route!$A$3:$L$2248,5,FALSE)</f>
        <v>Destination</v>
      </c>
      <c r="V720" s="131"/>
    </row>
    <row r="721">
      <c r="A721" s="129"/>
      <c r="B721" s="168">
        <v>618.0</v>
      </c>
      <c r="C721" s="174" t="s">
        <v>788</v>
      </c>
      <c r="D721" s="154">
        <f>vlookup(E721,terminals!$C$4:$O$196,13,FALSE)</f>
        <v>118</v>
      </c>
      <c r="E721" s="174" t="s">
        <v>266</v>
      </c>
      <c r="F721" s="154">
        <f>vlookup(G721,terminals!$C$4:$O$196,13,FALSE)</f>
        <v>90</v>
      </c>
      <c r="G721" s="174" t="s">
        <v>284</v>
      </c>
      <c r="H721" s="175" t="s">
        <v>1143</v>
      </c>
      <c r="I721" s="176">
        <v>14700.0</v>
      </c>
      <c r="J721" s="177"/>
      <c r="K721" s="178"/>
      <c r="L721" s="179"/>
      <c r="M721" s="103"/>
      <c r="N721" s="103"/>
      <c r="O721" s="162" t="s">
        <v>1433</v>
      </c>
      <c r="P721" s="180">
        <v>400.0</v>
      </c>
      <c r="Q721" s="103"/>
      <c r="R721" s="168" t="str">
        <f t="shared" si="1"/>
        <v>618118</v>
      </c>
      <c r="S721" s="181" t="str">
        <f>vlookup(R721,route!$A$3:$L$2248,5,FALSE)</f>
        <v>Origin</v>
      </c>
      <c r="T721" s="168" t="str">
        <f t="shared" si="2"/>
        <v>61890</v>
      </c>
      <c r="U721" s="170" t="str">
        <f>vlookup(T721,route!$A$3:$L$2248,5,FALSE)</f>
        <v>Destination</v>
      </c>
      <c r="V721" s="131"/>
    </row>
    <row r="722">
      <c r="A722" s="129"/>
      <c r="B722" s="168">
        <v>619.0</v>
      </c>
      <c r="C722" s="174" t="s">
        <v>789</v>
      </c>
      <c r="D722" s="154">
        <f>vlookup(E722,terminals!$C$4:$O$196,13,FALSE)</f>
        <v>118</v>
      </c>
      <c r="E722" s="174" t="s">
        <v>266</v>
      </c>
      <c r="F722" s="154">
        <f>vlookup(G722,terminals!$C$4:$O$196,13,FALSE)</f>
        <v>96</v>
      </c>
      <c r="G722" s="174" t="s">
        <v>260</v>
      </c>
      <c r="H722" s="175" t="s">
        <v>1143</v>
      </c>
      <c r="I722" s="176">
        <v>10000.0</v>
      </c>
      <c r="J722" s="177"/>
      <c r="K722" s="178"/>
      <c r="L722" s="179"/>
      <c r="M722" s="103"/>
      <c r="N722" s="103"/>
      <c r="O722" s="162" t="s">
        <v>1434</v>
      </c>
      <c r="P722" s="180">
        <v>706.0</v>
      </c>
      <c r="Q722" s="103"/>
      <c r="R722" s="168" t="str">
        <f t="shared" si="1"/>
        <v>619118</v>
      </c>
      <c r="S722" s="181" t="str">
        <f>vlookup(R722,route!$A$3:$L$2248,5,FALSE)</f>
        <v>Origin</v>
      </c>
      <c r="T722" s="168" t="str">
        <f t="shared" si="2"/>
        <v>61996</v>
      </c>
      <c r="U722" s="170" t="str">
        <f>vlookup(T722,route!$A$3:$L$2248,5,FALSE)</f>
        <v>Destination</v>
      </c>
      <c r="V722" s="131"/>
    </row>
    <row r="723">
      <c r="A723" s="129"/>
      <c r="B723" s="168">
        <v>620.0</v>
      </c>
      <c r="C723" s="174" t="s">
        <v>790</v>
      </c>
      <c r="D723" s="154">
        <f>vlookup(E723,terminals!$C$4:$O$196,13,FALSE)</f>
        <v>118</v>
      </c>
      <c r="E723" s="174" t="s">
        <v>266</v>
      </c>
      <c r="F723" s="154">
        <f>vlookup(G723,terminals!$C$4:$O$196,13,FALSE)</f>
        <v>98</v>
      </c>
      <c r="G723" s="174" t="s">
        <v>293</v>
      </c>
      <c r="H723" s="175" t="s">
        <v>1143</v>
      </c>
      <c r="I723" s="176">
        <v>12400.0</v>
      </c>
      <c r="J723" s="177"/>
      <c r="K723" s="178"/>
      <c r="L723" s="179"/>
      <c r="M723" s="103"/>
      <c r="N723" s="103"/>
      <c r="O723" s="162" t="s">
        <v>1224</v>
      </c>
      <c r="P723" s="180">
        <v>697.0</v>
      </c>
      <c r="Q723" s="103"/>
      <c r="R723" s="168" t="str">
        <f t="shared" si="1"/>
        <v>620118</v>
      </c>
      <c r="S723" s="181" t="str">
        <f>vlookup(R723,route!$A$3:$L$2248,5,FALSE)</f>
        <v>Origin</v>
      </c>
      <c r="T723" s="168" t="str">
        <f t="shared" si="2"/>
        <v>62098</v>
      </c>
      <c r="U723" s="170" t="str">
        <f>vlookup(T723,route!$A$3:$L$2248,5,FALSE)</f>
        <v>Destination</v>
      </c>
      <c r="V723" s="131"/>
    </row>
    <row r="724">
      <c r="A724" s="129"/>
      <c r="B724" s="168">
        <v>621.0</v>
      </c>
      <c r="C724" s="174" t="s">
        <v>790</v>
      </c>
      <c r="D724" s="154">
        <f>vlookup(E724,terminals!$C$4:$O$196,13,FALSE)</f>
        <v>118</v>
      </c>
      <c r="E724" s="174" t="s">
        <v>266</v>
      </c>
      <c r="F724" s="154">
        <f>vlookup(G724,terminals!$C$4:$O$196,13,FALSE)</f>
        <v>98</v>
      </c>
      <c r="G724" s="174" t="s">
        <v>293</v>
      </c>
      <c r="H724" s="175" t="s">
        <v>1143</v>
      </c>
      <c r="I724" s="176">
        <v>11300.0</v>
      </c>
      <c r="J724" s="177"/>
      <c r="K724" s="178"/>
      <c r="L724" s="179"/>
      <c r="M724" s="103"/>
      <c r="N724" s="103"/>
      <c r="O724" s="162" t="s">
        <v>1224</v>
      </c>
      <c r="P724" s="180">
        <v>687.0</v>
      </c>
      <c r="Q724" s="103"/>
      <c r="R724" s="168" t="str">
        <f t="shared" si="1"/>
        <v>621118</v>
      </c>
      <c r="S724" s="181" t="str">
        <f>vlookup(R724,route!$A$3:$L$2248,5,FALSE)</f>
        <v>Origin</v>
      </c>
      <c r="T724" s="168" t="str">
        <f t="shared" si="2"/>
        <v>62198</v>
      </c>
      <c r="U724" s="170" t="str">
        <f>vlookup(T724,route!$A$3:$L$2248,5,FALSE)</f>
        <v>Destination</v>
      </c>
      <c r="V724" s="131"/>
    </row>
    <row r="725">
      <c r="A725" s="129"/>
      <c r="B725" s="168">
        <v>622.0</v>
      </c>
      <c r="C725" s="174" t="s">
        <v>791</v>
      </c>
      <c r="D725" s="154">
        <f>vlookup(E725,terminals!$C$4:$O$196,13,FALSE)</f>
        <v>118</v>
      </c>
      <c r="E725" s="174" t="s">
        <v>266</v>
      </c>
      <c r="F725" s="154">
        <f>vlookup(G725,terminals!$C$4:$O$196,13,FALSE)</f>
        <v>106</v>
      </c>
      <c r="G725" s="174" t="s">
        <v>263</v>
      </c>
      <c r="H725" s="175" t="s">
        <v>1143</v>
      </c>
      <c r="I725" s="176">
        <v>15800.0</v>
      </c>
      <c r="J725" s="177"/>
      <c r="K725" s="178"/>
      <c r="L725" s="179"/>
      <c r="M725" s="103"/>
      <c r="N725" s="103"/>
      <c r="O725" s="162" t="s">
        <v>1435</v>
      </c>
      <c r="P725" s="180">
        <v>692.0</v>
      </c>
      <c r="Q725" s="103"/>
      <c r="R725" s="168" t="str">
        <f t="shared" si="1"/>
        <v>622118</v>
      </c>
      <c r="S725" s="181" t="str">
        <f>vlookup(R725,route!$A$3:$L$2248,5,FALSE)</f>
        <v>Origin</v>
      </c>
      <c r="T725" s="168" t="str">
        <f t="shared" si="2"/>
        <v>622106</v>
      </c>
      <c r="U725" s="170" t="str">
        <f>vlookup(T725,route!$A$3:$L$2248,5,FALSE)</f>
        <v>Destination</v>
      </c>
      <c r="V725" s="131"/>
    </row>
    <row r="726">
      <c r="A726" s="129"/>
      <c r="B726" s="168">
        <v>623.0</v>
      </c>
      <c r="C726" s="174" t="s">
        <v>792</v>
      </c>
      <c r="D726" s="154">
        <f>vlookup(E726,terminals!$C$4:$O$196,13,FALSE)</f>
        <v>118</v>
      </c>
      <c r="E726" s="174" t="s">
        <v>266</v>
      </c>
      <c r="F726" s="154">
        <f>vlookup(G726,terminals!$C$4:$O$196,13,FALSE)</f>
        <v>104</v>
      </c>
      <c r="G726" s="174" t="s">
        <v>1091</v>
      </c>
      <c r="H726" s="175" t="s">
        <v>1143</v>
      </c>
      <c r="I726" s="176">
        <v>16100.0</v>
      </c>
      <c r="J726" s="177"/>
      <c r="K726" s="178"/>
      <c r="L726" s="179"/>
      <c r="M726" s="103"/>
      <c r="N726" s="103"/>
      <c r="O726" s="162" t="s">
        <v>1205</v>
      </c>
      <c r="P726" s="180">
        <v>400.0</v>
      </c>
      <c r="Q726" s="103"/>
      <c r="R726" s="168" t="str">
        <f t="shared" si="1"/>
        <v>623118</v>
      </c>
      <c r="S726" s="181" t="str">
        <f>vlookup(R726,route!$A$3:$L$2248,5,FALSE)</f>
        <v>Origin</v>
      </c>
      <c r="T726" s="168" t="str">
        <f t="shared" si="2"/>
        <v>623104</v>
      </c>
      <c r="U726" s="170" t="str">
        <f>vlookup(T726,route!$A$3:$L$2248,5,FALSE)</f>
        <v>Destination</v>
      </c>
      <c r="V726" s="131"/>
    </row>
    <row r="727">
      <c r="A727" s="129"/>
      <c r="B727" s="168">
        <v>624.0</v>
      </c>
      <c r="C727" s="174" t="s">
        <v>793</v>
      </c>
      <c r="D727" s="154">
        <f>vlookup(E727,terminals!$C$4:$O$196,13,FALSE)</f>
        <v>118</v>
      </c>
      <c r="E727" s="174" t="s">
        <v>266</v>
      </c>
      <c r="F727" s="154">
        <f>vlookup(G727,terminals!$C$4:$O$196,13,FALSE)</f>
        <v>105</v>
      </c>
      <c r="G727" s="174" t="s">
        <v>288</v>
      </c>
      <c r="H727" s="175" t="s">
        <v>1143</v>
      </c>
      <c r="I727" s="176">
        <v>15800.0</v>
      </c>
      <c r="J727" s="177"/>
      <c r="K727" s="178"/>
      <c r="L727" s="179"/>
      <c r="M727" s="103"/>
      <c r="N727" s="103"/>
      <c r="O727" s="162" t="s">
        <v>1272</v>
      </c>
      <c r="P727" s="180">
        <v>712.0</v>
      </c>
      <c r="Q727" s="103"/>
      <c r="R727" s="168" t="str">
        <f t="shared" si="1"/>
        <v>624118</v>
      </c>
      <c r="S727" s="181" t="str">
        <f>vlookup(R727,route!$A$3:$L$2248,5,FALSE)</f>
        <v>Origin</v>
      </c>
      <c r="T727" s="168" t="str">
        <f t="shared" si="2"/>
        <v>624105</v>
      </c>
      <c r="U727" s="170" t="str">
        <f>vlookup(T727,route!$A$3:$L$2248,5,FALSE)</f>
        <v>Destination</v>
      </c>
      <c r="V727" s="131"/>
    </row>
    <row r="728">
      <c r="A728" s="129"/>
      <c r="B728" s="168">
        <v>625.0</v>
      </c>
      <c r="C728" s="174" t="s">
        <v>524</v>
      </c>
      <c r="D728" s="154">
        <f>vlookup(E728,terminals!$C$4:$O$196,13,FALSE)</f>
        <v>118</v>
      </c>
      <c r="E728" s="174" t="s">
        <v>266</v>
      </c>
      <c r="F728" s="154">
        <f>vlookup(G728,terminals!$C$4:$O$196,13,FALSE)</f>
        <v>107</v>
      </c>
      <c r="G728" s="174" t="s">
        <v>262</v>
      </c>
      <c r="H728" s="175" t="s">
        <v>1143</v>
      </c>
      <c r="I728" s="176">
        <v>15800.0</v>
      </c>
      <c r="J728" s="177"/>
      <c r="K728" s="178"/>
      <c r="L728" s="179"/>
      <c r="M728" s="103"/>
      <c r="N728" s="103"/>
      <c r="O728" s="162" t="s">
        <v>1272</v>
      </c>
      <c r="P728" s="180">
        <v>700.0</v>
      </c>
      <c r="Q728" s="103"/>
      <c r="R728" s="168" t="str">
        <f t="shared" si="1"/>
        <v>625118</v>
      </c>
      <c r="S728" s="181" t="str">
        <f>vlookup(R728,route!$A$3:$L$2248,5,FALSE)</f>
        <v>Origin</v>
      </c>
      <c r="T728" s="168" t="str">
        <f t="shared" si="2"/>
        <v>625107</v>
      </c>
      <c r="U728" s="170" t="str">
        <f>vlookup(T728,route!$A$3:$L$2248,5,FALSE)</f>
        <v>Destination</v>
      </c>
      <c r="V728" s="131"/>
    </row>
    <row r="729">
      <c r="A729" s="129"/>
      <c r="B729" s="168">
        <v>626.0</v>
      </c>
      <c r="C729" s="174" t="s">
        <v>794</v>
      </c>
      <c r="D729" s="154">
        <f>vlookup(E729,terminals!$C$4:$O$196,13,FALSE)</f>
        <v>118</v>
      </c>
      <c r="E729" s="174" t="s">
        <v>266</v>
      </c>
      <c r="F729" s="154">
        <f>vlookup(G729,terminals!$C$4:$O$196,13,FALSE)</f>
        <v>98</v>
      </c>
      <c r="G729" s="174" t="s">
        <v>293</v>
      </c>
      <c r="H729" s="175" t="s">
        <v>1143</v>
      </c>
      <c r="I729" s="176">
        <v>13100.0</v>
      </c>
      <c r="J729" s="177"/>
      <c r="K729" s="178"/>
      <c r="L729" s="179"/>
      <c r="M729" s="103"/>
      <c r="N729" s="103"/>
      <c r="O729" s="162" t="s">
        <v>1224</v>
      </c>
      <c r="P729" s="180">
        <v>559.0</v>
      </c>
      <c r="Q729" s="103"/>
      <c r="R729" s="168" t="str">
        <f t="shared" si="1"/>
        <v>626118</v>
      </c>
      <c r="S729" s="181" t="str">
        <f>vlookup(R729,route!$A$3:$L$2248,5,FALSE)</f>
        <v>Origin</v>
      </c>
      <c r="T729" s="168" t="str">
        <f t="shared" si="2"/>
        <v>62698</v>
      </c>
      <c r="U729" s="170" t="str">
        <f>vlookup(T729,route!$A$3:$L$2248,5,FALSE)</f>
        <v>Destination</v>
      </c>
      <c r="V729" s="131"/>
    </row>
    <row r="730">
      <c r="A730" s="129"/>
      <c r="B730" s="168">
        <v>627.0</v>
      </c>
      <c r="C730" s="174" t="s">
        <v>795</v>
      </c>
      <c r="D730" s="154">
        <f>vlookup(E730,terminals!$C$4:$O$196,13,FALSE)</f>
        <v>118</v>
      </c>
      <c r="E730" s="174" t="s">
        <v>266</v>
      </c>
      <c r="F730" s="154">
        <f>vlookup(G730,terminals!$C$4:$O$196,13,FALSE)</f>
        <v>109</v>
      </c>
      <c r="G730" s="174" t="s">
        <v>1100</v>
      </c>
      <c r="H730" s="175" t="s">
        <v>1143</v>
      </c>
      <c r="I730" s="176">
        <v>15500.0</v>
      </c>
      <c r="J730" s="177"/>
      <c r="K730" s="178"/>
      <c r="L730" s="179"/>
      <c r="M730" s="103"/>
      <c r="N730" s="103"/>
      <c r="O730" s="162" t="s">
        <v>1176</v>
      </c>
      <c r="P730" s="180">
        <v>559.0</v>
      </c>
      <c r="Q730" s="103"/>
      <c r="R730" s="168" t="str">
        <f t="shared" si="1"/>
        <v>627118</v>
      </c>
      <c r="S730" s="181" t="str">
        <f>vlookup(R730,route!$A$3:$L$2248,5,FALSE)</f>
        <v>Origin</v>
      </c>
      <c r="T730" s="168" t="str">
        <f t="shared" si="2"/>
        <v>627109</v>
      </c>
      <c r="U730" s="170" t="str">
        <f>vlookup(T730,route!$A$3:$L$2248,5,FALSE)</f>
        <v>Destination</v>
      </c>
      <c r="V730" s="131"/>
    </row>
    <row r="731">
      <c r="A731" s="129"/>
      <c r="B731" s="168">
        <v>628.0</v>
      </c>
      <c r="C731" s="174" t="s">
        <v>796</v>
      </c>
      <c r="D731" s="154">
        <f>vlookup(E731,terminals!$C$4:$O$196,13,FALSE)</f>
        <v>118</v>
      </c>
      <c r="E731" s="174" t="s">
        <v>266</v>
      </c>
      <c r="F731" s="154">
        <f>vlookup(G731,terminals!$C$4:$O$196,13,FALSE)</f>
        <v>111</v>
      </c>
      <c r="G731" s="174" t="s">
        <v>295</v>
      </c>
      <c r="H731" s="175" t="s">
        <v>1143</v>
      </c>
      <c r="I731" s="176">
        <v>14400.0</v>
      </c>
      <c r="J731" s="177"/>
      <c r="K731" s="178"/>
      <c r="L731" s="179"/>
      <c r="M731" s="103"/>
      <c r="N731" s="103"/>
      <c r="O731" s="162" t="s">
        <v>1436</v>
      </c>
      <c r="P731" s="180">
        <v>559.0</v>
      </c>
      <c r="Q731" s="103"/>
      <c r="R731" s="168" t="str">
        <f t="shared" si="1"/>
        <v>628118</v>
      </c>
      <c r="S731" s="181" t="str">
        <f>vlookup(R731,route!$A$3:$L$2248,5,FALSE)</f>
        <v>Origin</v>
      </c>
      <c r="T731" s="168" t="str">
        <f t="shared" si="2"/>
        <v>628111</v>
      </c>
      <c r="U731" s="170" t="str">
        <f>vlookup(T731,route!$A$3:$L$2248,5,FALSE)</f>
        <v>Destination</v>
      </c>
      <c r="V731" s="131"/>
    </row>
    <row r="732">
      <c r="A732" s="129"/>
      <c r="B732" s="168">
        <v>629.0</v>
      </c>
      <c r="C732" s="174" t="s">
        <v>797</v>
      </c>
      <c r="D732" s="154">
        <f>vlookup(E732,terminals!$C$4:$O$196,13,FALSE)</f>
        <v>118</v>
      </c>
      <c r="E732" s="174" t="s">
        <v>266</v>
      </c>
      <c r="F732" s="154">
        <f>vlookup(G732,terminals!$C$4:$O$196,13,FALSE)</f>
        <v>99</v>
      </c>
      <c r="G732" s="174" t="s">
        <v>279</v>
      </c>
      <c r="H732" s="175" t="s">
        <v>1143</v>
      </c>
      <c r="I732" s="176">
        <v>14500.0</v>
      </c>
      <c r="J732" s="177"/>
      <c r="K732" s="178"/>
      <c r="L732" s="179"/>
      <c r="M732" s="103"/>
      <c r="N732" s="103"/>
      <c r="O732" s="162" t="s">
        <v>1160</v>
      </c>
      <c r="P732" s="180">
        <v>654.0</v>
      </c>
      <c r="Q732" s="103"/>
      <c r="R732" s="168" t="str">
        <f t="shared" si="1"/>
        <v>629118</v>
      </c>
      <c r="S732" s="181" t="str">
        <f>vlookup(R732,route!$A$3:$L$2248,5,FALSE)</f>
        <v>Origin</v>
      </c>
      <c r="T732" s="168" t="str">
        <f t="shared" si="2"/>
        <v>62999</v>
      </c>
      <c r="U732" s="170" t="str">
        <f>vlookup(T732,route!$A$3:$L$2248,5,FALSE)</f>
        <v>Destination</v>
      </c>
      <c r="V732" s="131"/>
    </row>
    <row r="733">
      <c r="A733" s="129"/>
      <c r="B733" s="168">
        <v>630.0</v>
      </c>
      <c r="C733" s="174" t="s">
        <v>797</v>
      </c>
      <c r="D733" s="154">
        <f>vlookup(E733,terminals!$C$4:$O$196,13,FALSE)</f>
        <v>118</v>
      </c>
      <c r="E733" s="174" t="s">
        <v>266</v>
      </c>
      <c r="F733" s="154">
        <f>vlookup(G733,terminals!$C$4:$O$196,13,FALSE)</f>
        <v>99</v>
      </c>
      <c r="G733" s="174" t="s">
        <v>279</v>
      </c>
      <c r="H733" s="175" t="s">
        <v>1143</v>
      </c>
      <c r="I733" s="176">
        <v>14500.0</v>
      </c>
      <c r="J733" s="177"/>
      <c r="K733" s="178"/>
      <c r="L733" s="179"/>
      <c r="M733" s="103"/>
      <c r="N733" s="103"/>
      <c r="O733" s="162" t="s">
        <v>1160</v>
      </c>
      <c r="P733" s="180">
        <v>654.0</v>
      </c>
      <c r="Q733" s="103"/>
      <c r="R733" s="168" t="str">
        <f t="shared" si="1"/>
        <v>630118</v>
      </c>
      <c r="S733" s="181" t="str">
        <f>vlookup(R733,route!$A$3:$L$2248,5,FALSE)</f>
        <v>Origin</v>
      </c>
      <c r="T733" s="168" t="str">
        <f t="shared" si="2"/>
        <v>63099</v>
      </c>
      <c r="U733" s="170" t="str">
        <f>vlookup(T733,route!$A$3:$L$2248,5,FALSE)</f>
        <v>Destination</v>
      </c>
      <c r="V733" s="131"/>
    </row>
    <row r="734">
      <c r="A734" s="129"/>
      <c r="B734" s="168">
        <v>631.0</v>
      </c>
      <c r="C734" s="174" t="s">
        <v>797</v>
      </c>
      <c r="D734" s="154">
        <f>vlookup(E734,terminals!$C$4:$O$196,13,FALSE)</f>
        <v>118</v>
      </c>
      <c r="E734" s="174" t="s">
        <v>266</v>
      </c>
      <c r="F734" s="154">
        <f>vlookup(G734,terminals!$C$4:$O$196,13,FALSE)</f>
        <v>99</v>
      </c>
      <c r="G734" s="174" t="s">
        <v>279</v>
      </c>
      <c r="H734" s="175" t="s">
        <v>1143</v>
      </c>
      <c r="I734" s="176">
        <v>17200.0</v>
      </c>
      <c r="J734" s="177"/>
      <c r="K734" s="178"/>
      <c r="L734" s="179"/>
      <c r="M734" s="103"/>
      <c r="N734" s="103"/>
      <c r="O734" s="162" t="s">
        <v>1160</v>
      </c>
      <c r="P734" s="180">
        <v>595.0</v>
      </c>
      <c r="Q734" s="103"/>
      <c r="R734" s="168" t="str">
        <f t="shared" si="1"/>
        <v>631118</v>
      </c>
      <c r="S734" s="181" t="str">
        <f>vlookup(R734,route!$A$3:$L$2248,5,FALSE)</f>
        <v>Origin</v>
      </c>
      <c r="T734" s="168" t="str">
        <f t="shared" si="2"/>
        <v>63199</v>
      </c>
      <c r="U734" s="170" t="str">
        <f>vlookup(T734,route!$A$3:$L$2248,5,FALSE)</f>
        <v>Destination</v>
      </c>
      <c r="V734" s="131"/>
    </row>
    <row r="735">
      <c r="A735" s="129"/>
      <c r="B735" s="168">
        <v>632.0</v>
      </c>
      <c r="C735" s="174" t="s">
        <v>798</v>
      </c>
      <c r="D735" s="154">
        <f>vlookup(E735,terminals!$C$4:$O$196,13,FALSE)</f>
        <v>118</v>
      </c>
      <c r="E735" s="174" t="s">
        <v>266</v>
      </c>
      <c r="F735" s="154">
        <f>vlookup(G735,terminals!$C$4:$O$196,13,FALSE)</f>
        <v>116</v>
      </c>
      <c r="G735" s="174" t="s">
        <v>298</v>
      </c>
      <c r="H735" s="175" t="s">
        <v>1143</v>
      </c>
      <c r="I735" s="176">
        <v>16400.0</v>
      </c>
      <c r="J735" s="177"/>
      <c r="K735" s="178"/>
      <c r="L735" s="179"/>
      <c r="M735" s="103"/>
      <c r="N735" s="103"/>
      <c r="O735" s="162" t="s">
        <v>1243</v>
      </c>
      <c r="P735" s="180">
        <v>456.0</v>
      </c>
      <c r="Q735" s="103"/>
      <c r="R735" s="168" t="str">
        <f t="shared" si="1"/>
        <v>632118</v>
      </c>
      <c r="S735" s="181" t="str">
        <f>vlookup(R735,route!$A$3:$L$2248,5,FALSE)</f>
        <v>Origin</v>
      </c>
      <c r="T735" s="168" t="str">
        <f t="shared" si="2"/>
        <v>632116</v>
      </c>
      <c r="U735" s="170" t="str">
        <f>vlookup(T735,route!$A$3:$L$2248,5,FALSE)</f>
        <v>Destination</v>
      </c>
      <c r="V735" s="131"/>
    </row>
    <row r="736">
      <c r="A736" s="129"/>
      <c r="B736" s="168">
        <v>633.0</v>
      </c>
      <c r="C736" s="174" t="s">
        <v>798</v>
      </c>
      <c r="D736" s="154">
        <f>vlookup(E736,terminals!$C$4:$O$196,13,FALSE)</f>
        <v>118</v>
      </c>
      <c r="E736" s="174" t="s">
        <v>266</v>
      </c>
      <c r="F736" s="154">
        <f>vlookup(G736,terminals!$C$4:$O$196,13,FALSE)</f>
        <v>116</v>
      </c>
      <c r="G736" s="174" t="s">
        <v>298</v>
      </c>
      <c r="H736" s="175" t="s">
        <v>1143</v>
      </c>
      <c r="I736" s="176">
        <v>16400.0</v>
      </c>
      <c r="J736" s="177"/>
      <c r="K736" s="178"/>
      <c r="L736" s="179"/>
      <c r="M736" s="103"/>
      <c r="N736" s="103"/>
      <c r="O736" s="162" t="s">
        <v>1243</v>
      </c>
      <c r="P736" s="180">
        <v>673.0</v>
      </c>
      <c r="Q736" s="103"/>
      <c r="R736" s="168" t="str">
        <f t="shared" si="1"/>
        <v>633118</v>
      </c>
      <c r="S736" s="181" t="str">
        <f>vlookup(R736,route!$A$3:$L$2248,5,FALSE)</f>
        <v>Origin</v>
      </c>
      <c r="T736" s="168" t="str">
        <f t="shared" si="2"/>
        <v>633116</v>
      </c>
      <c r="U736" s="170" t="str">
        <f>vlookup(T736,route!$A$3:$L$2248,5,FALSE)</f>
        <v>Destination</v>
      </c>
      <c r="V736" s="131"/>
    </row>
    <row r="737">
      <c r="A737" s="129"/>
      <c r="B737" s="168">
        <v>634.0</v>
      </c>
      <c r="C737" s="174" t="s">
        <v>799</v>
      </c>
      <c r="D737" s="154">
        <f>vlookup(E737,terminals!$C$4:$O$196,13,FALSE)</f>
        <v>118</v>
      </c>
      <c r="E737" s="174" t="s">
        <v>266</v>
      </c>
      <c r="F737" s="154">
        <f>vlookup(G737,terminals!$C$4:$O$196,13,FALSE)</f>
        <v>88</v>
      </c>
      <c r="G737" s="174" t="s">
        <v>259</v>
      </c>
      <c r="H737" s="175" t="s">
        <v>1143</v>
      </c>
      <c r="I737" s="176">
        <v>13400.0</v>
      </c>
      <c r="J737" s="177"/>
      <c r="K737" s="178"/>
      <c r="L737" s="179"/>
      <c r="M737" s="103"/>
      <c r="N737" s="103"/>
      <c r="O737" s="162" t="s">
        <v>1301</v>
      </c>
      <c r="P737" s="180">
        <v>552.0</v>
      </c>
      <c r="Q737" s="103"/>
      <c r="R737" s="168" t="str">
        <f t="shared" si="1"/>
        <v>634118</v>
      </c>
      <c r="S737" s="181" t="str">
        <f>vlookup(R737,route!$A$3:$L$2248,5,FALSE)</f>
        <v>Origin</v>
      </c>
      <c r="T737" s="168" t="str">
        <f t="shared" si="2"/>
        <v>63488</v>
      </c>
      <c r="U737" s="170" t="str">
        <f>vlookup(T737,route!$A$3:$L$2248,5,FALSE)</f>
        <v>Destination</v>
      </c>
      <c r="V737" s="131"/>
    </row>
    <row r="738">
      <c r="A738" s="129"/>
      <c r="B738" s="168">
        <v>635.0</v>
      </c>
      <c r="C738" s="174" t="s">
        <v>800</v>
      </c>
      <c r="D738" s="154">
        <f>vlookup(E738,terminals!$C$4:$O$196,13,FALSE)</f>
        <v>118</v>
      </c>
      <c r="E738" s="174" t="s">
        <v>266</v>
      </c>
      <c r="F738" s="154">
        <f>vlookup(G738,terminals!$C$4:$O$196,13,FALSE)</f>
        <v>95</v>
      </c>
      <c r="G738" s="174" t="s">
        <v>290</v>
      </c>
      <c r="H738" s="175" t="s">
        <v>1143</v>
      </c>
      <c r="I738" s="176">
        <v>13000.0</v>
      </c>
      <c r="J738" s="177"/>
      <c r="K738" s="178"/>
      <c r="L738" s="179"/>
      <c r="M738" s="103"/>
      <c r="N738" s="103"/>
      <c r="O738" s="162" t="s">
        <v>1432</v>
      </c>
      <c r="P738" s="180">
        <v>716.0</v>
      </c>
      <c r="Q738" s="103"/>
      <c r="R738" s="168" t="str">
        <f t="shared" si="1"/>
        <v>635118</v>
      </c>
      <c r="S738" s="181" t="str">
        <f>vlookup(R738,route!$A$3:$L$2248,5,FALSE)</f>
        <v>Origin</v>
      </c>
      <c r="T738" s="168" t="str">
        <f t="shared" si="2"/>
        <v>63595</v>
      </c>
      <c r="U738" s="170" t="str">
        <f>vlookup(T738,route!$A$3:$L$2248,5,FALSE)</f>
        <v>Destination</v>
      </c>
      <c r="V738" s="131"/>
    </row>
    <row r="739">
      <c r="A739" s="129"/>
      <c r="B739" s="168">
        <v>636.0</v>
      </c>
      <c r="C739" s="174" t="s">
        <v>801</v>
      </c>
      <c r="D739" s="154">
        <f>vlookup(E739,terminals!$C$4:$O$196,13,FALSE)</f>
        <v>118</v>
      </c>
      <c r="E739" s="174" t="s">
        <v>266</v>
      </c>
      <c r="F739" s="154">
        <f>vlookup(G739,terminals!$C$4:$O$196,13,FALSE)</f>
        <v>89</v>
      </c>
      <c r="G739" s="174" t="s">
        <v>283</v>
      </c>
      <c r="H739" s="175" t="s">
        <v>1143</v>
      </c>
      <c r="I739" s="176">
        <v>15100.0</v>
      </c>
      <c r="J739" s="177"/>
      <c r="K739" s="178"/>
      <c r="L739" s="179"/>
      <c r="M739" s="103"/>
      <c r="N739" s="103"/>
      <c r="O739" s="162" t="s">
        <v>1340</v>
      </c>
      <c r="P739" s="180">
        <v>640.0</v>
      </c>
      <c r="Q739" s="103"/>
      <c r="R739" s="168" t="str">
        <f t="shared" si="1"/>
        <v>636118</v>
      </c>
      <c r="S739" s="181" t="str">
        <f>vlookup(R739,route!$A$3:$L$2248,5,FALSE)</f>
        <v>Origin</v>
      </c>
      <c r="T739" s="168" t="str">
        <f t="shared" si="2"/>
        <v>63689</v>
      </c>
      <c r="U739" s="170" t="str">
        <f>vlookup(T739,route!$A$3:$L$2248,5,FALSE)</f>
        <v>Destination</v>
      </c>
      <c r="V739" s="131"/>
    </row>
    <row r="740">
      <c r="A740" s="129"/>
      <c r="B740" s="168">
        <v>637.0</v>
      </c>
      <c r="C740" s="174" t="s">
        <v>802</v>
      </c>
      <c r="D740" s="154">
        <f>vlookup(E740,terminals!$C$4:$O$196,13,FALSE)</f>
        <v>118</v>
      </c>
      <c r="E740" s="174" t="s">
        <v>266</v>
      </c>
      <c r="F740" s="154">
        <f>vlookup(G740,terminals!$C$4:$O$196,13,FALSE)</f>
        <v>93</v>
      </c>
      <c r="G740" s="174" t="s">
        <v>273</v>
      </c>
      <c r="H740" s="175" t="s">
        <v>1143</v>
      </c>
      <c r="I740" s="176">
        <v>14500.0</v>
      </c>
      <c r="J740" s="177"/>
      <c r="K740" s="178"/>
      <c r="L740" s="179"/>
      <c r="M740" s="103"/>
      <c r="N740" s="103"/>
      <c r="O740" s="162" t="s">
        <v>1154</v>
      </c>
      <c r="P740" s="180">
        <v>357.0</v>
      </c>
      <c r="Q740" s="103"/>
      <c r="R740" s="168" t="str">
        <f t="shared" si="1"/>
        <v>637118</v>
      </c>
      <c r="S740" s="181" t="str">
        <f>vlookup(R740,route!$A$3:$L$2248,5,FALSE)</f>
        <v>Origin</v>
      </c>
      <c r="T740" s="168" t="str">
        <f t="shared" si="2"/>
        <v>63793</v>
      </c>
      <c r="U740" s="170" t="str">
        <f>vlookup(T740,route!$A$3:$L$2248,5,FALSE)</f>
        <v>Destination</v>
      </c>
      <c r="V740" s="131"/>
    </row>
    <row r="741">
      <c r="A741" s="129"/>
      <c r="B741" s="168">
        <v>638.0</v>
      </c>
      <c r="C741" s="174" t="s">
        <v>803</v>
      </c>
      <c r="D741" s="154">
        <f>vlookup(E741,terminals!$C$4:$O$196,13,FALSE)</f>
        <v>118</v>
      </c>
      <c r="E741" s="174" t="s">
        <v>266</v>
      </c>
      <c r="F741" s="154">
        <f>vlookup(G741,terminals!$C$4:$O$196,13,FALSE)</f>
        <v>112</v>
      </c>
      <c r="G741" s="174" t="s">
        <v>268</v>
      </c>
      <c r="H741" s="175" t="s">
        <v>1143</v>
      </c>
      <c r="I741" s="176">
        <v>15100.0</v>
      </c>
      <c r="J741" s="177"/>
      <c r="K741" s="178"/>
      <c r="L741" s="179"/>
      <c r="M741" s="103"/>
      <c r="N741" s="103"/>
      <c r="O741" s="162" t="s">
        <v>1437</v>
      </c>
      <c r="P741" s="180">
        <v>217.0</v>
      </c>
      <c r="Q741" s="103"/>
      <c r="R741" s="168" t="str">
        <f t="shared" si="1"/>
        <v>638118</v>
      </c>
      <c r="S741" s="181" t="str">
        <f>vlookup(R741,route!$A$3:$L$2248,5,FALSE)</f>
        <v>Origin</v>
      </c>
      <c r="T741" s="168" t="str">
        <f t="shared" si="2"/>
        <v>638112</v>
      </c>
      <c r="U741" s="170" t="str">
        <f>vlookup(T741,route!$A$3:$L$2248,5,FALSE)</f>
        <v>Destination</v>
      </c>
      <c r="V741" s="131"/>
    </row>
    <row r="742">
      <c r="A742" s="129"/>
      <c r="B742" s="168">
        <v>639.0</v>
      </c>
      <c r="C742" s="174" t="s">
        <v>804</v>
      </c>
      <c r="D742" s="154">
        <f>vlookup(E742,terminals!$C$4:$O$196,13,FALSE)</f>
        <v>89</v>
      </c>
      <c r="E742" s="174" t="s">
        <v>283</v>
      </c>
      <c r="F742" s="154">
        <f>vlookup(G742,terminals!$C$4:$O$196,13,FALSE)</f>
        <v>102</v>
      </c>
      <c r="G742" s="174" t="s">
        <v>301</v>
      </c>
      <c r="H742" s="175" t="s">
        <v>1143</v>
      </c>
      <c r="I742" s="176">
        <v>13400.0</v>
      </c>
      <c r="J742" s="177"/>
      <c r="K742" s="178"/>
      <c r="L742" s="179"/>
      <c r="M742" s="103"/>
      <c r="N742" s="103"/>
      <c r="O742" s="162" t="s">
        <v>1438</v>
      </c>
      <c r="P742" s="180">
        <v>676.0</v>
      </c>
      <c r="Q742" s="103"/>
      <c r="R742" s="168" t="str">
        <f t="shared" si="1"/>
        <v>63989</v>
      </c>
      <c r="S742" s="181" t="str">
        <f>vlookup(R742,route!$A$3:$L$2248,5,FALSE)</f>
        <v>Origin</v>
      </c>
      <c r="T742" s="168" t="str">
        <f t="shared" si="2"/>
        <v>639102</v>
      </c>
      <c r="U742" s="170" t="str">
        <f>vlookup(T742,route!$A$3:$L$2248,5,FALSE)</f>
        <v>Destination</v>
      </c>
      <c r="V742" s="131"/>
    </row>
    <row r="743">
      <c r="A743" s="129"/>
      <c r="B743" s="168">
        <v>640.0</v>
      </c>
      <c r="C743" s="174" t="s">
        <v>805</v>
      </c>
      <c r="D743" s="154">
        <f>vlookup(E743,terminals!$C$4:$O$196,13,FALSE)</f>
        <v>89</v>
      </c>
      <c r="E743" s="174" t="s">
        <v>283</v>
      </c>
      <c r="F743" s="154">
        <f>vlookup(G743,terminals!$C$4:$O$196,13,FALSE)</f>
        <v>95</v>
      </c>
      <c r="G743" s="174" t="s">
        <v>290</v>
      </c>
      <c r="H743" s="175" t="s">
        <v>1143</v>
      </c>
      <c r="I743" s="176">
        <v>5900.0</v>
      </c>
      <c r="J743" s="177"/>
      <c r="K743" s="178"/>
      <c r="L743" s="179"/>
      <c r="M743" s="103"/>
      <c r="N743" s="103"/>
      <c r="O743" s="162" t="s">
        <v>1277</v>
      </c>
      <c r="P743" s="180">
        <v>258.0</v>
      </c>
      <c r="Q743" s="103"/>
      <c r="R743" s="168" t="str">
        <f t="shared" si="1"/>
        <v>64089</v>
      </c>
      <c r="S743" s="181" t="str">
        <f>vlookup(R743,route!$A$3:$L$2248,5,FALSE)</f>
        <v>Origin</v>
      </c>
      <c r="T743" s="168" t="str">
        <f t="shared" si="2"/>
        <v>64095</v>
      </c>
      <c r="U743" s="170" t="str">
        <f>vlookup(T743,route!$A$3:$L$2248,5,FALSE)</f>
        <v>Destination</v>
      </c>
      <c r="V743" s="131"/>
    </row>
    <row r="744">
      <c r="A744" s="129"/>
      <c r="B744" s="168">
        <v>641.0</v>
      </c>
      <c r="C744" s="174" t="s">
        <v>806</v>
      </c>
      <c r="D744" s="154">
        <f>vlookup(E744,terminals!$C$4:$O$196,13,FALSE)</f>
        <v>89</v>
      </c>
      <c r="E744" s="174" t="s">
        <v>283</v>
      </c>
      <c r="F744" s="154">
        <f>vlookup(G744,terminals!$C$4:$O$196,13,FALSE)</f>
        <v>92</v>
      </c>
      <c r="G744" s="174" t="s">
        <v>286</v>
      </c>
      <c r="H744" s="175" t="s">
        <v>1143</v>
      </c>
      <c r="I744" s="176">
        <v>4000.0</v>
      </c>
      <c r="J744" s="177"/>
      <c r="K744" s="178"/>
      <c r="L744" s="179"/>
      <c r="M744" s="103"/>
      <c r="N744" s="103"/>
      <c r="O744" s="162" t="s">
        <v>1173</v>
      </c>
      <c r="P744" s="180">
        <v>674.0</v>
      </c>
      <c r="Q744" s="103"/>
      <c r="R744" s="168" t="str">
        <f t="shared" si="1"/>
        <v>64189</v>
      </c>
      <c r="S744" s="181" t="str">
        <f>vlookup(R744,route!$A$3:$L$2248,5,FALSE)</f>
        <v>Origin</v>
      </c>
      <c r="T744" s="168" t="str">
        <f t="shared" si="2"/>
        <v>64192</v>
      </c>
      <c r="U744" s="170" t="str">
        <f>vlookup(T744,route!$A$3:$L$2248,5,FALSE)</f>
        <v>Destination</v>
      </c>
      <c r="V744" s="131"/>
    </row>
    <row r="745">
      <c r="A745" s="129"/>
      <c r="B745" s="168">
        <v>642.0</v>
      </c>
      <c r="C745" s="174" t="s">
        <v>807</v>
      </c>
      <c r="D745" s="154">
        <f>vlookup(E745,terminals!$C$4:$O$196,13,FALSE)</f>
        <v>89</v>
      </c>
      <c r="E745" s="174" t="s">
        <v>283</v>
      </c>
      <c r="F745" s="154">
        <f>vlookup(G745,terminals!$C$4:$O$196,13,FALSE)</f>
        <v>110</v>
      </c>
      <c r="G745" s="174" t="s">
        <v>300</v>
      </c>
      <c r="H745" s="175" t="s">
        <v>1143</v>
      </c>
      <c r="I745" s="176">
        <v>13400.0</v>
      </c>
      <c r="J745" s="177"/>
      <c r="K745" s="178"/>
      <c r="L745" s="179"/>
      <c r="M745" s="103"/>
      <c r="N745" s="103"/>
      <c r="O745" s="162" t="s">
        <v>1319</v>
      </c>
      <c r="P745" s="180">
        <v>664.0</v>
      </c>
      <c r="Q745" s="103"/>
      <c r="R745" s="168" t="str">
        <f t="shared" si="1"/>
        <v>64289</v>
      </c>
      <c r="S745" s="181" t="str">
        <f>vlookup(R745,route!$A$3:$L$2248,5,FALSE)</f>
        <v>Origin</v>
      </c>
      <c r="T745" s="168" t="str">
        <f t="shared" si="2"/>
        <v>642110</v>
      </c>
      <c r="U745" s="170" t="str">
        <f>vlookup(T745,route!$A$3:$L$2248,5,FALSE)</f>
        <v>Destination</v>
      </c>
      <c r="V745" s="131"/>
    </row>
    <row r="746">
      <c r="A746" s="129"/>
      <c r="B746" s="168">
        <v>643.0</v>
      </c>
      <c r="C746" s="174" t="s">
        <v>808</v>
      </c>
      <c r="D746" s="154">
        <f>vlookup(E746,terminals!$C$4:$O$196,13,FALSE)</f>
        <v>89</v>
      </c>
      <c r="E746" s="174" t="s">
        <v>283</v>
      </c>
      <c r="F746" s="154">
        <f>vlookup(G746,terminals!$C$4:$O$196,13,FALSE)</f>
        <v>98</v>
      </c>
      <c r="G746" s="174" t="s">
        <v>293</v>
      </c>
      <c r="H746" s="175" t="s">
        <v>1143</v>
      </c>
      <c r="I746" s="176">
        <v>5100.0</v>
      </c>
      <c r="J746" s="177"/>
      <c r="K746" s="178"/>
      <c r="L746" s="179"/>
      <c r="M746" s="103"/>
      <c r="N746" s="103"/>
      <c r="O746" s="162" t="s">
        <v>1259</v>
      </c>
      <c r="P746" s="180">
        <v>664.0</v>
      </c>
      <c r="Q746" s="103"/>
      <c r="R746" s="168" t="str">
        <f t="shared" si="1"/>
        <v>64389</v>
      </c>
      <c r="S746" s="181" t="str">
        <f>vlookup(R746,route!$A$3:$L$2248,5,FALSE)</f>
        <v>Origin</v>
      </c>
      <c r="T746" s="168" t="str">
        <f t="shared" si="2"/>
        <v>64398</v>
      </c>
      <c r="U746" s="170" t="str">
        <f>vlookup(T746,route!$A$3:$L$2248,5,FALSE)</f>
        <v>Destination</v>
      </c>
      <c r="V746" s="131"/>
    </row>
    <row r="747">
      <c r="A747" s="129"/>
      <c r="B747" s="168">
        <v>644.0</v>
      </c>
      <c r="C747" s="174" t="s">
        <v>809</v>
      </c>
      <c r="D747" s="154">
        <f>vlookup(E747,terminals!$C$4:$O$196,13,FALSE)</f>
        <v>89</v>
      </c>
      <c r="E747" s="174" t="s">
        <v>283</v>
      </c>
      <c r="F747" s="154">
        <f>vlookup(G747,terminals!$C$4:$O$196,13,FALSE)</f>
        <v>104</v>
      </c>
      <c r="G747" s="174" t="s">
        <v>1091</v>
      </c>
      <c r="H747" s="175" t="s">
        <v>1143</v>
      </c>
      <c r="I747" s="176">
        <v>12300.0</v>
      </c>
      <c r="J747" s="177"/>
      <c r="K747" s="178"/>
      <c r="L747" s="179"/>
      <c r="M747" s="103"/>
      <c r="N747" s="103"/>
      <c r="O747" s="162" t="s">
        <v>1427</v>
      </c>
      <c r="P747" s="180">
        <v>668.0</v>
      </c>
      <c r="Q747" s="103"/>
      <c r="R747" s="168" t="str">
        <f t="shared" si="1"/>
        <v>64489</v>
      </c>
      <c r="S747" s="181" t="str">
        <f>vlookup(R747,route!$A$3:$L$2248,5,FALSE)</f>
        <v>Origin</v>
      </c>
      <c r="T747" s="168" t="str">
        <f t="shared" si="2"/>
        <v>644104</v>
      </c>
      <c r="U747" s="170" t="str">
        <f>vlookup(T747,route!$A$3:$L$2248,5,FALSE)</f>
        <v>Destination</v>
      </c>
      <c r="V747" s="131"/>
    </row>
    <row r="748">
      <c r="A748" s="129"/>
      <c r="B748" s="168">
        <v>645.0</v>
      </c>
      <c r="C748" s="174" t="s">
        <v>810</v>
      </c>
      <c r="D748" s="154">
        <f>vlookup(E748,terminals!$C$4:$O$196,13,FALSE)</f>
        <v>89</v>
      </c>
      <c r="E748" s="174" t="s">
        <v>283</v>
      </c>
      <c r="F748" s="154">
        <f>vlookup(G748,terminals!$C$4:$O$196,13,FALSE)</f>
        <v>105</v>
      </c>
      <c r="G748" s="174" t="s">
        <v>288</v>
      </c>
      <c r="H748" s="175" t="s">
        <v>1143</v>
      </c>
      <c r="I748" s="176">
        <v>13400.0</v>
      </c>
      <c r="J748" s="177"/>
      <c r="K748" s="178"/>
      <c r="L748" s="179"/>
      <c r="M748" s="103"/>
      <c r="N748" s="103"/>
      <c r="O748" s="162" t="s">
        <v>1403</v>
      </c>
      <c r="P748" s="180">
        <v>132.0</v>
      </c>
      <c r="Q748" s="103"/>
      <c r="R748" s="168" t="str">
        <f t="shared" si="1"/>
        <v>64589</v>
      </c>
      <c r="S748" s="181" t="str">
        <f>vlookup(R748,route!$A$3:$L$2248,5,FALSE)</f>
        <v>Origin</v>
      </c>
      <c r="T748" s="168" t="str">
        <f t="shared" si="2"/>
        <v>645105</v>
      </c>
      <c r="U748" s="170" t="str">
        <f>vlookup(T748,route!$A$3:$L$2248,5,FALSE)</f>
        <v>Destination</v>
      </c>
      <c r="V748" s="131"/>
    </row>
    <row r="749">
      <c r="A749" s="129"/>
      <c r="B749" s="168">
        <v>646.0</v>
      </c>
      <c r="C749" s="174" t="s">
        <v>810</v>
      </c>
      <c r="D749" s="154">
        <f>vlookup(E749,terminals!$C$4:$O$196,13,FALSE)</f>
        <v>89</v>
      </c>
      <c r="E749" s="174" t="s">
        <v>283</v>
      </c>
      <c r="F749" s="154">
        <f>vlookup(G749,terminals!$C$4:$O$196,13,FALSE)</f>
        <v>105</v>
      </c>
      <c r="G749" s="174" t="s">
        <v>288</v>
      </c>
      <c r="H749" s="175" t="s">
        <v>1143</v>
      </c>
      <c r="I749" s="176">
        <v>13400.0</v>
      </c>
      <c r="J749" s="177"/>
      <c r="K749" s="178"/>
      <c r="L749" s="179"/>
      <c r="M749" s="103"/>
      <c r="N749" s="103"/>
      <c r="O749" s="162" t="s">
        <v>1403</v>
      </c>
      <c r="P749" s="180">
        <v>669.0</v>
      </c>
      <c r="Q749" s="103"/>
      <c r="R749" s="168" t="str">
        <f t="shared" si="1"/>
        <v>64689</v>
      </c>
      <c r="S749" s="181" t="str">
        <f>vlookup(R749,route!$A$3:$L$2248,5,FALSE)</f>
        <v>Origin</v>
      </c>
      <c r="T749" s="168" t="str">
        <f t="shared" si="2"/>
        <v>646105</v>
      </c>
      <c r="U749" s="170" t="str">
        <f>vlookup(T749,route!$A$3:$L$2248,5,FALSE)</f>
        <v>Destination</v>
      </c>
      <c r="V749" s="131"/>
    </row>
    <row r="750">
      <c r="A750" s="129"/>
      <c r="B750" s="168">
        <v>647.0</v>
      </c>
      <c r="C750" s="174" t="s">
        <v>811</v>
      </c>
      <c r="D750" s="154">
        <f>vlookup(E750,terminals!$C$4:$O$196,13,FALSE)</f>
        <v>89</v>
      </c>
      <c r="E750" s="174" t="s">
        <v>283</v>
      </c>
      <c r="F750" s="154">
        <f>vlookup(G750,terminals!$C$4:$O$196,13,FALSE)</f>
        <v>107</v>
      </c>
      <c r="G750" s="174" t="s">
        <v>262</v>
      </c>
      <c r="H750" s="175" t="s">
        <v>1143</v>
      </c>
      <c r="I750" s="176">
        <v>13400.0</v>
      </c>
      <c r="J750" s="177"/>
      <c r="K750" s="178"/>
      <c r="L750" s="179"/>
      <c r="M750" s="103"/>
      <c r="N750" s="103"/>
      <c r="O750" s="162" t="s">
        <v>1403</v>
      </c>
      <c r="P750" s="180">
        <v>692.0</v>
      </c>
      <c r="Q750" s="103"/>
      <c r="R750" s="168" t="str">
        <f t="shared" si="1"/>
        <v>64789</v>
      </c>
      <c r="S750" s="181" t="str">
        <f>vlookup(R750,route!$A$3:$L$2248,5,FALSE)</f>
        <v>Origin</v>
      </c>
      <c r="T750" s="168" t="str">
        <f t="shared" si="2"/>
        <v>647107</v>
      </c>
      <c r="U750" s="170" t="str">
        <f>vlookup(T750,route!$A$3:$L$2248,5,FALSE)</f>
        <v>Destination</v>
      </c>
      <c r="V750" s="131"/>
    </row>
    <row r="751">
      <c r="A751" s="129"/>
      <c r="B751" s="168">
        <v>648.0</v>
      </c>
      <c r="C751" s="174" t="s">
        <v>506</v>
      </c>
      <c r="D751" s="154">
        <f>vlookup(E751,terminals!$C$4:$O$196,13,FALSE)</f>
        <v>89</v>
      </c>
      <c r="E751" s="174" t="s">
        <v>283</v>
      </c>
      <c r="F751" s="154">
        <f>vlookup(G751,terminals!$C$4:$O$196,13,FALSE)</f>
        <v>99</v>
      </c>
      <c r="G751" s="174" t="s">
        <v>279</v>
      </c>
      <c r="H751" s="175" t="s">
        <v>1143</v>
      </c>
      <c r="I751" s="176">
        <v>6000.0</v>
      </c>
      <c r="J751" s="177"/>
      <c r="K751" s="178"/>
      <c r="L751" s="179"/>
      <c r="M751" s="103"/>
      <c r="N751" s="103"/>
      <c r="O751" s="162" t="s">
        <v>1439</v>
      </c>
      <c r="P751" s="180">
        <v>668.0</v>
      </c>
      <c r="Q751" s="103"/>
      <c r="R751" s="168" t="str">
        <f t="shared" si="1"/>
        <v>64889</v>
      </c>
      <c r="S751" s="181" t="str">
        <f>vlookup(R751,route!$A$3:$L$2248,5,FALSE)</f>
        <v>Origin</v>
      </c>
      <c r="T751" s="168" t="str">
        <f t="shared" si="2"/>
        <v>64899</v>
      </c>
      <c r="U751" s="170" t="str">
        <f>vlookup(T751,route!$A$3:$L$2248,5,FALSE)</f>
        <v>Destination</v>
      </c>
      <c r="V751" s="131"/>
    </row>
    <row r="752">
      <c r="A752" s="129"/>
      <c r="B752" s="168">
        <v>649.0</v>
      </c>
      <c r="C752" s="174" t="s">
        <v>812</v>
      </c>
      <c r="D752" s="154">
        <f>vlookup(E752,terminals!$C$4:$O$196,13,FALSE)</f>
        <v>89</v>
      </c>
      <c r="E752" s="174" t="s">
        <v>283</v>
      </c>
      <c r="F752" s="154">
        <f>vlookup(G752,terminals!$C$4:$O$196,13,FALSE)</f>
        <v>118</v>
      </c>
      <c r="G752" s="174" t="s">
        <v>266</v>
      </c>
      <c r="H752" s="175" t="s">
        <v>1143</v>
      </c>
      <c r="I752" s="176">
        <v>13800.0</v>
      </c>
      <c r="J752" s="177"/>
      <c r="K752" s="178"/>
      <c r="L752" s="179"/>
      <c r="M752" s="103"/>
      <c r="N752" s="103"/>
      <c r="O752" s="162" t="s">
        <v>1152</v>
      </c>
      <c r="P752" s="180">
        <v>404.0</v>
      </c>
      <c r="Q752" s="103"/>
      <c r="R752" s="168" t="str">
        <f t="shared" si="1"/>
        <v>64989</v>
      </c>
      <c r="S752" s="181" t="str">
        <f>vlookup(R752,route!$A$3:$L$2248,5,FALSE)</f>
        <v>Origin</v>
      </c>
      <c r="T752" s="168" t="str">
        <f t="shared" si="2"/>
        <v>649118</v>
      </c>
      <c r="U752" s="170" t="str">
        <f>vlookup(T752,route!$A$3:$L$2248,5,FALSE)</f>
        <v>Destination</v>
      </c>
      <c r="V752" s="131"/>
    </row>
    <row r="753">
      <c r="A753" s="129"/>
      <c r="B753" s="168">
        <v>650.0</v>
      </c>
      <c r="C753" s="174" t="s">
        <v>813</v>
      </c>
      <c r="D753" s="154">
        <f>vlookup(E753,terminals!$C$4:$O$196,13,FALSE)</f>
        <v>89</v>
      </c>
      <c r="E753" s="174" t="s">
        <v>283</v>
      </c>
      <c r="F753" s="154">
        <f>vlookup(G753,terminals!$C$4:$O$196,13,FALSE)</f>
        <v>112</v>
      </c>
      <c r="G753" s="174" t="s">
        <v>268</v>
      </c>
      <c r="H753" s="175" t="s">
        <v>1143</v>
      </c>
      <c r="I753" s="176">
        <v>13400.0</v>
      </c>
      <c r="J753" s="177"/>
      <c r="K753" s="178"/>
      <c r="L753" s="179"/>
      <c r="M753" s="103"/>
      <c r="N753" s="103"/>
      <c r="O753" s="162" t="s">
        <v>1401</v>
      </c>
      <c r="P753" s="180">
        <v>404.0</v>
      </c>
      <c r="Q753" s="103"/>
      <c r="R753" s="168" t="str">
        <f t="shared" si="1"/>
        <v>65089</v>
      </c>
      <c r="S753" s="181" t="str">
        <f>vlookup(R753,route!$A$3:$L$2248,5,FALSE)</f>
        <v>Origin</v>
      </c>
      <c r="T753" s="168" t="str">
        <f t="shared" si="2"/>
        <v>650112</v>
      </c>
      <c r="U753" s="170" t="str">
        <f>vlookup(T753,route!$A$3:$L$2248,5,FALSE)</f>
        <v>Destination</v>
      </c>
      <c r="V753" s="131"/>
    </row>
    <row r="754">
      <c r="A754" s="129"/>
      <c r="B754" s="168">
        <v>651.0</v>
      </c>
      <c r="C754" s="174" t="s">
        <v>814</v>
      </c>
      <c r="D754" s="154">
        <f>vlookup(E754,terminals!$C$4:$O$196,13,FALSE)</f>
        <v>89</v>
      </c>
      <c r="E754" s="174" t="s">
        <v>283</v>
      </c>
      <c r="F754" s="154">
        <f>vlookup(G754,terminals!$C$4:$O$196,13,FALSE)</f>
        <v>107</v>
      </c>
      <c r="G754" s="174" t="s">
        <v>262</v>
      </c>
      <c r="H754" s="175" t="s">
        <v>1143</v>
      </c>
      <c r="I754" s="176">
        <v>13400.0</v>
      </c>
      <c r="J754" s="177"/>
      <c r="K754" s="178"/>
      <c r="L754" s="179"/>
      <c r="M754" s="103"/>
      <c r="N754" s="103"/>
      <c r="O754" s="162" t="s">
        <v>1403</v>
      </c>
      <c r="P754" s="180">
        <v>430.0</v>
      </c>
      <c r="Q754" s="103"/>
      <c r="R754" s="168" t="str">
        <f t="shared" si="1"/>
        <v>65189</v>
      </c>
      <c r="S754" s="181" t="str">
        <f>vlookup(R754,route!$A$3:$L$2248,5,FALSE)</f>
        <v>Origin</v>
      </c>
      <c r="T754" s="168" t="str">
        <f t="shared" si="2"/>
        <v>651107</v>
      </c>
      <c r="U754" s="170" t="str">
        <f>vlookup(T754,route!$A$3:$L$2248,5,FALSE)</f>
        <v>Destination</v>
      </c>
      <c r="V754" s="131"/>
    </row>
    <row r="755">
      <c r="A755" s="129"/>
      <c r="B755" s="168">
        <v>652.0</v>
      </c>
      <c r="C755" s="174" t="s">
        <v>815</v>
      </c>
      <c r="D755" s="154">
        <f>vlookup(E755,terminals!$C$4:$O$196,13,FALSE)</f>
        <v>93</v>
      </c>
      <c r="E755" s="174" t="s">
        <v>273</v>
      </c>
      <c r="F755" s="154">
        <f>vlookup(G755,terminals!$C$4:$O$196,13,FALSE)</f>
        <v>102</v>
      </c>
      <c r="G755" s="174" t="s">
        <v>301</v>
      </c>
      <c r="H755" s="175" t="s">
        <v>1143</v>
      </c>
      <c r="I755" s="176">
        <v>10700.0</v>
      </c>
      <c r="J755" s="177"/>
      <c r="K755" s="178"/>
      <c r="L755" s="179"/>
      <c r="M755" s="103"/>
      <c r="N755" s="103"/>
      <c r="O755" s="162" t="s">
        <v>1329</v>
      </c>
      <c r="P755" s="180">
        <v>446.0</v>
      </c>
      <c r="Q755" s="103"/>
      <c r="R755" s="168" t="str">
        <f t="shared" si="1"/>
        <v>65293</v>
      </c>
      <c r="S755" s="181" t="str">
        <f>vlookup(R755,route!$A$3:$L$2248,5,FALSE)</f>
        <v>Origin</v>
      </c>
      <c r="T755" s="168" t="str">
        <f t="shared" si="2"/>
        <v>652102</v>
      </c>
      <c r="U755" s="170" t="str">
        <f>vlookup(T755,route!$A$3:$L$2248,5,FALSE)</f>
        <v>Destination</v>
      </c>
      <c r="V755" s="131"/>
    </row>
    <row r="756">
      <c r="A756" s="129"/>
      <c r="B756" s="168">
        <v>653.0</v>
      </c>
      <c r="C756" s="174" t="s">
        <v>815</v>
      </c>
      <c r="D756" s="154">
        <f>vlookup(E756,terminals!$C$4:$O$196,13,FALSE)</f>
        <v>93</v>
      </c>
      <c r="E756" s="174" t="s">
        <v>273</v>
      </c>
      <c r="F756" s="154">
        <f>vlookup(G756,terminals!$C$4:$O$196,13,FALSE)</f>
        <v>102</v>
      </c>
      <c r="G756" s="174" t="s">
        <v>301</v>
      </c>
      <c r="H756" s="175" t="s">
        <v>1143</v>
      </c>
      <c r="I756" s="176">
        <v>11700.0</v>
      </c>
      <c r="J756" s="177"/>
      <c r="K756" s="178"/>
      <c r="L756" s="179"/>
      <c r="M756" s="103"/>
      <c r="N756" s="103"/>
      <c r="O756" s="162" t="s">
        <v>1329</v>
      </c>
      <c r="P756" s="180">
        <v>427.0</v>
      </c>
      <c r="Q756" s="103"/>
      <c r="R756" s="168" t="str">
        <f t="shared" si="1"/>
        <v>65393</v>
      </c>
      <c r="S756" s="181" t="str">
        <f>vlookup(R756,route!$A$3:$L$2248,5,FALSE)</f>
        <v>Origin</v>
      </c>
      <c r="T756" s="168" t="str">
        <f t="shared" si="2"/>
        <v>653102</v>
      </c>
      <c r="U756" s="170" t="str">
        <f>vlookup(T756,route!$A$3:$L$2248,5,FALSE)</f>
        <v>Destination</v>
      </c>
      <c r="V756" s="131"/>
    </row>
    <row r="757">
      <c r="A757" s="129"/>
      <c r="B757" s="168">
        <v>654.0</v>
      </c>
      <c r="C757" s="174" t="s">
        <v>816</v>
      </c>
      <c r="D757" s="154">
        <f>vlookup(E757,terminals!$C$4:$O$196,13,FALSE)</f>
        <v>93</v>
      </c>
      <c r="E757" s="174" t="s">
        <v>273</v>
      </c>
      <c r="F757" s="154">
        <f>vlookup(G757,terminals!$C$4:$O$196,13,FALSE)</f>
        <v>113</v>
      </c>
      <c r="G757" s="174" t="s">
        <v>270</v>
      </c>
      <c r="H757" s="175" t="s">
        <v>1143</v>
      </c>
      <c r="I757" s="176">
        <v>12600.0</v>
      </c>
      <c r="J757" s="177"/>
      <c r="K757" s="178"/>
      <c r="L757" s="179"/>
      <c r="M757" s="103"/>
      <c r="N757" s="103"/>
      <c r="O757" s="162" t="s">
        <v>1440</v>
      </c>
      <c r="P757" s="180">
        <v>427.0</v>
      </c>
      <c r="Q757" s="103"/>
      <c r="R757" s="168" t="str">
        <f t="shared" si="1"/>
        <v>65493</v>
      </c>
      <c r="S757" s="181" t="str">
        <f>vlookup(R757,route!$A$3:$L$2248,5,FALSE)</f>
        <v>Origin</v>
      </c>
      <c r="T757" s="168" t="str">
        <f t="shared" si="2"/>
        <v>654113</v>
      </c>
      <c r="U757" s="170" t="str">
        <f>vlookup(T757,route!$A$3:$L$2248,5,FALSE)</f>
        <v>Destination</v>
      </c>
      <c r="V757" s="131"/>
    </row>
    <row r="758">
      <c r="A758" s="129"/>
      <c r="B758" s="168">
        <v>655.0</v>
      </c>
      <c r="C758" s="174" t="s">
        <v>817</v>
      </c>
      <c r="D758" s="154">
        <f>vlookup(E758,terminals!$C$4:$O$196,13,FALSE)</f>
        <v>93</v>
      </c>
      <c r="E758" s="174" t="s">
        <v>273</v>
      </c>
      <c r="F758" s="154">
        <f>vlookup(G758,terminals!$C$4:$O$196,13,FALSE)</f>
        <v>106</v>
      </c>
      <c r="G758" s="174" t="s">
        <v>263</v>
      </c>
      <c r="H758" s="175" t="s">
        <v>1143</v>
      </c>
      <c r="I758" s="176">
        <v>8400.0</v>
      </c>
      <c r="J758" s="177"/>
      <c r="K758" s="178"/>
      <c r="L758" s="179"/>
      <c r="M758" s="103"/>
      <c r="N758" s="103"/>
      <c r="O758" s="162" t="s">
        <v>1441</v>
      </c>
      <c r="P758" s="180">
        <v>568.0</v>
      </c>
      <c r="Q758" s="103"/>
      <c r="R758" s="168" t="str">
        <f t="shared" si="1"/>
        <v>65593</v>
      </c>
      <c r="S758" s="181" t="str">
        <f>vlookup(R758,route!$A$3:$L$2248,5,FALSE)</f>
        <v>Origin</v>
      </c>
      <c r="T758" s="168" t="str">
        <f t="shared" si="2"/>
        <v>655106</v>
      </c>
      <c r="U758" s="170" t="str">
        <f>vlookup(T758,route!$A$3:$L$2248,5,FALSE)</f>
        <v>Destination</v>
      </c>
      <c r="V758" s="131"/>
    </row>
    <row r="759">
      <c r="A759" s="129"/>
      <c r="B759" s="168">
        <v>656.0</v>
      </c>
      <c r="C759" s="174" t="s">
        <v>818</v>
      </c>
      <c r="D759" s="154">
        <f>vlookup(E759,terminals!$C$4:$O$196,13,FALSE)</f>
        <v>93</v>
      </c>
      <c r="E759" s="174" t="s">
        <v>273</v>
      </c>
      <c r="F759" s="154">
        <f>vlookup(G759,terminals!$C$4:$O$196,13,FALSE)</f>
        <v>105</v>
      </c>
      <c r="G759" s="174" t="s">
        <v>288</v>
      </c>
      <c r="H759" s="175" t="s">
        <v>1143</v>
      </c>
      <c r="I759" s="176">
        <v>9700.0</v>
      </c>
      <c r="J759" s="177"/>
      <c r="K759" s="178"/>
      <c r="L759" s="179"/>
      <c r="M759" s="103"/>
      <c r="N759" s="103"/>
      <c r="O759" s="162" t="s">
        <v>1277</v>
      </c>
      <c r="P759" s="180">
        <v>555.0</v>
      </c>
      <c r="Q759" s="103"/>
      <c r="R759" s="168" t="str">
        <f t="shared" si="1"/>
        <v>65693</v>
      </c>
      <c r="S759" s="181" t="str">
        <f>vlookup(R759,route!$A$3:$L$2248,5,FALSE)</f>
        <v>Origin</v>
      </c>
      <c r="T759" s="168" t="str">
        <f t="shared" si="2"/>
        <v>656105</v>
      </c>
      <c r="U759" s="170" t="str">
        <f>vlookup(T759,route!$A$3:$L$2248,5,FALSE)</f>
        <v>Destination</v>
      </c>
      <c r="V759" s="131"/>
    </row>
    <row r="760">
      <c r="A760" s="129"/>
      <c r="B760" s="168">
        <v>657.0</v>
      </c>
      <c r="C760" s="174" t="s">
        <v>818</v>
      </c>
      <c r="D760" s="154">
        <f>vlookup(E760,terminals!$C$4:$O$196,13,FALSE)</f>
        <v>93</v>
      </c>
      <c r="E760" s="174" t="s">
        <v>273</v>
      </c>
      <c r="F760" s="154">
        <f>vlookup(G760,terminals!$C$4:$O$196,13,FALSE)</f>
        <v>105</v>
      </c>
      <c r="G760" s="174" t="s">
        <v>288</v>
      </c>
      <c r="H760" s="175" t="s">
        <v>1143</v>
      </c>
      <c r="I760" s="176">
        <v>12600.0</v>
      </c>
      <c r="J760" s="177"/>
      <c r="K760" s="178"/>
      <c r="L760" s="179"/>
      <c r="M760" s="103"/>
      <c r="N760" s="103"/>
      <c r="O760" s="162" t="s">
        <v>1277</v>
      </c>
      <c r="P760" s="180">
        <v>555.0</v>
      </c>
      <c r="Q760" s="103"/>
      <c r="R760" s="168" t="str">
        <f t="shared" si="1"/>
        <v>65793</v>
      </c>
      <c r="S760" s="181" t="str">
        <f>vlookup(R760,route!$A$3:$L$2248,5,FALSE)</f>
        <v>Origin</v>
      </c>
      <c r="T760" s="168" t="str">
        <f t="shared" si="2"/>
        <v>657105</v>
      </c>
      <c r="U760" s="170" t="str">
        <f>vlookup(T760,route!$A$3:$L$2248,5,FALSE)</f>
        <v>Destination</v>
      </c>
      <c r="V760" s="131"/>
    </row>
    <row r="761">
      <c r="A761" s="129"/>
      <c r="B761" s="168">
        <v>658.0</v>
      </c>
      <c r="C761" s="174" t="s">
        <v>819</v>
      </c>
      <c r="D761" s="154">
        <f>vlookup(E761,terminals!$C$4:$O$196,13,FALSE)</f>
        <v>93</v>
      </c>
      <c r="E761" s="174" t="s">
        <v>273</v>
      </c>
      <c r="F761" s="154">
        <f>vlookup(G761,terminals!$C$4:$O$196,13,FALSE)</f>
        <v>120</v>
      </c>
      <c r="G761" s="174" t="s">
        <v>267</v>
      </c>
      <c r="H761" s="175" t="s">
        <v>1143</v>
      </c>
      <c r="I761" s="176">
        <v>13000.0</v>
      </c>
      <c r="J761" s="177"/>
      <c r="K761" s="178"/>
      <c r="L761" s="179"/>
      <c r="M761" s="103"/>
      <c r="N761" s="103"/>
      <c r="O761" s="162" t="s">
        <v>1398</v>
      </c>
      <c r="P761" s="180">
        <v>456.0</v>
      </c>
      <c r="Q761" s="103"/>
      <c r="R761" s="168" t="str">
        <f t="shared" si="1"/>
        <v>65893</v>
      </c>
      <c r="S761" s="181" t="str">
        <f>vlookup(R761,route!$A$3:$L$2248,5,FALSE)</f>
        <v>Origin</v>
      </c>
      <c r="T761" s="168" t="str">
        <f t="shared" si="2"/>
        <v>658120</v>
      </c>
      <c r="U761" s="170" t="str">
        <f>vlookup(T761,route!$A$3:$L$2248,5,FALSE)</f>
        <v>Destination</v>
      </c>
      <c r="V761" s="131"/>
    </row>
    <row r="762">
      <c r="A762" s="129"/>
      <c r="B762" s="168">
        <v>659.0</v>
      </c>
      <c r="C762" s="174" t="s">
        <v>820</v>
      </c>
      <c r="D762" s="154">
        <f>vlookup(E762,terminals!$C$4:$O$196,13,FALSE)</f>
        <v>93</v>
      </c>
      <c r="E762" s="174" t="s">
        <v>273</v>
      </c>
      <c r="F762" s="154">
        <f>vlookup(G762,terminals!$C$4:$O$196,13,FALSE)</f>
        <v>118</v>
      </c>
      <c r="G762" s="174" t="s">
        <v>266</v>
      </c>
      <c r="H762" s="175" t="s">
        <v>1143</v>
      </c>
      <c r="I762" s="176">
        <v>13000.0</v>
      </c>
      <c r="J762" s="177"/>
      <c r="K762" s="178"/>
      <c r="L762" s="179"/>
      <c r="M762" s="103"/>
      <c r="N762" s="103"/>
      <c r="O762" s="162" t="s">
        <v>1423</v>
      </c>
      <c r="P762" s="180">
        <v>527.0</v>
      </c>
      <c r="Q762" s="103"/>
      <c r="R762" s="168" t="str">
        <f t="shared" si="1"/>
        <v>65993</v>
      </c>
      <c r="S762" s="181" t="str">
        <f>vlookup(R762,route!$A$3:$L$2248,5,FALSE)</f>
        <v>Origin</v>
      </c>
      <c r="T762" s="168" t="str">
        <f t="shared" si="2"/>
        <v>659118</v>
      </c>
      <c r="U762" s="170" t="str">
        <f>vlookup(T762,route!$A$3:$L$2248,5,FALSE)</f>
        <v>Destination</v>
      </c>
      <c r="V762" s="131"/>
    </row>
    <row r="763">
      <c r="A763" s="129"/>
      <c r="B763" s="168">
        <v>660.0</v>
      </c>
      <c r="C763" s="174" t="s">
        <v>820</v>
      </c>
      <c r="D763" s="154">
        <f>vlookup(E763,terminals!$C$4:$O$196,13,FALSE)</f>
        <v>93</v>
      </c>
      <c r="E763" s="174" t="s">
        <v>273</v>
      </c>
      <c r="F763" s="154">
        <f>vlookup(G763,terminals!$C$4:$O$196,13,FALSE)</f>
        <v>118</v>
      </c>
      <c r="G763" s="174" t="s">
        <v>266</v>
      </c>
      <c r="H763" s="175" t="s">
        <v>1143</v>
      </c>
      <c r="I763" s="176">
        <v>13000.0</v>
      </c>
      <c r="J763" s="177"/>
      <c r="K763" s="178"/>
      <c r="L763" s="179"/>
      <c r="M763" s="103"/>
      <c r="N763" s="103"/>
      <c r="O763" s="162" t="s">
        <v>1423</v>
      </c>
      <c r="P763" s="180">
        <v>569.0</v>
      </c>
      <c r="Q763" s="103"/>
      <c r="R763" s="168" t="str">
        <f t="shared" si="1"/>
        <v>66093</v>
      </c>
      <c r="S763" s="181" t="str">
        <f>vlookup(R763,route!$A$3:$L$2248,5,FALSE)</f>
        <v>Origin</v>
      </c>
      <c r="T763" s="168" t="str">
        <f t="shared" si="2"/>
        <v>660118</v>
      </c>
      <c r="U763" s="170" t="str">
        <f>vlookup(T763,route!$A$3:$L$2248,5,FALSE)</f>
        <v>Destination</v>
      </c>
      <c r="V763" s="131"/>
    </row>
    <row r="764">
      <c r="A764" s="129"/>
      <c r="B764" s="168">
        <v>661.0</v>
      </c>
      <c r="C764" s="174" t="s">
        <v>821</v>
      </c>
      <c r="D764" s="154">
        <f>vlookup(E764,terminals!$C$4:$O$196,13,FALSE)</f>
        <v>93</v>
      </c>
      <c r="E764" s="174" t="s">
        <v>273</v>
      </c>
      <c r="F764" s="154">
        <f>vlookup(G764,terminals!$C$4:$O$196,13,FALSE)</f>
        <v>112</v>
      </c>
      <c r="G764" s="174" t="s">
        <v>268</v>
      </c>
      <c r="H764" s="175" t="s">
        <v>1143</v>
      </c>
      <c r="I764" s="176">
        <v>8400.0</v>
      </c>
      <c r="J764" s="177"/>
      <c r="K764" s="178"/>
      <c r="L764" s="179"/>
      <c r="M764" s="103"/>
      <c r="N764" s="103"/>
      <c r="O764" s="162" t="s">
        <v>1410</v>
      </c>
      <c r="P764" s="180">
        <v>550.0</v>
      </c>
      <c r="Q764" s="103"/>
      <c r="R764" s="168" t="str">
        <f t="shared" si="1"/>
        <v>66193</v>
      </c>
      <c r="S764" s="181" t="str">
        <f>vlookup(R764,route!$A$3:$L$2248,5,FALSE)</f>
        <v>Origin</v>
      </c>
      <c r="T764" s="168" t="str">
        <f t="shared" si="2"/>
        <v>661112</v>
      </c>
      <c r="U764" s="170" t="str">
        <f>vlookup(T764,route!$A$3:$L$2248,5,FALSE)</f>
        <v>Destination</v>
      </c>
      <c r="V764" s="131"/>
    </row>
    <row r="765">
      <c r="A765" s="129"/>
      <c r="B765" s="168">
        <v>662.0</v>
      </c>
      <c r="C765" s="174" t="s">
        <v>822</v>
      </c>
      <c r="D765" s="154">
        <f>vlookup(E765,terminals!$C$4:$O$196,13,FALSE)</f>
        <v>91</v>
      </c>
      <c r="E765" s="174" t="s">
        <v>274</v>
      </c>
      <c r="F765" s="154">
        <f>vlookup(G765,terminals!$C$4:$O$196,13,FALSE)</f>
        <v>102</v>
      </c>
      <c r="G765" s="174" t="s">
        <v>301</v>
      </c>
      <c r="H765" s="175" t="s">
        <v>1143</v>
      </c>
      <c r="I765" s="176">
        <v>11700.0</v>
      </c>
      <c r="J765" s="177"/>
      <c r="K765" s="178"/>
      <c r="L765" s="179"/>
      <c r="M765" s="103"/>
      <c r="N765" s="103"/>
      <c r="O765" s="162" t="s">
        <v>1322</v>
      </c>
      <c r="P765" s="180">
        <v>555.0</v>
      </c>
      <c r="Q765" s="103"/>
      <c r="R765" s="168" t="str">
        <f t="shared" si="1"/>
        <v>66291</v>
      </c>
      <c r="S765" s="181" t="str">
        <f>vlookup(R765,route!$A$3:$L$2248,5,FALSE)</f>
        <v>Origin</v>
      </c>
      <c r="T765" s="168" t="str">
        <f t="shared" si="2"/>
        <v>662102</v>
      </c>
      <c r="U765" s="170" t="str">
        <f>vlookup(T765,route!$A$3:$L$2248,5,FALSE)</f>
        <v>Destination</v>
      </c>
      <c r="V765" s="131"/>
    </row>
    <row r="766">
      <c r="A766" s="129"/>
      <c r="B766" s="168">
        <v>663.0</v>
      </c>
      <c r="C766" s="174" t="s">
        <v>823</v>
      </c>
      <c r="D766" s="154">
        <f>vlookup(E766,terminals!$C$4:$O$196,13,FALSE)</f>
        <v>91</v>
      </c>
      <c r="E766" s="174" t="s">
        <v>274</v>
      </c>
      <c r="F766" s="154">
        <f>vlookup(G766,terminals!$C$4:$O$196,13,FALSE)</f>
        <v>106</v>
      </c>
      <c r="G766" s="174" t="s">
        <v>263</v>
      </c>
      <c r="H766" s="175" t="s">
        <v>1143</v>
      </c>
      <c r="I766" s="176">
        <v>8600.0</v>
      </c>
      <c r="J766" s="177"/>
      <c r="K766" s="178"/>
      <c r="L766" s="179"/>
      <c r="M766" s="103"/>
      <c r="N766" s="103"/>
      <c r="O766" s="162" t="s">
        <v>1442</v>
      </c>
      <c r="P766" s="180">
        <v>647.0</v>
      </c>
      <c r="Q766" s="103"/>
      <c r="R766" s="168" t="str">
        <f t="shared" si="1"/>
        <v>66391</v>
      </c>
      <c r="S766" s="181" t="str">
        <f>vlookup(R766,route!$A$3:$L$2248,5,FALSE)</f>
        <v>Origin</v>
      </c>
      <c r="T766" s="168" t="str">
        <f t="shared" si="2"/>
        <v>663106</v>
      </c>
      <c r="U766" s="170" t="str">
        <f>vlookup(T766,route!$A$3:$L$2248,5,FALSE)</f>
        <v>Destination</v>
      </c>
      <c r="V766" s="131"/>
    </row>
    <row r="767">
      <c r="A767" s="129"/>
      <c r="B767" s="168">
        <v>664.0</v>
      </c>
      <c r="C767" s="174" t="s">
        <v>824</v>
      </c>
      <c r="D767" s="154">
        <f>vlookup(E767,terminals!$C$4:$O$196,13,FALSE)</f>
        <v>91</v>
      </c>
      <c r="E767" s="174" t="s">
        <v>274</v>
      </c>
      <c r="F767" s="154">
        <f>vlookup(G767,terminals!$C$4:$O$196,13,FALSE)</f>
        <v>105</v>
      </c>
      <c r="G767" s="174" t="s">
        <v>288</v>
      </c>
      <c r="H767" s="175" t="s">
        <v>1143</v>
      </c>
      <c r="I767" s="176">
        <v>8200.0</v>
      </c>
      <c r="J767" s="177"/>
      <c r="K767" s="178"/>
      <c r="L767" s="179"/>
      <c r="M767" s="103"/>
      <c r="N767" s="103"/>
      <c r="O767" s="162" t="s">
        <v>1433</v>
      </c>
      <c r="P767" s="180">
        <v>635.0</v>
      </c>
      <c r="Q767" s="103"/>
      <c r="R767" s="168" t="str">
        <f t="shared" si="1"/>
        <v>66491</v>
      </c>
      <c r="S767" s="181" t="str">
        <f>vlookup(R767,route!$A$3:$L$2248,5,FALSE)</f>
        <v>Origin</v>
      </c>
      <c r="T767" s="168" t="str">
        <f t="shared" si="2"/>
        <v>664105</v>
      </c>
      <c r="U767" s="170" t="str">
        <f>vlookup(T767,route!$A$3:$L$2248,5,FALSE)</f>
        <v>Destination</v>
      </c>
      <c r="V767" s="131"/>
    </row>
    <row r="768">
      <c r="A768" s="129"/>
      <c r="B768" s="168">
        <v>665.0</v>
      </c>
      <c r="C768" s="174" t="s">
        <v>825</v>
      </c>
      <c r="D768" s="154">
        <f>vlookup(E768,terminals!$C$4:$O$196,13,FALSE)</f>
        <v>91</v>
      </c>
      <c r="E768" s="174" t="s">
        <v>274</v>
      </c>
      <c r="F768" s="154">
        <f>vlookup(G768,terminals!$C$4:$O$196,13,FALSE)</f>
        <v>107</v>
      </c>
      <c r="G768" s="174" t="s">
        <v>262</v>
      </c>
      <c r="H768" s="175" t="s">
        <v>1143</v>
      </c>
      <c r="I768" s="176">
        <v>8600.0</v>
      </c>
      <c r="J768" s="177"/>
      <c r="K768" s="178"/>
      <c r="L768" s="179"/>
      <c r="M768" s="103"/>
      <c r="N768" s="103"/>
      <c r="O768" s="162" t="s">
        <v>1433</v>
      </c>
      <c r="P768" s="180">
        <v>662.0</v>
      </c>
      <c r="Q768" s="103"/>
      <c r="R768" s="168" t="str">
        <f t="shared" si="1"/>
        <v>66591</v>
      </c>
      <c r="S768" s="181" t="str">
        <f>vlookup(R768,route!$A$3:$L$2248,5,FALSE)</f>
        <v>Origin</v>
      </c>
      <c r="T768" s="168" t="str">
        <f t="shared" si="2"/>
        <v>665107</v>
      </c>
      <c r="U768" s="170" t="str">
        <f>vlookup(T768,route!$A$3:$L$2248,5,FALSE)</f>
        <v>Destination</v>
      </c>
      <c r="V768" s="131"/>
    </row>
    <row r="769">
      <c r="A769" s="129"/>
      <c r="B769" s="168">
        <v>666.0</v>
      </c>
      <c r="C769" s="174" t="s">
        <v>826</v>
      </c>
      <c r="D769" s="154">
        <f>vlookup(E769,terminals!$C$4:$O$196,13,FALSE)</f>
        <v>91</v>
      </c>
      <c r="E769" s="174" t="s">
        <v>274</v>
      </c>
      <c r="F769" s="154">
        <f>vlookup(G769,terminals!$C$4:$O$196,13,FALSE)</f>
        <v>117</v>
      </c>
      <c r="G769" s="174" t="s">
        <v>281</v>
      </c>
      <c r="H769" s="175" t="s">
        <v>1143</v>
      </c>
      <c r="I769" s="176">
        <v>12400.0</v>
      </c>
      <c r="J769" s="177"/>
      <c r="K769" s="178"/>
      <c r="L769" s="179"/>
      <c r="M769" s="103"/>
      <c r="N769" s="103"/>
      <c r="O769" s="162" t="s">
        <v>1412</v>
      </c>
      <c r="P769" s="180">
        <v>412.0</v>
      </c>
      <c r="Q769" s="103"/>
      <c r="R769" s="168" t="str">
        <f t="shared" si="1"/>
        <v>66691</v>
      </c>
      <c r="S769" s="181" t="str">
        <f>vlookup(R769,route!$A$3:$L$2248,5,FALSE)</f>
        <v>Origin</v>
      </c>
      <c r="T769" s="168" t="str">
        <f t="shared" si="2"/>
        <v>666117</v>
      </c>
      <c r="U769" s="170" t="str">
        <f>vlookup(T769,route!$A$3:$L$2248,5,FALSE)</f>
        <v>Destination</v>
      </c>
      <c r="V769" s="131"/>
    </row>
    <row r="770">
      <c r="A770" s="129"/>
      <c r="B770" s="168">
        <v>667.0</v>
      </c>
      <c r="C770" s="174" t="s">
        <v>827</v>
      </c>
      <c r="D770" s="154">
        <f>vlookup(E770,terminals!$C$4:$O$196,13,FALSE)</f>
        <v>91</v>
      </c>
      <c r="E770" s="174" t="s">
        <v>274</v>
      </c>
      <c r="F770" s="154">
        <f>vlookup(G770,terminals!$C$4:$O$196,13,FALSE)</f>
        <v>119</v>
      </c>
      <c r="G770" s="174" t="s">
        <v>269</v>
      </c>
      <c r="H770" s="175" t="s">
        <v>1143</v>
      </c>
      <c r="I770" s="176">
        <v>11700.0</v>
      </c>
      <c r="J770" s="177"/>
      <c r="K770" s="178"/>
      <c r="L770" s="179"/>
      <c r="M770" s="103"/>
      <c r="N770" s="103"/>
      <c r="O770" s="162" t="s">
        <v>1443</v>
      </c>
      <c r="P770" s="180">
        <v>530.0</v>
      </c>
      <c r="Q770" s="103"/>
      <c r="R770" s="168" t="str">
        <f t="shared" si="1"/>
        <v>66791</v>
      </c>
      <c r="S770" s="181" t="str">
        <f>vlookup(R770,route!$A$3:$L$2248,5,FALSE)</f>
        <v>Origin</v>
      </c>
      <c r="T770" s="168" t="str">
        <f t="shared" si="2"/>
        <v>667119</v>
      </c>
      <c r="U770" s="170" t="str">
        <f>vlookup(T770,route!$A$3:$L$2248,5,FALSE)</f>
        <v>Destination</v>
      </c>
      <c r="V770" s="131"/>
    </row>
    <row r="771">
      <c r="A771" s="129"/>
      <c r="B771" s="168">
        <v>668.0</v>
      </c>
      <c r="C771" s="174" t="s">
        <v>828</v>
      </c>
      <c r="D771" s="154">
        <f>vlookup(E771,terminals!$C$4:$O$196,13,FALSE)</f>
        <v>91</v>
      </c>
      <c r="E771" s="174" t="s">
        <v>274</v>
      </c>
      <c r="F771" s="154">
        <f>vlookup(G771,terminals!$C$4:$O$196,13,FALSE)</f>
        <v>118</v>
      </c>
      <c r="G771" s="174" t="s">
        <v>266</v>
      </c>
      <c r="H771" s="175" t="s">
        <v>1143</v>
      </c>
      <c r="I771" s="176">
        <v>12800.0</v>
      </c>
      <c r="J771" s="177"/>
      <c r="K771" s="178"/>
      <c r="L771" s="179"/>
      <c r="M771" s="103"/>
      <c r="N771" s="103"/>
      <c r="O771" s="162" t="s">
        <v>1444</v>
      </c>
      <c r="P771" s="180">
        <v>625.0</v>
      </c>
      <c r="Q771" s="103"/>
      <c r="R771" s="168" t="str">
        <f t="shared" si="1"/>
        <v>66891</v>
      </c>
      <c r="S771" s="181" t="str">
        <f>vlookup(R771,route!$A$3:$L$2248,5,FALSE)</f>
        <v>Origin</v>
      </c>
      <c r="T771" s="168" t="str">
        <f t="shared" si="2"/>
        <v>668118</v>
      </c>
      <c r="U771" s="170" t="str">
        <f>vlookup(T771,route!$A$3:$L$2248,5,FALSE)</f>
        <v>Destination</v>
      </c>
      <c r="V771" s="131"/>
    </row>
    <row r="772">
      <c r="A772" s="129"/>
      <c r="B772" s="168">
        <v>669.0</v>
      </c>
      <c r="C772" s="174" t="s">
        <v>829</v>
      </c>
      <c r="D772" s="154">
        <f>vlookup(E772,terminals!$C$4:$O$196,13,FALSE)</f>
        <v>119</v>
      </c>
      <c r="E772" s="174" t="s">
        <v>269</v>
      </c>
      <c r="F772" s="154">
        <f>vlookup(G772,terminals!$C$4:$O$196,13,FALSE)</f>
        <v>90</v>
      </c>
      <c r="G772" s="174" t="s">
        <v>284</v>
      </c>
      <c r="H772" s="175" t="s">
        <v>1143</v>
      </c>
      <c r="I772" s="176">
        <v>8700.0</v>
      </c>
      <c r="J772" s="177"/>
      <c r="K772" s="178"/>
      <c r="L772" s="179"/>
      <c r="M772" s="103"/>
      <c r="N772" s="103"/>
      <c r="O772" s="162" t="s">
        <v>1282</v>
      </c>
      <c r="P772" s="180">
        <v>626.0</v>
      </c>
      <c r="Q772" s="103"/>
      <c r="R772" s="168" t="str">
        <f t="shared" si="1"/>
        <v>669119</v>
      </c>
      <c r="S772" s="181" t="str">
        <f>vlookup(R772,route!$A$3:$L$2248,5,FALSE)</f>
        <v>Origin</v>
      </c>
      <c r="T772" s="168" t="str">
        <f t="shared" si="2"/>
        <v>66990</v>
      </c>
      <c r="U772" s="170" t="str">
        <f>vlookup(T772,route!$A$3:$L$2248,5,FALSE)</f>
        <v>Destination</v>
      </c>
      <c r="V772" s="131"/>
    </row>
    <row r="773">
      <c r="A773" s="129"/>
      <c r="B773" s="168">
        <v>670.0</v>
      </c>
      <c r="C773" s="174" t="s">
        <v>830</v>
      </c>
      <c r="D773" s="154">
        <f>vlookup(E773,terminals!$C$4:$O$196,13,FALSE)</f>
        <v>119</v>
      </c>
      <c r="E773" s="174" t="s">
        <v>269</v>
      </c>
      <c r="F773" s="154">
        <f>vlookup(G773,terminals!$C$4:$O$196,13,FALSE)</f>
        <v>99</v>
      </c>
      <c r="G773" s="174" t="s">
        <v>279</v>
      </c>
      <c r="H773" s="175" t="s">
        <v>1143</v>
      </c>
      <c r="I773" s="176">
        <v>9100.0</v>
      </c>
      <c r="J773" s="177"/>
      <c r="K773" s="178"/>
      <c r="L773" s="179"/>
      <c r="M773" s="103"/>
      <c r="N773" s="103"/>
      <c r="O773" s="162" t="s">
        <v>1203</v>
      </c>
      <c r="P773" s="180">
        <v>523.0</v>
      </c>
      <c r="Q773" s="103"/>
      <c r="R773" s="168" t="str">
        <f t="shared" si="1"/>
        <v>670119</v>
      </c>
      <c r="S773" s="181" t="str">
        <f>vlookup(R773,route!$A$3:$L$2248,5,FALSE)</f>
        <v>Origin</v>
      </c>
      <c r="T773" s="168" t="str">
        <f t="shared" si="2"/>
        <v>67099</v>
      </c>
      <c r="U773" s="170" t="str">
        <f>vlookup(T773,route!$A$3:$L$2248,5,FALSE)</f>
        <v>Destination</v>
      </c>
      <c r="V773" s="131"/>
    </row>
    <row r="774">
      <c r="A774" s="129"/>
      <c r="B774" s="168">
        <v>671.0</v>
      </c>
      <c r="C774" s="174" t="s">
        <v>831</v>
      </c>
      <c r="D774" s="154">
        <f>vlookup(E774,terminals!$C$4:$O$196,13,FALSE)</f>
        <v>119</v>
      </c>
      <c r="E774" s="174" t="s">
        <v>269</v>
      </c>
      <c r="F774" s="154">
        <f>vlookup(G774,terminals!$C$4:$O$196,13,FALSE)</f>
        <v>116</v>
      </c>
      <c r="G774" s="174" t="s">
        <v>298</v>
      </c>
      <c r="H774" s="175" t="s">
        <v>1143</v>
      </c>
      <c r="I774" s="176">
        <v>10300.0</v>
      </c>
      <c r="J774" s="177"/>
      <c r="K774" s="178"/>
      <c r="L774" s="179"/>
      <c r="M774" s="103"/>
      <c r="N774" s="103"/>
      <c r="O774" s="162" t="s">
        <v>1445</v>
      </c>
      <c r="P774" s="180">
        <v>428.0</v>
      </c>
      <c r="Q774" s="103"/>
      <c r="R774" s="168" t="str">
        <f t="shared" si="1"/>
        <v>671119</v>
      </c>
      <c r="S774" s="181" t="str">
        <f>vlookup(R774,route!$A$3:$L$2248,5,FALSE)</f>
        <v>Origin</v>
      </c>
      <c r="T774" s="168" t="str">
        <f t="shared" si="2"/>
        <v>671116</v>
      </c>
      <c r="U774" s="170" t="str">
        <f>vlookup(T774,route!$A$3:$L$2248,5,FALSE)</f>
        <v>Destination</v>
      </c>
      <c r="V774" s="131"/>
    </row>
    <row r="775">
      <c r="A775" s="129"/>
      <c r="B775" s="168">
        <v>672.0</v>
      </c>
      <c r="C775" s="174" t="s">
        <v>832</v>
      </c>
      <c r="D775" s="154">
        <f>vlookup(E775,terminals!$C$4:$O$196,13,FALSE)</f>
        <v>119</v>
      </c>
      <c r="E775" s="174" t="s">
        <v>269</v>
      </c>
      <c r="F775" s="154">
        <f>vlookup(G775,terminals!$C$4:$O$196,13,FALSE)</f>
        <v>91</v>
      </c>
      <c r="G775" s="174" t="s">
        <v>274</v>
      </c>
      <c r="H775" s="175" t="s">
        <v>1143</v>
      </c>
      <c r="I775" s="176">
        <v>10300.0</v>
      </c>
      <c r="J775" s="177"/>
      <c r="K775" s="178"/>
      <c r="L775" s="179"/>
      <c r="M775" s="103"/>
      <c r="N775" s="103"/>
      <c r="O775" s="162" t="s">
        <v>1446</v>
      </c>
      <c r="P775" s="180">
        <v>443.0</v>
      </c>
      <c r="Q775" s="103"/>
      <c r="R775" s="168" t="str">
        <f t="shared" si="1"/>
        <v>672119</v>
      </c>
      <c r="S775" s="181" t="str">
        <f>vlookup(R775,route!$A$3:$L$2248,5,FALSE)</f>
        <v>Origin</v>
      </c>
      <c r="T775" s="168" t="str">
        <f t="shared" si="2"/>
        <v>67291</v>
      </c>
      <c r="U775" s="170" t="str">
        <f>vlookup(T775,route!$A$3:$L$2248,5,FALSE)</f>
        <v>Destination</v>
      </c>
      <c r="V775" s="131"/>
    </row>
    <row r="776">
      <c r="A776" s="129"/>
      <c r="B776" s="168">
        <v>673.0</v>
      </c>
      <c r="C776" s="174" t="s">
        <v>833</v>
      </c>
      <c r="D776" s="154">
        <f>vlookup(E776,terminals!$C$4:$O$196,13,FALSE)</f>
        <v>119</v>
      </c>
      <c r="E776" s="174" t="s">
        <v>269</v>
      </c>
      <c r="F776" s="154">
        <f>vlookup(G776,terminals!$C$4:$O$196,13,FALSE)</f>
        <v>93</v>
      </c>
      <c r="G776" s="174" t="s">
        <v>273</v>
      </c>
      <c r="H776" s="175" t="s">
        <v>1143</v>
      </c>
      <c r="I776" s="176">
        <v>8500.0</v>
      </c>
      <c r="J776" s="177"/>
      <c r="K776" s="178"/>
      <c r="L776" s="179"/>
      <c r="M776" s="103"/>
      <c r="N776" s="103"/>
      <c r="O776" s="162" t="s">
        <v>1166</v>
      </c>
      <c r="P776" s="180">
        <v>647.0</v>
      </c>
      <c r="Q776" s="103"/>
      <c r="R776" s="168" t="str">
        <f t="shared" si="1"/>
        <v>673119</v>
      </c>
      <c r="S776" s="181" t="str">
        <f>vlookup(R776,route!$A$3:$L$2248,5,FALSE)</f>
        <v>Origin</v>
      </c>
      <c r="T776" s="168" t="str">
        <f t="shared" si="2"/>
        <v>67393</v>
      </c>
      <c r="U776" s="170" t="str">
        <f>vlookup(T776,route!$A$3:$L$2248,5,FALSE)</f>
        <v>Destination</v>
      </c>
      <c r="V776" s="131"/>
    </row>
    <row r="777">
      <c r="A777" s="129"/>
      <c r="B777" s="168">
        <v>674.0</v>
      </c>
      <c r="C777" s="174" t="s">
        <v>834</v>
      </c>
      <c r="D777" s="154">
        <f>vlookup(E777,terminals!$C$4:$O$196,13,FALSE)</f>
        <v>119</v>
      </c>
      <c r="E777" s="174" t="s">
        <v>269</v>
      </c>
      <c r="F777" s="154">
        <f>vlookup(G777,terminals!$C$4:$O$196,13,FALSE)</f>
        <v>95</v>
      </c>
      <c r="G777" s="174" t="s">
        <v>290</v>
      </c>
      <c r="H777" s="175" t="s">
        <v>1143</v>
      </c>
      <c r="I777" s="176">
        <v>7000.0</v>
      </c>
      <c r="J777" s="177"/>
      <c r="K777" s="178"/>
      <c r="L777" s="179"/>
      <c r="M777" s="103"/>
      <c r="N777" s="103"/>
      <c r="O777" s="162" t="s">
        <v>1447</v>
      </c>
      <c r="P777" s="180">
        <v>515.0</v>
      </c>
      <c r="Q777" s="103"/>
      <c r="R777" s="168" t="str">
        <f t="shared" si="1"/>
        <v>674119</v>
      </c>
      <c r="S777" s="181" t="str">
        <f>vlookup(R777,route!$A$3:$L$2248,5,FALSE)</f>
        <v>Origin</v>
      </c>
      <c r="T777" s="168" t="str">
        <f t="shared" si="2"/>
        <v>67495</v>
      </c>
      <c r="U777" s="170" t="str">
        <f>vlookup(T777,route!$A$3:$L$2248,5,FALSE)</f>
        <v>Destination</v>
      </c>
      <c r="V777" s="131"/>
    </row>
    <row r="778">
      <c r="A778" s="129"/>
      <c r="B778" s="168">
        <v>675.0</v>
      </c>
      <c r="C778" s="174" t="s">
        <v>835</v>
      </c>
      <c r="D778" s="154">
        <f>vlookup(E778,terminals!$C$4:$O$196,13,FALSE)</f>
        <v>119</v>
      </c>
      <c r="E778" s="174" t="s">
        <v>269</v>
      </c>
      <c r="F778" s="154">
        <f>vlookup(G778,terminals!$C$4:$O$196,13,FALSE)</f>
        <v>92</v>
      </c>
      <c r="G778" s="174" t="s">
        <v>286</v>
      </c>
      <c r="H778" s="175" t="s">
        <v>1143</v>
      </c>
      <c r="I778" s="176">
        <v>7600.0</v>
      </c>
      <c r="J778" s="177"/>
      <c r="K778" s="178"/>
      <c r="L778" s="179"/>
      <c r="M778" s="103"/>
      <c r="N778" s="103"/>
      <c r="O778" s="162" t="s">
        <v>1448</v>
      </c>
      <c r="P778" s="180">
        <v>498.0</v>
      </c>
      <c r="Q778" s="103"/>
      <c r="R778" s="168" t="str">
        <f t="shared" si="1"/>
        <v>675119</v>
      </c>
      <c r="S778" s="181" t="str">
        <f>vlookup(R778,route!$A$3:$L$2248,5,FALSE)</f>
        <v>Origin</v>
      </c>
      <c r="T778" s="168" t="str">
        <f t="shared" si="2"/>
        <v>67592</v>
      </c>
      <c r="U778" s="170" t="str">
        <f>vlookup(T778,route!$A$3:$L$2248,5,FALSE)</f>
        <v>Destination</v>
      </c>
      <c r="V778" s="131"/>
    </row>
    <row r="779">
      <c r="A779" s="160"/>
      <c r="B779" s="168">
        <v>676.0</v>
      </c>
      <c r="C779" s="170" t="s">
        <v>836</v>
      </c>
      <c r="D779" s="154">
        <f>vlookup(E779,terminals!$C$4:$O$196,13,FALSE)</f>
        <v>144</v>
      </c>
      <c r="E779" s="170" t="s">
        <v>344</v>
      </c>
      <c r="F779" s="154">
        <f>vlookup(G779,terminals!$C$4:$O$196,13,FALSE)</f>
        <v>188</v>
      </c>
      <c r="G779" s="170" t="s">
        <v>306</v>
      </c>
      <c r="H779" s="184" t="s">
        <v>1143</v>
      </c>
      <c r="I779" s="185">
        <v>10450.0</v>
      </c>
      <c r="J779" s="177">
        <v>8250.0</v>
      </c>
      <c r="K779" s="178"/>
      <c r="L779" s="179"/>
      <c r="M779" s="103"/>
      <c r="N779" s="103"/>
      <c r="O779" s="162" t="s">
        <v>1449</v>
      </c>
      <c r="P779" s="180">
        <v>393.0</v>
      </c>
      <c r="Q779" s="103"/>
      <c r="R779" s="168" t="str">
        <f t="shared" si="1"/>
        <v>676144</v>
      </c>
      <c r="S779" s="181" t="str">
        <f>vlookup(R779,route!$A$3:$L$2248,5,FALSE)</f>
        <v>Origin</v>
      </c>
      <c r="T779" s="168" t="str">
        <f t="shared" si="2"/>
        <v>676188</v>
      </c>
      <c r="U779" s="170" t="str">
        <f>vlookup(T779,route!$A$3:$L$2248,5,FALSE)</f>
        <v>Dropoff</v>
      </c>
      <c r="V779" s="131"/>
    </row>
    <row r="780">
      <c r="A780" s="160"/>
      <c r="B780" s="168">
        <v>676.0</v>
      </c>
      <c r="C780" s="170" t="s">
        <v>836</v>
      </c>
      <c r="D780" s="154">
        <f>vlookup(E780,terminals!$C$4:$O$196,13,FALSE)</f>
        <v>144</v>
      </c>
      <c r="E780" s="170" t="s">
        <v>344</v>
      </c>
      <c r="F780" s="154">
        <f>vlookup(G780,terminals!$C$4:$O$196,13,FALSE)</f>
        <v>187</v>
      </c>
      <c r="G780" s="170" t="s">
        <v>307</v>
      </c>
      <c r="H780" s="184" t="s">
        <v>1143</v>
      </c>
      <c r="I780" s="185">
        <v>10450.0</v>
      </c>
      <c r="J780" s="177">
        <v>8250.0</v>
      </c>
      <c r="K780" s="178"/>
      <c r="L780" s="179"/>
      <c r="M780" s="103"/>
      <c r="N780" s="103"/>
      <c r="O780" s="162" t="s">
        <v>1450</v>
      </c>
      <c r="P780" s="180">
        <v>606.0</v>
      </c>
      <c r="Q780" s="103"/>
      <c r="R780" s="168" t="str">
        <f t="shared" si="1"/>
        <v>676144</v>
      </c>
      <c r="S780" s="181" t="str">
        <f>vlookup(R780,route!$A$3:$L$2248,5,FALSE)</f>
        <v>Origin</v>
      </c>
      <c r="T780" s="168" t="str">
        <f t="shared" si="2"/>
        <v>676187</v>
      </c>
      <c r="U780" s="170" t="str">
        <f>vlookup(T780,route!$A$3:$L$2248,5,FALSE)</f>
        <v>Dropoff</v>
      </c>
      <c r="V780" s="131"/>
    </row>
    <row r="781">
      <c r="A781" s="160"/>
      <c r="B781" s="168">
        <v>676.0</v>
      </c>
      <c r="C781" s="170" t="s">
        <v>836</v>
      </c>
      <c r="D781" s="154">
        <f>vlookup(E781,terminals!$C$4:$O$196,13,FALSE)</f>
        <v>144</v>
      </c>
      <c r="E781" s="170" t="s">
        <v>344</v>
      </c>
      <c r="F781" s="154">
        <f>vlookup(G781,terminals!$C$4:$O$196,13,FALSE)</f>
        <v>186</v>
      </c>
      <c r="G781" s="170" t="s">
        <v>327</v>
      </c>
      <c r="H781" s="184" t="s">
        <v>1143</v>
      </c>
      <c r="I781" s="185">
        <v>10450.0</v>
      </c>
      <c r="J781" s="177">
        <v>8250.0</v>
      </c>
      <c r="K781" s="178"/>
      <c r="L781" s="179"/>
      <c r="M781" s="103"/>
      <c r="N781" s="103"/>
      <c r="O781" s="162" t="s">
        <v>1320</v>
      </c>
      <c r="P781" s="180">
        <v>425.0</v>
      </c>
      <c r="Q781" s="103"/>
      <c r="R781" s="168" t="str">
        <f t="shared" si="1"/>
        <v>676144</v>
      </c>
      <c r="S781" s="181" t="str">
        <f>vlookup(R781,route!$A$3:$L$2248,5,FALSE)</f>
        <v>Origin</v>
      </c>
      <c r="T781" s="168" t="str">
        <f t="shared" si="2"/>
        <v>676186</v>
      </c>
      <c r="U781" s="170" t="str">
        <f>vlookup(T781,route!$A$3:$L$2248,5,FALSE)</f>
        <v>Lastdrop</v>
      </c>
      <c r="V781" s="131"/>
    </row>
    <row r="782">
      <c r="A782" s="129"/>
      <c r="B782" s="168">
        <v>676.0</v>
      </c>
      <c r="C782" s="170" t="s">
        <v>836</v>
      </c>
      <c r="D782" s="154">
        <f>vlookup(E782,terminals!$C$4:$O$196,13,FALSE)</f>
        <v>144</v>
      </c>
      <c r="E782" s="170" t="s">
        <v>344</v>
      </c>
      <c r="F782" s="154">
        <f>vlookup(G782,terminals!$C$4:$O$196,13,FALSE)</f>
        <v>189</v>
      </c>
      <c r="G782" s="170" t="s">
        <v>305</v>
      </c>
      <c r="H782" s="184" t="s">
        <v>1143</v>
      </c>
      <c r="I782" s="185">
        <v>10450.0</v>
      </c>
      <c r="J782" s="177">
        <v>8250.0</v>
      </c>
      <c r="K782" s="178"/>
      <c r="L782" s="179"/>
      <c r="M782" s="103"/>
      <c r="N782" s="103"/>
      <c r="O782" s="162" t="s">
        <v>1451</v>
      </c>
      <c r="P782" s="180">
        <v>539.0</v>
      </c>
      <c r="Q782" s="103"/>
      <c r="R782" s="168" t="str">
        <f t="shared" si="1"/>
        <v>676144</v>
      </c>
      <c r="S782" s="181" t="str">
        <f>vlookup(R782,route!$A$3:$L$2248,5,FALSE)</f>
        <v>Origin</v>
      </c>
      <c r="T782" s="168" t="str">
        <f t="shared" si="2"/>
        <v>676189</v>
      </c>
      <c r="U782" s="170" t="str">
        <f>vlookup(T782,route!$A$3:$L$2248,5,FALSE)</f>
        <v>Destination</v>
      </c>
      <c r="V782" s="131"/>
    </row>
    <row r="783">
      <c r="A783" s="129"/>
      <c r="B783" s="168">
        <v>677.0</v>
      </c>
      <c r="C783" s="170" t="s">
        <v>837</v>
      </c>
      <c r="D783" s="154">
        <f>vlookup(E783,terminals!$C$4:$O$196,13,FALSE)</f>
        <v>144</v>
      </c>
      <c r="E783" s="174" t="s">
        <v>344</v>
      </c>
      <c r="F783" s="154">
        <f>vlookup(G783,terminals!$C$4:$O$196,13,FALSE)</f>
        <v>158</v>
      </c>
      <c r="G783" s="174" t="s">
        <v>326</v>
      </c>
      <c r="H783" s="175" t="s">
        <v>1143</v>
      </c>
      <c r="I783" s="185">
        <v>10450.0</v>
      </c>
      <c r="J783" s="177">
        <v>8250.0</v>
      </c>
      <c r="K783" s="178"/>
      <c r="L783" s="179"/>
      <c r="M783" s="103"/>
      <c r="N783" s="103"/>
      <c r="O783" s="162" t="s">
        <v>1446</v>
      </c>
      <c r="P783" s="180">
        <v>571.0</v>
      </c>
      <c r="Q783" s="103"/>
      <c r="R783" s="168" t="str">
        <f t="shared" si="1"/>
        <v>677144</v>
      </c>
      <c r="S783" s="181" t="str">
        <f>vlookup(R783,route!$A$3:$L$2248,5,FALSE)</f>
        <v>Origin</v>
      </c>
      <c r="T783" s="168" t="str">
        <f t="shared" si="2"/>
        <v>677158</v>
      </c>
      <c r="U783" s="170" t="str">
        <f>vlookup(T783,route!$A$3:$L$2248,5,FALSE)</f>
        <v>Destination</v>
      </c>
      <c r="V783" s="131"/>
    </row>
    <row r="784">
      <c r="A784" s="160"/>
      <c r="B784" s="168">
        <v>678.0</v>
      </c>
      <c r="C784" s="170" t="s">
        <v>838</v>
      </c>
      <c r="D784" s="154">
        <f>vlookup(E784,terminals!$C$4:$O$196,13,FALSE)</f>
        <v>144</v>
      </c>
      <c r="E784" s="170" t="s">
        <v>344</v>
      </c>
      <c r="F784" s="154">
        <f>vlookup(G784,terminals!$C$4:$O$196,13,FALSE)</f>
        <v>181</v>
      </c>
      <c r="G784" s="170" t="s">
        <v>312</v>
      </c>
      <c r="H784" s="184" t="s">
        <v>1143</v>
      </c>
      <c r="I784" s="185">
        <v>10450.0</v>
      </c>
      <c r="J784" s="177">
        <v>8250.0</v>
      </c>
      <c r="K784" s="178"/>
      <c r="L784" s="179"/>
      <c r="M784" s="103"/>
      <c r="N784" s="103"/>
      <c r="O784" s="162" t="s">
        <v>1305</v>
      </c>
      <c r="P784" s="180">
        <v>615.0</v>
      </c>
      <c r="Q784" s="103"/>
      <c r="R784" s="168" t="str">
        <f t="shared" si="1"/>
        <v>678144</v>
      </c>
      <c r="S784" s="181" t="str">
        <f>vlookup(R784,route!$A$3:$L$2248,5,FALSE)</f>
        <v>Origin</v>
      </c>
      <c r="T784" s="168" t="str">
        <f t="shared" si="2"/>
        <v>678181</v>
      </c>
      <c r="U784" s="170" t="str">
        <f>vlookup(T784,route!$A$3:$L$2248,5,FALSE)</f>
        <v>Dropoff</v>
      </c>
      <c r="V784" s="131"/>
    </row>
    <row r="785">
      <c r="A785" s="160"/>
      <c r="B785" s="168">
        <v>678.0</v>
      </c>
      <c r="C785" s="170" t="s">
        <v>838</v>
      </c>
      <c r="D785" s="154">
        <f>vlookup(E785,terminals!$C$4:$O$196,13,FALSE)</f>
        <v>144</v>
      </c>
      <c r="E785" s="170" t="s">
        <v>344</v>
      </c>
      <c r="F785" s="154">
        <f>vlookup(G785,terminals!$C$4:$O$196,13,FALSE)</f>
        <v>179</v>
      </c>
      <c r="G785" s="170" t="s">
        <v>365</v>
      </c>
      <c r="H785" s="184" t="s">
        <v>1143</v>
      </c>
      <c r="I785" s="185">
        <v>10450.0</v>
      </c>
      <c r="J785" s="177">
        <v>8250.0</v>
      </c>
      <c r="K785" s="178"/>
      <c r="L785" s="179"/>
      <c r="M785" s="103"/>
      <c r="N785" s="103"/>
      <c r="O785" s="162" t="s">
        <v>1452</v>
      </c>
      <c r="P785" s="180">
        <v>626.0</v>
      </c>
      <c r="Q785" s="103"/>
      <c r="R785" s="168" t="str">
        <f t="shared" si="1"/>
        <v>678144</v>
      </c>
      <c r="S785" s="181" t="str">
        <f>vlookup(R785,route!$A$3:$L$2248,5,FALSE)</f>
        <v>Origin</v>
      </c>
      <c r="T785" s="168" t="str">
        <f t="shared" si="2"/>
        <v>678179</v>
      </c>
      <c r="U785" s="170" t="str">
        <f>vlookup(T785,route!$A$3:$L$2248,5,FALSE)</f>
        <v>Dropoff</v>
      </c>
      <c r="V785" s="131"/>
    </row>
    <row r="786">
      <c r="A786" s="160"/>
      <c r="B786" s="168">
        <v>678.0</v>
      </c>
      <c r="C786" s="170" t="s">
        <v>838</v>
      </c>
      <c r="D786" s="154">
        <f>vlookup(E786,terminals!$C$4:$O$196,13,FALSE)</f>
        <v>144</v>
      </c>
      <c r="E786" s="170" t="s">
        <v>344</v>
      </c>
      <c r="F786" s="154">
        <f>vlookup(G786,terminals!$C$4:$O$196,13,FALSE)</f>
        <v>180</v>
      </c>
      <c r="G786" s="170" t="s">
        <v>311</v>
      </c>
      <c r="H786" s="184" t="s">
        <v>1143</v>
      </c>
      <c r="I786" s="185">
        <v>10450.0</v>
      </c>
      <c r="J786" s="177">
        <v>8250.0</v>
      </c>
      <c r="K786" s="178"/>
      <c r="L786" s="179"/>
      <c r="M786" s="103"/>
      <c r="N786" s="103"/>
      <c r="O786" s="162" t="s">
        <v>1322</v>
      </c>
      <c r="P786" s="180">
        <v>631.0</v>
      </c>
      <c r="Q786" s="103"/>
      <c r="R786" s="168" t="str">
        <f t="shared" si="1"/>
        <v>678144</v>
      </c>
      <c r="S786" s="181" t="str">
        <f>vlookup(R786,route!$A$3:$L$2248,5,FALSE)</f>
        <v>Origin</v>
      </c>
      <c r="T786" s="168" t="str">
        <f t="shared" si="2"/>
        <v>678180</v>
      </c>
      <c r="U786" s="170" t="str">
        <f>vlookup(T786,route!$A$3:$L$2248,5,FALSE)</f>
        <v>Dropoff</v>
      </c>
      <c r="V786" s="131"/>
    </row>
    <row r="787">
      <c r="A787" s="160"/>
      <c r="B787" s="168">
        <v>678.0</v>
      </c>
      <c r="C787" s="170" t="s">
        <v>838</v>
      </c>
      <c r="D787" s="154">
        <f>vlookup(E787,terminals!$C$4:$O$196,13,FALSE)</f>
        <v>144</v>
      </c>
      <c r="E787" s="170" t="s">
        <v>344</v>
      </c>
      <c r="F787" s="154">
        <f>vlookup(G787,terminals!$C$4:$O$196,13,FALSE)</f>
        <v>166</v>
      </c>
      <c r="G787" s="170" t="s">
        <v>314</v>
      </c>
      <c r="H787" s="184" t="s">
        <v>1143</v>
      </c>
      <c r="I787" s="185">
        <v>10450.0</v>
      </c>
      <c r="J787" s="177">
        <v>8250.0</v>
      </c>
      <c r="K787" s="178"/>
      <c r="L787" s="179"/>
      <c r="M787" s="103"/>
      <c r="N787" s="103"/>
      <c r="O787" s="162" t="s">
        <v>1453</v>
      </c>
      <c r="P787" s="180">
        <v>630.0</v>
      </c>
      <c r="Q787" s="103"/>
      <c r="R787" s="168" t="str">
        <f t="shared" si="1"/>
        <v>678144</v>
      </c>
      <c r="S787" s="181" t="str">
        <f>vlookup(R787,route!$A$3:$L$2248,5,FALSE)</f>
        <v>Origin</v>
      </c>
      <c r="T787" s="168" t="str">
        <f t="shared" si="2"/>
        <v>678166</v>
      </c>
      <c r="U787" s="170" t="str">
        <f>vlookup(T787,route!$A$3:$L$2248,5,FALSE)</f>
        <v>Dropoff</v>
      </c>
      <c r="V787" s="131"/>
    </row>
    <row r="788">
      <c r="A788" s="160"/>
      <c r="B788" s="168">
        <v>678.0</v>
      </c>
      <c r="C788" s="170" t="s">
        <v>838</v>
      </c>
      <c r="D788" s="154">
        <f>vlookup(E788,terminals!$C$4:$O$196,13,FALSE)</f>
        <v>144</v>
      </c>
      <c r="E788" s="170" t="s">
        <v>344</v>
      </c>
      <c r="F788" s="154">
        <f>vlookup(G788,terminals!$C$4:$O$196,13,FALSE)</f>
        <v>165</v>
      </c>
      <c r="G788" s="170" t="s">
        <v>320</v>
      </c>
      <c r="H788" s="184" t="s">
        <v>1143</v>
      </c>
      <c r="I788" s="185">
        <v>10450.0</v>
      </c>
      <c r="J788" s="177">
        <v>8250.0</v>
      </c>
      <c r="K788" s="178"/>
      <c r="L788" s="179"/>
      <c r="M788" s="103"/>
      <c r="N788" s="103"/>
      <c r="O788" s="162" t="s">
        <v>1216</v>
      </c>
      <c r="P788" s="180">
        <v>634.0</v>
      </c>
      <c r="Q788" s="103"/>
      <c r="R788" s="168" t="str">
        <f t="shared" si="1"/>
        <v>678144</v>
      </c>
      <c r="S788" s="181" t="str">
        <f>vlookup(R788,route!$A$3:$L$2248,5,FALSE)</f>
        <v>Origin</v>
      </c>
      <c r="T788" s="168" t="str">
        <f t="shared" si="2"/>
        <v>678165</v>
      </c>
      <c r="U788" s="170" t="str">
        <f>vlookup(T788,route!$A$3:$L$2248,5,FALSE)</f>
        <v>Dropoff</v>
      </c>
      <c r="V788" s="131"/>
    </row>
    <row r="789">
      <c r="A789" s="160"/>
      <c r="B789" s="168">
        <v>678.0</v>
      </c>
      <c r="C789" s="170" t="s">
        <v>838</v>
      </c>
      <c r="D789" s="154">
        <f>vlookup(E789,terminals!$C$4:$O$196,13,FALSE)</f>
        <v>144</v>
      </c>
      <c r="E789" s="170" t="s">
        <v>344</v>
      </c>
      <c r="F789" s="154">
        <f>vlookup(G789,terminals!$C$4:$O$196,13,FALSE)</f>
        <v>177</v>
      </c>
      <c r="G789" s="170" t="s">
        <v>1108</v>
      </c>
      <c r="H789" s="184" t="s">
        <v>1143</v>
      </c>
      <c r="I789" s="185">
        <v>10450.0</v>
      </c>
      <c r="J789" s="177">
        <v>8250.0</v>
      </c>
      <c r="K789" s="178"/>
      <c r="L789" s="179"/>
      <c r="M789" s="103"/>
      <c r="N789" s="103"/>
      <c r="O789" s="162" t="s">
        <v>1454</v>
      </c>
      <c r="P789" s="180">
        <v>640.0</v>
      </c>
      <c r="Q789" s="103"/>
      <c r="R789" s="168" t="str">
        <f t="shared" si="1"/>
        <v>678144</v>
      </c>
      <c r="S789" s="181" t="str">
        <f>vlookup(R789,route!$A$3:$L$2248,5,FALSE)</f>
        <v>Origin</v>
      </c>
      <c r="T789" s="168" t="str">
        <f t="shared" si="2"/>
        <v>678177</v>
      </c>
      <c r="U789" s="170" t="str">
        <f>vlookup(T789,route!$A$3:$L$2248,5,FALSE)</f>
        <v>Dropoff</v>
      </c>
      <c r="V789" s="131"/>
    </row>
    <row r="790">
      <c r="A790" s="160"/>
      <c r="B790" s="168">
        <v>678.0</v>
      </c>
      <c r="C790" s="170" t="s">
        <v>838</v>
      </c>
      <c r="D790" s="154">
        <f>vlookup(E790,terminals!$C$4:$O$196,13,FALSE)</f>
        <v>144</v>
      </c>
      <c r="E790" s="170" t="s">
        <v>344</v>
      </c>
      <c r="F790" s="154">
        <f>vlookup(G790,terminals!$C$4:$O$196,13,FALSE)</f>
        <v>163</v>
      </c>
      <c r="G790" s="170" t="s">
        <v>323</v>
      </c>
      <c r="H790" s="184" t="s">
        <v>1143</v>
      </c>
      <c r="I790" s="185">
        <v>10450.0</v>
      </c>
      <c r="J790" s="177">
        <v>8250.0</v>
      </c>
      <c r="K790" s="178"/>
      <c r="L790" s="179"/>
      <c r="M790" s="103"/>
      <c r="N790" s="103"/>
      <c r="O790" s="162" t="s">
        <v>1455</v>
      </c>
      <c r="P790" s="180">
        <v>646.0</v>
      </c>
      <c r="Q790" s="103"/>
      <c r="R790" s="168" t="str">
        <f t="shared" si="1"/>
        <v>678144</v>
      </c>
      <c r="S790" s="181" t="str">
        <f>vlookup(R790,route!$A$3:$L$2248,5,FALSE)</f>
        <v>Origin</v>
      </c>
      <c r="T790" s="168" t="str">
        <f t="shared" si="2"/>
        <v>678163</v>
      </c>
      <c r="U790" s="170" t="str">
        <f>vlookup(T790,route!$A$3:$L$2248,5,FALSE)</f>
        <v>Dropoff</v>
      </c>
      <c r="V790" s="131"/>
    </row>
    <row r="791">
      <c r="A791" s="160"/>
      <c r="B791" s="168">
        <v>678.0</v>
      </c>
      <c r="C791" s="170" t="s">
        <v>838</v>
      </c>
      <c r="D791" s="154">
        <f>vlookup(E791,terminals!$C$4:$O$196,13,FALSE)</f>
        <v>144</v>
      </c>
      <c r="E791" s="170" t="s">
        <v>344</v>
      </c>
      <c r="F791" s="154">
        <f>vlookup(G791,terminals!$C$4:$O$196,13,FALSE)</f>
        <v>175</v>
      </c>
      <c r="G791" s="170" t="s">
        <v>322</v>
      </c>
      <c r="H791" s="184" t="s">
        <v>1143</v>
      </c>
      <c r="I791" s="185">
        <v>10450.0</v>
      </c>
      <c r="J791" s="177">
        <v>8250.0</v>
      </c>
      <c r="K791" s="178"/>
      <c r="L791" s="179"/>
      <c r="M791" s="103"/>
      <c r="N791" s="103"/>
      <c r="O791" s="162" t="s">
        <v>1456</v>
      </c>
      <c r="P791" s="180">
        <v>687.0</v>
      </c>
      <c r="Q791" s="103"/>
      <c r="R791" s="168" t="str">
        <f t="shared" si="1"/>
        <v>678144</v>
      </c>
      <c r="S791" s="181" t="str">
        <f>vlookup(R791,route!$A$3:$L$2248,5,FALSE)</f>
        <v>Origin</v>
      </c>
      <c r="T791" s="168" t="str">
        <f t="shared" si="2"/>
        <v>678175</v>
      </c>
      <c r="U791" s="170" t="str">
        <f>vlookup(T791,route!$A$3:$L$2248,5,FALSE)</f>
        <v>Dropoff</v>
      </c>
      <c r="V791" s="131"/>
    </row>
    <row r="792">
      <c r="A792" s="160"/>
      <c r="B792" s="168">
        <v>678.0</v>
      </c>
      <c r="C792" s="170" t="s">
        <v>838</v>
      </c>
      <c r="D792" s="154">
        <f>vlookup(E792,terminals!$C$4:$O$196,13,FALSE)</f>
        <v>144</v>
      </c>
      <c r="E792" s="170" t="s">
        <v>344</v>
      </c>
      <c r="F792" s="154">
        <f>vlookup(G792,terminals!$C$4:$O$196,13,FALSE)</f>
        <v>169</v>
      </c>
      <c r="G792" s="170" t="s">
        <v>319</v>
      </c>
      <c r="H792" s="184" t="s">
        <v>1143</v>
      </c>
      <c r="I792" s="185">
        <v>10450.0</v>
      </c>
      <c r="J792" s="177">
        <v>8250.0</v>
      </c>
      <c r="K792" s="178"/>
      <c r="L792" s="179"/>
      <c r="M792" s="103"/>
      <c r="N792" s="103"/>
      <c r="O792" s="162" t="s">
        <v>1380</v>
      </c>
      <c r="P792" s="180">
        <v>661.0</v>
      </c>
      <c r="Q792" s="103"/>
      <c r="R792" s="168" t="str">
        <f t="shared" si="1"/>
        <v>678144</v>
      </c>
      <c r="S792" s="181" t="str">
        <f>vlookup(R792,route!$A$3:$L$2248,5,FALSE)</f>
        <v>Origin</v>
      </c>
      <c r="T792" s="168" t="str">
        <f t="shared" si="2"/>
        <v>678169</v>
      </c>
      <c r="U792" s="170" t="str">
        <f>vlookup(T792,route!$A$3:$L$2248,5,FALSE)</f>
        <v>Dropoff</v>
      </c>
      <c r="V792" s="131"/>
    </row>
    <row r="793">
      <c r="A793" s="160"/>
      <c r="B793" s="168">
        <v>678.0</v>
      </c>
      <c r="C793" s="170" t="s">
        <v>838</v>
      </c>
      <c r="D793" s="154">
        <f>vlookup(E793,terminals!$C$4:$O$196,13,FALSE)</f>
        <v>144</v>
      </c>
      <c r="E793" s="170" t="s">
        <v>344</v>
      </c>
      <c r="F793" s="154">
        <f>vlookup(G793,terminals!$C$4:$O$196,13,FALSE)</f>
        <v>168</v>
      </c>
      <c r="G793" s="170" t="s">
        <v>348</v>
      </c>
      <c r="H793" s="184" t="s">
        <v>1143</v>
      </c>
      <c r="I793" s="185">
        <v>10450.0</v>
      </c>
      <c r="J793" s="177">
        <v>8250.0</v>
      </c>
      <c r="K793" s="178"/>
      <c r="L793" s="179"/>
      <c r="M793" s="103"/>
      <c r="N793" s="103"/>
      <c r="O793" s="162" t="s">
        <v>1295</v>
      </c>
      <c r="P793" s="180">
        <v>638.0</v>
      </c>
      <c r="Q793" s="103"/>
      <c r="R793" s="168" t="str">
        <f t="shared" si="1"/>
        <v>678144</v>
      </c>
      <c r="S793" s="181" t="str">
        <f>vlookup(R793,route!$A$3:$L$2248,5,FALSE)</f>
        <v>Origin</v>
      </c>
      <c r="T793" s="168" t="str">
        <f t="shared" si="2"/>
        <v>678168</v>
      </c>
      <c r="U793" s="170" t="str">
        <f>vlookup(T793,route!$A$3:$L$2248,5,FALSE)</f>
        <v>Dropoff</v>
      </c>
      <c r="V793" s="131"/>
    </row>
    <row r="794">
      <c r="A794" s="160"/>
      <c r="B794" s="168">
        <v>678.0</v>
      </c>
      <c r="C794" s="170" t="s">
        <v>838</v>
      </c>
      <c r="D794" s="154">
        <f>vlookup(E794,terminals!$C$4:$O$196,13,FALSE)</f>
        <v>144</v>
      </c>
      <c r="E794" s="170" t="s">
        <v>344</v>
      </c>
      <c r="F794" s="154">
        <f>vlookup(G794,terminals!$C$4:$O$196,13,FALSE)</f>
        <v>164</v>
      </c>
      <c r="G794" s="170" t="s">
        <v>316</v>
      </c>
      <c r="H794" s="184" t="s">
        <v>1143</v>
      </c>
      <c r="I794" s="185">
        <v>10450.0</v>
      </c>
      <c r="J794" s="177">
        <v>8250.0</v>
      </c>
      <c r="K794" s="178"/>
      <c r="L794" s="179"/>
      <c r="M794" s="103"/>
      <c r="N794" s="103"/>
      <c r="O794" s="162" t="s">
        <v>1457</v>
      </c>
      <c r="P794" s="180">
        <v>626.0</v>
      </c>
      <c r="Q794" s="103"/>
      <c r="R794" s="168" t="str">
        <f t="shared" si="1"/>
        <v>678144</v>
      </c>
      <c r="S794" s="181" t="str">
        <f>vlookup(R794,route!$A$3:$L$2248,5,FALSE)</f>
        <v>Origin</v>
      </c>
      <c r="T794" s="168" t="str">
        <f t="shared" si="2"/>
        <v>678164</v>
      </c>
      <c r="U794" s="170" t="str">
        <f>vlookup(T794,route!$A$3:$L$2248,5,FALSE)</f>
        <v>Dropoff</v>
      </c>
      <c r="V794" s="131"/>
    </row>
    <row r="795">
      <c r="A795" s="160"/>
      <c r="B795" s="168">
        <v>678.0</v>
      </c>
      <c r="C795" s="170" t="s">
        <v>838</v>
      </c>
      <c r="D795" s="154">
        <f>vlookup(E795,terminals!$C$4:$O$196,13,FALSE)</f>
        <v>144</v>
      </c>
      <c r="E795" s="170" t="s">
        <v>344</v>
      </c>
      <c r="F795" s="154">
        <f>vlookup(G795,terminals!$C$4:$O$196,13,FALSE)</f>
        <v>160</v>
      </c>
      <c r="G795" s="170" t="s">
        <v>1109</v>
      </c>
      <c r="H795" s="184" t="s">
        <v>1143</v>
      </c>
      <c r="I795" s="185">
        <v>10450.0</v>
      </c>
      <c r="J795" s="177">
        <v>8250.0</v>
      </c>
      <c r="K795" s="178"/>
      <c r="L795" s="179"/>
      <c r="M795" s="103"/>
      <c r="N795" s="103"/>
      <c r="O795" s="162" t="s">
        <v>1458</v>
      </c>
      <c r="P795" s="180">
        <v>497.0</v>
      </c>
      <c r="Q795" s="103"/>
      <c r="R795" s="168" t="str">
        <f t="shared" si="1"/>
        <v>678144</v>
      </c>
      <c r="S795" s="181" t="str">
        <f>vlookup(R795,route!$A$3:$L$2248,5,FALSE)</f>
        <v>Origin</v>
      </c>
      <c r="T795" s="168" t="str">
        <f t="shared" si="2"/>
        <v>678160</v>
      </c>
      <c r="U795" s="170" t="str">
        <f>vlookup(T795,route!$A$3:$L$2248,5,FALSE)</f>
        <v>Lastdrop</v>
      </c>
      <c r="V795" s="131"/>
    </row>
    <row r="796">
      <c r="A796" s="129"/>
      <c r="B796" s="168">
        <v>678.0</v>
      </c>
      <c r="C796" s="170" t="s">
        <v>838</v>
      </c>
      <c r="D796" s="154">
        <f>vlookup(E796,terminals!$C$4:$O$196,13,FALSE)</f>
        <v>144</v>
      </c>
      <c r="E796" s="170" t="s">
        <v>344</v>
      </c>
      <c r="F796" s="154">
        <f>vlookup(G796,terminals!$C$4:$O$196,13,FALSE)</f>
        <v>174</v>
      </c>
      <c r="G796" s="170" t="s">
        <v>1110</v>
      </c>
      <c r="H796" s="184" t="s">
        <v>1143</v>
      </c>
      <c r="I796" s="185">
        <v>10450.0</v>
      </c>
      <c r="J796" s="177">
        <v>8250.0</v>
      </c>
      <c r="K796" s="178"/>
      <c r="L796" s="179"/>
      <c r="M796" s="103"/>
      <c r="N796" s="103"/>
      <c r="O796" s="162" t="s">
        <v>1295</v>
      </c>
      <c r="P796" s="180">
        <v>641.0</v>
      </c>
      <c r="Q796" s="103"/>
      <c r="R796" s="168" t="str">
        <f t="shared" si="1"/>
        <v>678144</v>
      </c>
      <c r="S796" s="181" t="str">
        <f>vlookup(R796,route!$A$3:$L$2248,5,FALSE)</f>
        <v>Origin</v>
      </c>
      <c r="T796" s="168" t="str">
        <f t="shared" si="2"/>
        <v>678174</v>
      </c>
      <c r="U796" s="170" t="str">
        <f>vlookup(T796,route!$A$3:$L$2248,5,FALSE)</f>
        <v>Destination</v>
      </c>
      <c r="V796" s="131"/>
    </row>
    <row r="797">
      <c r="A797" s="129"/>
      <c r="B797" s="168">
        <v>679.0</v>
      </c>
      <c r="C797" s="170" t="s">
        <v>839</v>
      </c>
      <c r="D797" s="154">
        <f>vlookup(E797,terminals!$C$4:$O$196,13,FALSE)</f>
        <v>144</v>
      </c>
      <c r="E797" s="174" t="s">
        <v>344</v>
      </c>
      <c r="F797" s="154">
        <f>vlookup(G797,terminals!$C$4:$O$196,13,FALSE)</f>
        <v>162</v>
      </c>
      <c r="G797" s="174" t="s">
        <v>359</v>
      </c>
      <c r="H797" s="175" t="s">
        <v>1143</v>
      </c>
      <c r="I797" s="185">
        <v>10450.0</v>
      </c>
      <c r="J797" s="177">
        <v>8250.0</v>
      </c>
      <c r="K797" s="178"/>
      <c r="L797" s="179"/>
      <c r="M797" s="103"/>
      <c r="N797" s="103"/>
      <c r="O797" s="162" t="s">
        <v>1454</v>
      </c>
      <c r="P797" s="180">
        <v>228.0</v>
      </c>
      <c r="Q797" s="103"/>
      <c r="R797" s="168" t="str">
        <f t="shared" si="1"/>
        <v>679144</v>
      </c>
      <c r="S797" s="181" t="str">
        <f>vlookup(R797,route!$A$3:$L$2248,5,FALSE)</f>
        <v>Origin</v>
      </c>
      <c r="T797" s="168" t="str">
        <f t="shared" si="2"/>
        <v>679162</v>
      </c>
      <c r="U797" s="170" t="str">
        <f>vlookup(T797,route!$A$3:$L$2248,5,FALSE)</f>
        <v>Destination</v>
      </c>
      <c r="V797" s="131"/>
    </row>
    <row r="798">
      <c r="A798" s="160"/>
      <c r="B798" s="168">
        <v>680.0</v>
      </c>
      <c r="C798" s="174" t="s">
        <v>840</v>
      </c>
      <c r="D798" s="154">
        <f>vlookup(E798,terminals!$C$4:$O$196,13,FALSE)</f>
        <v>171</v>
      </c>
      <c r="E798" s="174" t="s">
        <v>367</v>
      </c>
      <c r="F798" s="154">
        <f>vlookup(G798,terminals!$C$4:$O$196,13,FALSE)</f>
        <v>157</v>
      </c>
      <c r="G798" s="174" t="s">
        <v>330</v>
      </c>
      <c r="H798" s="175" t="s">
        <v>1143</v>
      </c>
      <c r="I798" s="176">
        <v>12350.0</v>
      </c>
      <c r="J798" s="186">
        <v>9750.0</v>
      </c>
      <c r="K798" s="178"/>
      <c r="L798" s="179"/>
      <c r="M798" s="103"/>
      <c r="N798" s="103"/>
      <c r="O798" s="162" t="s">
        <v>1459</v>
      </c>
      <c r="P798" s="180">
        <v>709.0</v>
      </c>
      <c r="Q798" s="103"/>
      <c r="R798" s="168" t="str">
        <f t="shared" si="1"/>
        <v>680171</v>
      </c>
      <c r="S798" s="181" t="str">
        <f>vlookup(R798,route!$A$3:$L$2248,5,FALSE)</f>
        <v>Origin</v>
      </c>
      <c r="T798" s="168" t="str">
        <f t="shared" si="2"/>
        <v>680157</v>
      </c>
      <c r="U798" s="170" t="str">
        <f>vlookup(T798,route!$A$3:$L$2248,5,FALSE)</f>
        <v>Dropoff</v>
      </c>
      <c r="V798" s="131"/>
    </row>
    <row r="799">
      <c r="A799" s="160"/>
      <c r="B799" s="168">
        <v>680.0</v>
      </c>
      <c r="C799" s="174" t="s">
        <v>840</v>
      </c>
      <c r="D799" s="154">
        <f>vlookup(E799,terminals!$C$4:$O$196,13,FALSE)</f>
        <v>171</v>
      </c>
      <c r="E799" s="174" t="s">
        <v>367</v>
      </c>
      <c r="F799" s="154">
        <f>vlookup(G799,terminals!$C$4:$O$196,13,FALSE)</f>
        <v>185</v>
      </c>
      <c r="G799" s="174" t="s">
        <v>366</v>
      </c>
      <c r="H799" s="175" t="s">
        <v>1143</v>
      </c>
      <c r="I799" s="176">
        <v>12350.0</v>
      </c>
      <c r="J799" s="186">
        <v>9750.0</v>
      </c>
      <c r="K799" s="178"/>
      <c r="L799" s="179"/>
      <c r="M799" s="103"/>
      <c r="N799" s="103"/>
      <c r="O799" s="162" t="s">
        <v>1460</v>
      </c>
      <c r="P799" s="180">
        <v>828.0</v>
      </c>
      <c r="Q799" s="103"/>
      <c r="R799" s="168" t="str">
        <f t="shared" si="1"/>
        <v>680171</v>
      </c>
      <c r="S799" s="181" t="str">
        <f>vlookup(R799,route!$A$3:$L$2248,5,FALSE)</f>
        <v>Origin</v>
      </c>
      <c r="T799" s="168" t="str">
        <f t="shared" si="2"/>
        <v>680185</v>
      </c>
      <c r="U799" s="170" t="str">
        <f>vlookup(T799,route!$A$3:$L$2248,5,FALSE)</f>
        <v>Dropoff</v>
      </c>
      <c r="V799" s="131"/>
    </row>
    <row r="800">
      <c r="A800" s="160"/>
      <c r="B800" s="168">
        <v>680.0</v>
      </c>
      <c r="C800" s="174" t="s">
        <v>840</v>
      </c>
      <c r="D800" s="154">
        <f>vlookup(E800,terminals!$C$4:$O$196,13,FALSE)</f>
        <v>171</v>
      </c>
      <c r="E800" s="174" t="s">
        <v>367</v>
      </c>
      <c r="F800" s="154">
        <f>vlookup(G800,terminals!$C$4:$O$196,13,FALSE)</f>
        <v>188</v>
      </c>
      <c r="G800" s="174" t="s">
        <v>306</v>
      </c>
      <c r="H800" s="175" t="s">
        <v>1143</v>
      </c>
      <c r="I800" s="176">
        <v>12350.0</v>
      </c>
      <c r="J800" s="186">
        <v>9750.0</v>
      </c>
      <c r="K800" s="178"/>
      <c r="L800" s="179"/>
      <c r="M800" s="103"/>
      <c r="N800" s="103"/>
      <c r="O800" s="162" t="s">
        <v>1461</v>
      </c>
      <c r="P800" s="180">
        <v>818.0</v>
      </c>
      <c r="Q800" s="103"/>
      <c r="R800" s="168" t="str">
        <f t="shared" si="1"/>
        <v>680171</v>
      </c>
      <c r="S800" s="181" t="str">
        <f>vlookup(R800,route!$A$3:$L$2248,5,FALSE)</f>
        <v>Origin</v>
      </c>
      <c r="T800" s="168" t="str">
        <f t="shared" si="2"/>
        <v>680188</v>
      </c>
      <c r="U800" s="170" t="str">
        <f>vlookup(T800,route!$A$3:$L$2248,5,FALSE)</f>
        <v>Dropoff</v>
      </c>
      <c r="V800" s="131"/>
    </row>
    <row r="801">
      <c r="A801" s="160"/>
      <c r="B801" s="168">
        <v>680.0</v>
      </c>
      <c r="C801" s="174" t="s">
        <v>840</v>
      </c>
      <c r="D801" s="154">
        <f>vlookup(E801,terminals!$C$4:$O$196,13,FALSE)</f>
        <v>171</v>
      </c>
      <c r="E801" s="174" t="s">
        <v>367</v>
      </c>
      <c r="F801" s="154">
        <f>vlookup(G801,terminals!$C$4:$O$196,13,FALSE)</f>
        <v>189</v>
      </c>
      <c r="G801" s="174" t="s">
        <v>305</v>
      </c>
      <c r="H801" s="175" t="s">
        <v>1143</v>
      </c>
      <c r="I801" s="176">
        <v>12350.0</v>
      </c>
      <c r="J801" s="186">
        <v>9750.0</v>
      </c>
      <c r="K801" s="178"/>
      <c r="L801" s="179"/>
      <c r="M801" s="103"/>
      <c r="N801" s="103"/>
      <c r="O801" s="162" t="s">
        <v>1381</v>
      </c>
      <c r="P801" s="180">
        <v>983.0</v>
      </c>
      <c r="Q801" s="103"/>
      <c r="R801" s="168" t="str">
        <f t="shared" si="1"/>
        <v>680171</v>
      </c>
      <c r="S801" s="181" t="str">
        <f>vlookup(R801,route!$A$3:$L$2248,5,FALSE)</f>
        <v>Origin</v>
      </c>
      <c r="T801" s="168" t="str">
        <f t="shared" si="2"/>
        <v>680189</v>
      </c>
      <c r="U801" s="170" t="str">
        <f>vlookup(T801,route!$A$3:$L$2248,5,FALSE)</f>
        <v>Dropoff</v>
      </c>
      <c r="V801" s="131"/>
    </row>
    <row r="802">
      <c r="A802" s="160"/>
      <c r="B802" s="168">
        <v>680.0</v>
      </c>
      <c r="C802" s="174" t="s">
        <v>840</v>
      </c>
      <c r="D802" s="154">
        <f>vlookup(E802,terminals!$C$4:$O$196,13,FALSE)</f>
        <v>171</v>
      </c>
      <c r="E802" s="174" t="s">
        <v>367</v>
      </c>
      <c r="F802" s="154">
        <f>vlookup(G802,terminals!$C$4:$O$196,13,FALSE)</f>
        <v>154</v>
      </c>
      <c r="G802" s="174" t="s">
        <v>364</v>
      </c>
      <c r="H802" s="175" t="s">
        <v>1143</v>
      </c>
      <c r="I802" s="176">
        <v>12350.0</v>
      </c>
      <c r="J802" s="186">
        <v>9750.0</v>
      </c>
      <c r="K802" s="178"/>
      <c r="L802" s="179"/>
      <c r="M802" s="103"/>
      <c r="N802" s="103"/>
      <c r="O802" s="162" t="s">
        <v>1462</v>
      </c>
      <c r="P802" s="180">
        <v>497.0</v>
      </c>
      <c r="Q802" s="103"/>
      <c r="R802" s="168" t="str">
        <f t="shared" si="1"/>
        <v>680171</v>
      </c>
      <c r="S802" s="181" t="str">
        <f>vlookup(R802,route!$A$3:$L$2248,5,FALSE)</f>
        <v>Origin</v>
      </c>
      <c r="T802" s="168" t="str">
        <f t="shared" si="2"/>
        <v>680154</v>
      </c>
      <c r="U802" s="170" t="str">
        <f>vlookup(T802,route!$A$3:$L$2248,5,FALSE)</f>
        <v>Dropoff</v>
      </c>
      <c r="V802" s="131"/>
    </row>
    <row r="803">
      <c r="A803" s="160"/>
      <c r="B803" s="168">
        <v>680.0</v>
      </c>
      <c r="C803" s="174" t="s">
        <v>840</v>
      </c>
      <c r="D803" s="154">
        <f>vlookup(E803,terminals!$C$4:$O$196,13,FALSE)</f>
        <v>171</v>
      </c>
      <c r="E803" s="174" t="s">
        <v>367</v>
      </c>
      <c r="F803" s="154">
        <f>vlookup(G803,terminals!$C$4:$O$196,13,FALSE)</f>
        <v>155</v>
      </c>
      <c r="G803" s="174" t="s">
        <v>328</v>
      </c>
      <c r="H803" s="175" t="s">
        <v>1143</v>
      </c>
      <c r="I803" s="176">
        <v>12350.0</v>
      </c>
      <c r="J803" s="186">
        <v>9750.0</v>
      </c>
      <c r="K803" s="178"/>
      <c r="L803" s="179"/>
      <c r="M803" s="103"/>
      <c r="N803" s="103"/>
      <c r="O803" s="162" t="s">
        <v>1463</v>
      </c>
      <c r="P803" s="180">
        <v>641.0</v>
      </c>
      <c r="Q803" s="103"/>
      <c r="R803" s="168" t="str">
        <f t="shared" si="1"/>
        <v>680171</v>
      </c>
      <c r="S803" s="181" t="str">
        <f>vlookup(R803,route!$A$3:$L$2248,5,FALSE)</f>
        <v>Origin</v>
      </c>
      <c r="T803" s="168" t="str">
        <f t="shared" si="2"/>
        <v>680155</v>
      </c>
      <c r="U803" s="170" t="str">
        <f>vlookup(T803,route!$A$3:$L$2248,5,FALSE)</f>
        <v>Lastdrop</v>
      </c>
      <c r="V803" s="131"/>
    </row>
    <row r="804">
      <c r="A804" s="129"/>
      <c r="B804" s="168">
        <v>680.0</v>
      </c>
      <c r="C804" s="174" t="s">
        <v>840</v>
      </c>
      <c r="D804" s="154">
        <f>vlookup(E804,terminals!$C$4:$O$196,13,FALSE)</f>
        <v>171</v>
      </c>
      <c r="E804" s="174" t="s">
        <v>367</v>
      </c>
      <c r="F804" s="154">
        <f>vlookup(G804,terminals!$C$4:$O$196,13,FALSE)</f>
        <v>156</v>
      </c>
      <c r="G804" s="174" t="s">
        <v>329</v>
      </c>
      <c r="H804" s="175" t="s">
        <v>1143</v>
      </c>
      <c r="I804" s="176">
        <v>12350.0</v>
      </c>
      <c r="J804" s="186">
        <v>9750.0</v>
      </c>
      <c r="K804" s="178"/>
      <c r="L804" s="179"/>
      <c r="M804" s="103"/>
      <c r="N804" s="103"/>
      <c r="O804" s="162" t="s">
        <v>1464</v>
      </c>
      <c r="P804" s="180">
        <v>228.0</v>
      </c>
      <c r="Q804" s="103"/>
      <c r="R804" s="168" t="str">
        <f t="shared" si="1"/>
        <v>680171</v>
      </c>
      <c r="S804" s="181" t="str">
        <f>vlookup(R804,route!$A$3:$L$2248,5,FALSE)</f>
        <v>Origin</v>
      </c>
      <c r="T804" s="168" t="str">
        <f t="shared" si="2"/>
        <v>680156</v>
      </c>
      <c r="U804" s="170" t="str">
        <f>vlookup(T804,route!$A$3:$L$2248,5,FALSE)</f>
        <v>Destination</v>
      </c>
      <c r="V804" s="131"/>
    </row>
    <row r="805">
      <c r="A805" s="160"/>
      <c r="B805" s="168">
        <v>681.0</v>
      </c>
      <c r="C805" s="174" t="s">
        <v>840</v>
      </c>
      <c r="D805" s="154">
        <f>vlookup(E805,terminals!$C$4:$O$196,13,FALSE)</f>
        <v>171</v>
      </c>
      <c r="E805" s="174" t="s">
        <v>367</v>
      </c>
      <c r="F805" s="154">
        <f>vlookup(G805,terminals!$C$4:$O$196,13,FALSE)</f>
        <v>157</v>
      </c>
      <c r="G805" s="174" t="s">
        <v>330</v>
      </c>
      <c r="H805" s="175" t="s">
        <v>1143</v>
      </c>
      <c r="I805" s="176">
        <v>12350.0</v>
      </c>
      <c r="J805" s="186">
        <v>9750.0</v>
      </c>
      <c r="K805" s="178"/>
      <c r="L805" s="179"/>
      <c r="M805" s="103"/>
      <c r="N805" s="103"/>
      <c r="O805" s="162" t="s">
        <v>1459</v>
      </c>
      <c r="P805" s="180">
        <v>709.0</v>
      </c>
      <c r="Q805" s="103"/>
      <c r="R805" s="168" t="str">
        <f t="shared" si="1"/>
        <v>681171</v>
      </c>
      <c r="S805" s="181" t="str">
        <f>vlookup(R805,route!$A$3:$L$2248,5,FALSE)</f>
        <v>Origin</v>
      </c>
      <c r="T805" s="168" t="str">
        <f t="shared" si="2"/>
        <v>681157</v>
      </c>
      <c r="U805" s="170" t="str">
        <f>vlookup(T805,route!$A$3:$L$2248,5,FALSE)</f>
        <v>Dropoff</v>
      </c>
      <c r="V805" s="131"/>
    </row>
    <row r="806">
      <c r="A806" s="160"/>
      <c r="B806" s="168">
        <v>681.0</v>
      </c>
      <c r="C806" s="174" t="s">
        <v>840</v>
      </c>
      <c r="D806" s="154">
        <f>vlookup(E806,terminals!$C$4:$O$196,13,FALSE)</f>
        <v>171</v>
      </c>
      <c r="E806" s="174" t="s">
        <v>367</v>
      </c>
      <c r="F806" s="154">
        <f>vlookup(G806,terminals!$C$4:$O$196,13,FALSE)</f>
        <v>185</v>
      </c>
      <c r="G806" s="174" t="s">
        <v>366</v>
      </c>
      <c r="H806" s="175" t="s">
        <v>1143</v>
      </c>
      <c r="I806" s="176">
        <v>12350.0</v>
      </c>
      <c r="J806" s="186">
        <v>9750.0</v>
      </c>
      <c r="K806" s="178"/>
      <c r="L806" s="179"/>
      <c r="M806" s="103"/>
      <c r="N806" s="103"/>
      <c r="O806" s="162" t="s">
        <v>1460</v>
      </c>
      <c r="P806" s="180">
        <v>828.0</v>
      </c>
      <c r="Q806" s="103"/>
      <c r="R806" s="168" t="str">
        <f t="shared" si="1"/>
        <v>681171</v>
      </c>
      <c r="S806" s="181" t="str">
        <f>vlookup(R806,route!$A$3:$L$2248,5,FALSE)</f>
        <v>Origin</v>
      </c>
      <c r="T806" s="168" t="str">
        <f t="shared" si="2"/>
        <v>681185</v>
      </c>
      <c r="U806" s="170" t="str">
        <f>vlookup(T806,route!$A$3:$L$2248,5,FALSE)</f>
        <v>Dropoff</v>
      </c>
      <c r="V806" s="131"/>
    </row>
    <row r="807">
      <c r="A807" s="160"/>
      <c r="B807" s="168">
        <v>681.0</v>
      </c>
      <c r="C807" s="174" t="s">
        <v>840</v>
      </c>
      <c r="D807" s="154">
        <f>vlookup(E807,terminals!$C$4:$O$196,13,FALSE)</f>
        <v>171</v>
      </c>
      <c r="E807" s="174" t="s">
        <v>367</v>
      </c>
      <c r="F807" s="154">
        <f>vlookup(G807,terminals!$C$4:$O$196,13,FALSE)</f>
        <v>188</v>
      </c>
      <c r="G807" s="174" t="s">
        <v>306</v>
      </c>
      <c r="H807" s="175" t="s">
        <v>1143</v>
      </c>
      <c r="I807" s="176">
        <v>12350.0</v>
      </c>
      <c r="J807" s="186">
        <v>9750.0</v>
      </c>
      <c r="K807" s="178"/>
      <c r="L807" s="179"/>
      <c r="M807" s="103"/>
      <c r="N807" s="103"/>
      <c r="O807" s="162" t="s">
        <v>1461</v>
      </c>
      <c r="P807" s="180">
        <v>818.0</v>
      </c>
      <c r="Q807" s="103"/>
      <c r="R807" s="168" t="str">
        <f t="shared" si="1"/>
        <v>681171</v>
      </c>
      <c r="S807" s="181" t="str">
        <f>vlookup(R807,route!$A$3:$L$2248,5,FALSE)</f>
        <v>Origin</v>
      </c>
      <c r="T807" s="168" t="str">
        <f t="shared" si="2"/>
        <v>681188</v>
      </c>
      <c r="U807" s="170" t="str">
        <f>vlookup(T807,route!$A$3:$L$2248,5,FALSE)</f>
        <v>Dropoff</v>
      </c>
      <c r="V807" s="131"/>
    </row>
    <row r="808">
      <c r="A808" s="160"/>
      <c r="B808" s="168">
        <v>681.0</v>
      </c>
      <c r="C808" s="174" t="s">
        <v>840</v>
      </c>
      <c r="D808" s="154">
        <f>vlookup(E808,terminals!$C$4:$O$196,13,FALSE)</f>
        <v>171</v>
      </c>
      <c r="E808" s="174" t="s">
        <v>367</v>
      </c>
      <c r="F808" s="154">
        <f>vlookup(G808,terminals!$C$4:$O$196,13,FALSE)</f>
        <v>189</v>
      </c>
      <c r="G808" s="174" t="s">
        <v>305</v>
      </c>
      <c r="H808" s="175" t="s">
        <v>1143</v>
      </c>
      <c r="I808" s="176">
        <v>12350.0</v>
      </c>
      <c r="J808" s="186">
        <v>9750.0</v>
      </c>
      <c r="K808" s="178"/>
      <c r="L808" s="179"/>
      <c r="M808" s="103"/>
      <c r="N808" s="103"/>
      <c r="O808" s="162" t="s">
        <v>1381</v>
      </c>
      <c r="P808" s="180">
        <v>983.0</v>
      </c>
      <c r="Q808" s="103"/>
      <c r="R808" s="168" t="str">
        <f t="shared" si="1"/>
        <v>681171</v>
      </c>
      <c r="S808" s="181" t="str">
        <f>vlookup(R808,route!$A$3:$L$2248,5,FALSE)</f>
        <v>Origin</v>
      </c>
      <c r="T808" s="168" t="str">
        <f t="shared" si="2"/>
        <v>681189</v>
      </c>
      <c r="U808" s="170" t="str">
        <f>vlookup(T808,route!$A$3:$L$2248,5,FALSE)</f>
        <v>Dropoff</v>
      </c>
      <c r="V808" s="131"/>
    </row>
    <row r="809">
      <c r="A809" s="160"/>
      <c r="B809" s="168">
        <v>681.0</v>
      </c>
      <c r="C809" s="174" t="s">
        <v>840</v>
      </c>
      <c r="D809" s="154">
        <f>vlookup(E809,terminals!$C$4:$O$196,13,FALSE)</f>
        <v>171</v>
      </c>
      <c r="E809" s="174" t="s">
        <v>367</v>
      </c>
      <c r="F809" s="154">
        <f>vlookup(G809,terminals!$C$4:$O$196,13,FALSE)</f>
        <v>154</v>
      </c>
      <c r="G809" s="174" t="s">
        <v>364</v>
      </c>
      <c r="H809" s="175" t="s">
        <v>1143</v>
      </c>
      <c r="I809" s="176">
        <v>12350.0</v>
      </c>
      <c r="J809" s="186">
        <v>9750.0</v>
      </c>
      <c r="K809" s="178"/>
      <c r="L809" s="179"/>
      <c r="M809" s="103"/>
      <c r="N809" s="103"/>
      <c r="O809" s="162" t="s">
        <v>1462</v>
      </c>
      <c r="P809" s="180">
        <v>460.0</v>
      </c>
      <c r="Q809" s="103"/>
      <c r="R809" s="168" t="str">
        <f t="shared" si="1"/>
        <v>681171</v>
      </c>
      <c r="S809" s="181" t="str">
        <f>vlookup(R809,route!$A$3:$L$2248,5,FALSE)</f>
        <v>Origin</v>
      </c>
      <c r="T809" s="168" t="str">
        <f t="shared" si="2"/>
        <v>681154</v>
      </c>
      <c r="U809" s="170" t="str">
        <f>vlookup(T809,route!$A$3:$L$2248,5,FALSE)</f>
        <v>Dropoff</v>
      </c>
      <c r="V809" s="131"/>
    </row>
    <row r="810">
      <c r="A810" s="160"/>
      <c r="B810" s="168">
        <v>681.0</v>
      </c>
      <c r="C810" s="174" t="s">
        <v>840</v>
      </c>
      <c r="D810" s="154">
        <f>vlookup(E810,terminals!$C$4:$O$196,13,FALSE)</f>
        <v>171</v>
      </c>
      <c r="E810" s="174" t="s">
        <v>367</v>
      </c>
      <c r="F810" s="154">
        <f>vlookup(G810,terminals!$C$4:$O$196,13,FALSE)</f>
        <v>155</v>
      </c>
      <c r="G810" s="174" t="s">
        <v>328</v>
      </c>
      <c r="H810" s="175" t="s">
        <v>1143</v>
      </c>
      <c r="I810" s="176">
        <v>12350.0</v>
      </c>
      <c r="J810" s="186">
        <v>9750.0</v>
      </c>
      <c r="K810" s="178"/>
      <c r="L810" s="179"/>
      <c r="M810" s="103"/>
      <c r="N810" s="103"/>
      <c r="O810" s="162" t="s">
        <v>1463</v>
      </c>
      <c r="P810" s="180">
        <v>480.0</v>
      </c>
      <c r="Q810" s="103"/>
      <c r="R810" s="168" t="str">
        <f t="shared" si="1"/>
        <v>681171</v>
      </c>
      <c r="S810" s="181" t="str">
        <f>vlookup(R810,route!$A$3:$L$2248,5,FALSE)</f>
        <v>Origin</v>
      </c>
      <c r="T810" s="168" t="str">
        <f t="shared" si="2"/>
        <v>681155</v>
      </c>
      <c r="U810" s="170" t="str">
        <f>vlookup(T810,route!$A$3:$L$2248,5,FALSE)</f>
        <v>Lastdrop</v>
      </c>
      <c r="V810" s="131"/>
    </row>
    <row r="811">
      <c r="A811" s="129"/>
      <c r="B811" s="168">
        <v>681.0</v>
      </c>
      <c r="C811" s="174" t="s">
        <v>840</v>
      </c>
      <c r="D811" s="154">
        <f>vlookup(E811,terminals!$C$4:$O$196,13,FALSE)</f>
        <v>171</v>
      </c>
      <c r="E811" s="174" t="s">
        <v>367</v>
      </c>
      <c r="F811" s="154">
        <f>vlookup(G811,terminals!$C$4:$O$196,13,FALSE)</f>
        <v>156</v>
      </c>
      <c r="G811" s="174" t="s">
        <v>329</v>
      </c>
      <c r="H811" s="175" t="s">
        <v>1143</v>
      </c>
      <c r="I811" s="176">
        <v>12350.0</v>
      </c>
      <c r="J811" s="186">
        <v>9750.0</v>
      </c>
      <c r="K811" s="178"/>
      <c r="L811" s="179"/>
      <c r="M811" s="103"/>
      <c r="N811" s="103"/>
      <c r="O811" s="162" t="s">
        <v>1464</v>
      </c>
      <c r="P811" s="180">
        <v>583.0</v>
      </c>
      <c r="Q811" s="103"/>
      <c r="R811" s="168" t="str">
        <f t="shared" si="1"/>
        <v>681171</v>
      </c>
      <c r="S811" s="181" t="str">
        <f>vlookup(R811,route!$A$3:$L$2248,5,FALSE)</f>
        <v>Origin</v>
      </c>
      <c r="T811" s="168" t="str">
        <f t="shared" si="2"/>
        <v>681156</v>
      </c>
      <c r="U811" s="170" t="str">
        <f>vlookup(T811,route!$A$3:$L$2248,5,FALSE)</f>
        <v>Destination</v>
      </c>
      <c r="V811" s="131"/>
    </row>
    <row r="812">
      <c r="A812" s="160"/>
      <c r="B812" s="168">
        <v>682.0</v>
      </c>
      <c r="C812" s="174" t="s">
        <v>841</v>
      </c>
      <c r="D812" s="154">
        <f>vlookup(E812,terminals!$C$4:$O$196,13,FALSE)</f>
        <v>158</v>
      </c>
      <c r="E812" s="174" t="s">
        <v>326</v>
      </c>
      <c r="F812" s="154">
        <f>vlookup(G812,terminals!$C$4:$O$196,13,FALSE)</f>
        <v>131</v>
      </c>
      <c r="G812" s="174" t="s">
        <v>1111</v>
      </c>
      <c r="H812" s="175" t="s">
        <v>1143</v>
      </c>
      <c r="I812" s="176">
        <v>10450.0</v>
      </c>
      <c r="J812" s="186">
        <v>8250.0</v>
      </c>
      <c r="K812" s="178"/>
      <c r="L812" s="179"/>
      <c r="M812" s="103"/>
      <c r="N812" s="103"/>
      <c r="O812" s="162" t="s">
        <v>1157</v>
      </c>
      <c r="P812" s="180">
        <v>466.0</v>
      </c>
      <c r="Q812" s="103"/>
      <c r="R812" s="168" t="str">
        <f t="shared" si="1"/>
        <v>682158</v>
      </c>
      <c r="S812" s="181" t="str">
        <f>vlookup(R812,route!$A$3:$L$2248,5,FALSE)</f>
        <v>Origin</v>
      </c>
      <c r="T812" s="168" t="str">
        <f t="shared" si="2"/>
        <v>682131</v>
      </c>
      <c r="U812" s="170" t="str">
        <f>vlookup(T812,route!$A$3:$L$2248,5,FALSE)</f>
        <v>Dropoff</v>
      </c>
      <c r="V812" s="131"/>
    </row>
    <row r="813">
      <c r="A813" s="160"/>
      <c r="B813" s="168">
        <v>682.0</v>
      </c>
      <c r="C813" s="174" t="s">
        <v>841</v>
      </c>
      <c r="D813" s="154">
        <f>vlookup(E813,terminals!$C$4:$O$196,13,FALSE)</f>
        <v>158</v>
      </c>
      <c r="E813" s="174" t="s">
        <v>326</v>
      </c>
      <c r="F813" s="154">
        <f>vlookup(G813,terminals!$C$4:$O$196,13,FALSE)</f>
        <v>151</v>
      </c>
      <c r="G813" s="174" t="s">
        <v>339</v>
      </c>
      <c r="H813" s="175" t="s">
        <v>1143</v>
      </c>
      <c r="I813" s="176">
        <v>10450.0</v>
      </c>
      <c r="J813" s="186">
        <v>8250.0</v>
      </c>
      <c r="K813" s="178"/>
      <c r="L813" s="179"/>
      <c r="M813" s="103"/>
      <c r="N813" s="103"/>
      <c r="O813" s="162" t="s">
        <v>1227</v>
      </c>
      <c r="P813" s="180">
        <v>603.0</v>
      </c>
      <c r="Q813" s="103"/>
      <c r="R813" s="168" t="str">
        <f t="shared" si="1"/>
        <v>682158</v>
      </c>
      <c r="S813" s="181" t="str">
        <f>vlookup(R813,route!$A$3:$L$2248,5,FALSE)</f>
        <v>Origin</v>
      </c>
      <c r="T813" s="168" t="str">
        <f t="shared" si="2"/>
        <v>682151</v>
      </c>
      <c r="U813" s="170" t="str">
        <f>vlookup(T813,route!$A$3:$L$2248,5,FALSE)</f>
        <v>Lastdrop</v>
      </c>
      <c r="V813" s="131"/>
    </row>
    <row r="814">
      <c r="A814" s="129"/>
      <c r="B814" s="168">
        <v>682.0</v>
      </c>
      <c r="C814" s="174" t="s">
        <v>841</v>
      </c>
      <c r="D814" s="154">
        <f>vlookup(E814,terminals!$C$4:$O$196,13,FALSE)</f>
        <v>158</v>
      </c>
      <c r="E814" s="174" t="s">
        <v>326</v>
      </c>
      <c r="F814" s="154">
        <f>vlookup(G814,terminals!$C$4:$O$196,13,FALSE)</f>
        <v>121</v>
      </c>
      <c r="G814" s="174" t="s">
        <v>299</v>
      </c>
      <c r="H814" s="175" t="s">
        <v>1143</v>
      </c>
      <c r="I814" s="176">
        <v>11400.0</v>
      </c>
      <c r="J814" s="186">
        <v>9000.0</v>
      </c>
      <c r="K814" s="178"/>
      <c r="L814" s="179"/>
      <c r="M814" s="103"/>
      <c r="N814" s="103"/>
      <c r="O814" s="162" t="s">
        <v>1444</v>
      </c>
      <c r="P814" s="180">
        <v>655.0</v>
      </c>
      <c r="Q814" s="103"/>
      <c r="R814" s="168" t="str">
        <f t="shared" si="1"/>
        <v>682158</v>
      </c>
      <c r="S814" s="181" t="str">
        <f>vlookup(R814,route!$A$3:$L$2248,5,FALSE)</f>
        <v>Origin</v>
      </c>
      <c r="T814" s="168" t="str">
        <f t="shared" si="2"/>
        <v>682121</v>
      </c>
      <c r="U814" s="170" t="str">
        <f>vlookup(T814,route!$A$3:$L$2248,5,FALSE)</f>
        <v>Destination</v>
      </c>
      <c r="V814" s="131"/>
    </row>
    <row r="815">
      <c r="A815" s="160"/>
      <c r="B815" s="168">
        <v>683.0</v>
      </c>
      <c r="C815" s="174" t="s">
        <v>842</v>
      </c>
      <c r="D815" s="154">
        <f>vlookup(E815,terminals!$C$4:$O$196,13,FALSE)</f>
        <v>158</v>
      </c>
      <c r="E815" s="174" t="s">
        <v>326</v>
      </c>
      <c r="F815" s="154">
        <f>vlookup(G815,terminals!$C$4:$O$196,13,FALSE)</f>
        <v>125</v>
      </c>
      <c r="G815" s="174" t="s">
        <v>1112</v>
      </c>
      <c r="H815" s="175" t="s">
        <v>1143</v>
      </c>
      <c r="I815" s="176">
        <v>9500.0</v>
      </c>
      <c r="J815" s="177">
        <v>7500.0</v>
      </c>
      <c r="K815" s="178"/>
      <c r="L815" s="179"/>
      <c r="M815" s="103"/>
      <c r="N815" s="103"/>
      <c r="O815" s="162" t="s">
        <v>1324</v>
      </c>
      <c r="P815" s="180">
        <v>726.0</v>
      </c>
      <c r="Q815" s="103"/>
      <c r="R815" s="168" t="str">
        <f t="shared" si="1"/>
        <v>683158</v>
      </c>
      <c r="S815" s="181" t="str">
        <f>vlookup(R815,route!$A$3:$L$2248,5,FALSE)</f>
        <v>Origin</v>
      </c>
      <c r="T815" s="168" t="str">
        <f t="shared" si="2"/>
        <v>683125</v>
      </c>
      <c r="U815" s="170" t="str">
        <f>vlookup(T815,route!$A$3:$L$2248,5,FALSE)</f>
        <v>Lastdrop</v>
      </c>
      <c r="V815" s="131"/>
    </row>
    <row r="816">
      <c r="A816" s="129"/>
      <c r="B816" s="168">
        <v>683.0</v>
      </c>
      <c r="C816" s="174" t="s">
        <v>842</v>
      </c>
      <c r="D816" s="154">
        <f>vlookup(E816,terminals!$C$4:$O$196,13,FALSE)</f>
        <v>158</v>
      </c>
      <c r="E816" s="174" t="s">
        <v>326</v>
      </c>
      <c r="F816" s="154">
        <f>vlookup(G816,terminals!$C$4:$O$196,13,FALSE)</f>
        <v>144</v>
      </c>
      <c r="G816" s="174" t="s">
        <v>344</v>
      </c>
      <c r="H816" s="175" t="s">
        <v>1143</v>
      </c>
      <c r="I816" s="176">
        <v>10925.0</v>
      </c>
      <c r="J816" s="186">
        <v>8625.0</v>
      </c>
      <c r="K816" s="178"/>
      <c r="L816" s="179"/>
      <c r="M816" s="103"/>
      <c r="N816" s="103"/>
      <c r="O816" s="162" t="s">
        <v>1465</v>
      </c>
      <c r="P816" s="180">
        <v>709.0</v>
      </c>
      <c r="Q816" s="103"/>
      <c r="R816" s="168" t="str">
        <f t="shared" si="1"/>
        <v>683158</v>
      </c>
      <c r="S816" s="181" t="str">
        <f>vlookup(R816,route!$A$3:$L$2248,5,FALSE)</f>
        <v>Origin</v>
      </c>
      <c r="T816" s="168" t="str">
        <f t="shared" si="2"/>
        <v>683144</v>
      </c>
      <c r="U816" s="170" t="str">
        <f>vlookup(T816,route!$A$3:$L$2248,5,FALSE)</f>
        <v>Destination</v>
      </c>
      <c r="V816" s="131"/>
    </row>
    <row r="817">
      <c r="A817" s="160"/>
      <c r="B817" s="168">
        <v>684.0</v>
      </c>
      <c r="C817" s="170" t="s">
        <v>843</v>
      </c>
      <c r="D817" s="154">
        <f>vlookup(E817,terminals!$C$4:$O$196,13,FALSE)</f>
        <v>158</v>
      </c>
      <c r="E817" s="174" t="s">
        <v>326</v>
      </c>
      <c r="F817" s="154">
        <f>vlookup(G817,terminals!$C$4:$O$196,13,FALSE)</f>
        <v>188</v>
      </c>
      <c r="G817" s="170" t="s">
        <v>306</v>
      </c>
      <c r="H817" s="184" t="s">
        <v>1143</v>
      </c>
      <c r="I817" s="185">
        <v>13300.0</v>
      </c>
      <c r="J817" s="177">
        <v>10500.0</v>
      </c>
      <c r="K817" s="178"/>
      <c r="L817" s="179"/>
      <c r="M817" s="103"/>
      <c r="N817" s="103"/>
      <c r="O817" s="162" t="s">
        <v>1466</v>
      </c>
      <c r="P817" s="180">
        <v>744.0</v>
      </c>
      <c r="Q817" s="103"/>
      <c r="R817" s="168" t="str">
        <f t="shared" si="1"/>
        <v>684158</v>
      </c>
      <c r="S817" s="181" t="str">
        <f>vlookup(R817,route!$A$3:$L$2248,5,FALSE)</f>
        <v>Origin</v>
      </c>
      <c r="T817" s="168" t="str">
        <f t="shared" si="2"/>
        <v>684188</v>
      </c>
      <c r="U817" s="170" t="str">
        <f>vlookup(T817,route!$A$3:$L$2248,5,FALSE)</f>
        <v>Dropoff</v>
      </c>
      <c r="V817" s="131"/>
    </row>
    <row r="818">
      <c r="A818" s="160"/>
      <c r="B818" s="168">
        <v>684.0</v>
      </c>
      <c r="C818" s="170" t="s">
        <v>843</v>
      </c>
      <c r="D818" s="154">
        <f>vlookup(E818,terminals!$C$4:$O$196,13,FALSE)</f>
        <v>158</v>
      </c>
      <c r="E818" s="174" t="s">
        <v>326</v>
      </c>
      <c r="F818" s="154">
        <f>vlookup(G818,terminals!$C$4:$O$196,13,FALSE)</f>
        <v>187</v>
      </c>
      <c r="G818" s="170" t="s">
        <v>307</v>
      </c>
      <c r="H818" s="184" t="s">
        <v>1143</v>
      </c>
      <c r="I818" s="185">
        <v>13300.0</v>
      </c>
      <c r="J818" s="177">
        <v>10500.0</v>
      </c>
      <c r="K818" s="178"/>
      <c r="L818" s="179"/>
      <c r="M818" s="103"/>
      <c r="N818" s="103"/>
      <c r="O818" s="162" t="s">
        <v>1467</v>
      </c>
      <c r="P818" s="180">
        <v>429.0</v>
      </c>
      <c r="Q818" s="103"/>
      <c r="R818" s="168" t="str">
        <f t="shared" si="1"/>
        <v>684158</v>
      </c>
      <c r="S818" s="181" t="str">
        <f>vlookup(R818,route!$A$3:$L$2248,5,FALSE)</f>
        <v>Origin</v>
      </c>
      <c r="T818" s="168" t="str">
        <f t="shared" si="2"/>
        <v>684187</v>
      </c>
      <c r="U818" s="170" t="str">
        <f>vlookup(T818,route!$A$3:$L$2248,5,FALSE)</f>
        <v>Dropoff</v>
      </c>
      <c r="V818" s="131"/>
    </row>
    <row r="819">
      <c r="A819" s="160"/>
      <c r="B819" s="168">
        <v>684.0</v>
      </c>
      <c r="C819" s="170" t="s">
        <v>843</v>
      </c>
      <c r="D819" s="154">
        <f>vlookup(E819,terminals!$C$4:$O$196,13,FALSE)</f>
        <v>158</v>
      </c>
      <c r="E819" s="174" t="s">
        <v>326</v>
      </c>
      <c r="F819" s="154">
        <f>vlookup(G819,terminals!$C$4:$O$196,13,FALSE)</f>
        <v>186</v>
      </c>
      <c r="G819" s="170" t="s">
        <v>327</v>
      </c>
      <c r="H819" s="184" t="s">
        <v>1143</v>
      </c>
      <c r="I819" s="185">
        <v>13300.0</v>
      </c>
      <c r="J819" s="177">
        <v>10500.0</v>
      </c>
      <c r="K819" s="178"/>
      <c r="L819" s="179"/>
      <c r="M819" s="103"/>
      <c r="N819" s="103"/>
      <c r="O819" s="162" t="s">
        <v>1437</v>
      </c>
      <c r="P819" s="180">
        <v>454.0</v>
      </c>
      <c r="Q819" s="103"/>
      <c r="R819" s="168" t="str">
        <f t="shared" si="1"/>
        <v>684158</v>
      </c>
      <c r="S819" s="181" t="str">
        <f>vlookup(R819,route!$A$3:$L$2248,5,FALSE)</f>
        <v>Origin</v>
      </c>
      <c r="T819" s="168" t="str">
        <f t="shared" si="2"/>
        <v>684186</v>
      </c>
      <c r="U819" s="170" t="str">
        <f>vlookup(T819,route!$A$3:$L$2248,5,FALSE)</f>
        <v>Lastdrop</v>
      </c>
      <c r="V819" s="131"/>
    </row>
    <row r="820">
      <c r="A820" s="129"/>
      <c r="B820" s="168">
        <v>684.0</v>
      </c>
      <c r="C820" s="170" t="s">
        <v>843</v>
      </c>
      <c r="D820" s="154">
        <f>vlookup(E820,terminals!$C$4:$O$196,13,FALSE)</f>
        <v>158</v>
      </c>
      <c r="E820" s="174" t="s">
        <v>326</v>
      </c>
      <c r="F820" s="154">
        <f>vlookup(G820,terminals!$C$4:$O$196,13,FALSE)</f>
        <v>189</v>
      </c>
      <c r="G820" s="170" t="s">
        <v>305</v>
      </c>
      <c r="H820" s="184" t="s">
        <v>1143</v>
      </c>
      <c r="I820" s="185">
        <v>13300.0</v>
      </c>
      <c r="J820" s="177">
        <v>10500.0</v>
      </c>
      <c r="K820" s="178"/>
      <c r="L820" s="179"/>
      <c r="M820" s="103"/>
      <c r="N820" s="103"/>
      <c r="O820" s="162" t="s">
        <v>1468</v>
      </c>
      <c r="P820" s="180">
        <v>420.0</v>
      </c>
      <c r="Q820" s="103"/>
      <c r="R820" s="168" t="str">
        <f t="shared" si="1"/>
        <v>684158</v>
      </c>
      <c r="S820" s="181" t="str">
        <f>vlookup(R820,route!$A$3:$L$2248,5,FALSE)</f>
        <v>Origin</v>
      </c>
      <c r="T820" s="168" t="str">
        <f t="shared" si="2"/>
        <v>684189</v>
      </c>
      <c r="U820" s="170" t="str">
        <f>vlookup(T820,route!$A$3:$L$2248,5,FALSE)</f>
        <v>Destination</v>
      </c>
      <c r="V820" s="131"/>
    </row>
    <row r="821">
      <c r="A821" s="160"/>
      <c r="B821" s="168">
        <v>685.0</v>
      </c>
      <c r="C821" s="174" t="s">
        <v>844</v>
      </c>
      <c r="D821" s="154">
        <f>vlookup(E821,terminals!$C$4:$O$196,13,FALSE)</f>
        <v>158</v>
      </c>
      <c r="E821" s="174" t="s">
        <v>326</v>
      </c>
      <c r="F821" s="154">
        <f>vlookup(G821,terminals!$C$4:$O$196,13,FALSE)</f>
        <v>135</v>
      </c>
      <c r="G821" s="174" t="s">
        <v>353</v>
      </c>
      <c r="H821" s="175" t="s">
        <v>1143</v>
      </c>
      <c r="I821" s="176">
        <v>12825.0</v>
      </c>
      <c r="J821" s="186">
        <v>10125.0</v>
      </c>
      <c r="K821" s="178"/>
      <c r="L821" s="179"/>
      <c r="M821" s="103"/>
      <c r="N821" s="103"/>
      <c r="O821" s="162" t="s">
        <v>1469</v>
      </c>
      <c r="P821" s="180">
        <v>424.0</v>
      </c>
      <c r="Q821" s="103"/>
      <c r="R821" s="168" t="str">
        <f t="shared" si="1"/>
        <v>685158</v>
      </c>
      <c r="S821" s="181" t="str">
        <f>vlookup(R821,route!$A$3:$L$2248,5,FALSE)</f>
        <v>Origin</v>
      </c>
      <c r="T821" s="168" t="str">
        <f t="shared" si="2"/>
        <v>685135</v>
      </c>
      <c r="U821" s="170" t="str">
        <f>vlookup(T821,route!$A$3:$L$2248,5,FALSE)</f>
        <v>Dropoff</v>
      </c>
      <c r="V821" s="131"/>
    </row>
    <row r="822">
      <c r="A822" s="160"/>
      <c r="B822" s="168">
        <v>685.0</v>
      </c>
      <c r="C822" s="174" t="s">
        <v>844</v>
      </c>
      <c r="D822" s="154">
        <f>vlookup(E822,terminals!$C$4:$O$196,13,FALSE)</f>
        <v>158</v>
      </c>
      <c r="E822" s="174" t="s">
        <v>326</v>
      </c>
      <c r="F822" s="154">
        <f>vlookup(G822,terminals!$C$4:$O$196,13,FALSE)</f>
        <v>126</v>
      </c>
      <c r="G822" s="174" t="s">
        <v>334</v>
      </c>
      <c r="H822" s="175" t="s">
        <v>1143</v>
      </c>
      <c r="I822" s="176">
        <v>12825.0</v>
      </c>
      <c r="J822" s="186">
        <v>10125.0</v>
      </c>
      <c r="K822" s="178"/>
      <c r="L822" s="179"/>
      <c r="M822" s="103"/>
      <c r="N822" s="103"/>
      <c r="O822" s="162" t="s">
        <v>1470</v>
      </c>
      <c r="P822" s="180">
        <v>510.0</v>
      </c>
      <c r="Q822" s="103"/>
      <c r="R822" s="168" t="str">
        <f t="shared" si="1"/>
        <v>685158</v>
      </c>
      <c r="S822" s="181" t="str">
        <f>vlookup(R822,route!$A$3:$L$2248,5,FALSE)</f>
        <v>Origin</v>
      </c>
      <c r="T822" s="168" t="str">
        <f t="shared" si="2"/>
        <v>685126</v>
      </c>
      <c r="U822" s="170" t="str">
        <f>vlookup(T822,route!$A$3:$L$2248,5,FALSE)</f>
        <v>Dropoff</v>
      </c>
      <c r="V822" s="131"/>
    </row>
    <row r="823">
      <c r="A823" s="160"/>
      <c r="B823" s="168">
        <v>685.0</v>
      </c>
      <c r="C823" s="174" t="s">
        <v>844</v>
      </c>
      <c r="D823" s="154">
        <f>vlookup(E823,terminals!$C$4:$O$196,13,FALSE)</f>
        <v>158</v>
      </c>
      <c r="E823" s="174" t="s">
        <v>326</v>
      </c>
      <c r="F823" s="154">
        <f>vlookup(G823,terminals!$C$4:$O$196,13,FALSE)</f>
        <v>142</v>
      </c>
      <c r="G823" s="174" t="s">
        <v>342</v>
      </c>
      <c r="H823" s="175" t="s">
        <v>1143</v>
      </c>
      <c r="I823" s="176">
        <v>12825.0</v>
      </c>
      <c r="J823" s="186">
        <v>10125.0</v>
      </c>
      <c r="K823" s="178"/>
      <c r="L823" s="179"/>
      <c r="M823" s="103"/>
      <c r="N823" s="103"/>
      <c r="O823" s="162" t="s">
        <v>1471</v>
      </c>
      <c r="P823" s="180">
        <v>467.0</v>
      </c>
      <c r="Q823" s="103"/>
      <c r="R823" s="168" t="str">
        <f t="shared" si="1"/>
        <v>685158</v>
      </c>
      <c r="S823" s="181" t="str">
        <f>vlookup(R823,route!$A$3:$L$2248,5,FALSE)</f>
        <v>Origin</v>
      </c>
      <c r="T823" s="168" t="str">
        <f t="shared" si="2"/>
        <v>685142</v>
      </c>
      <c r="U823" s="170" t="str">
        <f>vlookup(T823,route!$A$3:$L$2248,5,FALSE)</f>
        <v>Dropoff</v>
      </c>
      <c r="V823" s="131"/>
    </row>
    <row r="824">
      <c r="A824" s="160"/>
      <c r="B824" s="168">
        <v>685.0</v>
      </c>
      <c r="C824" s="174" t="s">
        <v>844</v>
      </c>
      <c r="D824" s="154">
        <f>vlookup(E824,terminals!$C$4:$O$196,13,FALSE)</f>
        <v>158</v>
      </c>
      <c r="E824" s="174" t="s">
        <v>326</v>
      </c>
      <c r="F824" s="154">
        <f>vlookup(G824,terminals!$C$4:$O$196,13,FALSE)</f>
        <v>127</v>
      </c>
      <c r="G824" s="174" t="s">
        <v>336</v>
      </c>
      <c r="H824" s="175" t="s">
        <v>1143</v>
      </c>
      <c r="I824" s="176">
        <v>12825.0</v>
      </c>
      <c r="J824" s="186">
        <v>10125.0</v>
      </c>
      <c r="K824" s="178"/>
      <c r="L824" s="179"/>
      <c r="M824" s="103"/>
      <c r="N824" s="103"/>
      <c r="O824" s="162" t="s">
        <v>1472</v>
      </c>
      <c r="P824" s="180">
        <v>466.0</v>
      </c>
      <c r="Q824" s="103"/>
      <c r="R824" s="168" t="str">
        <f t="shared" si="1"/>
        <v>685158</v>
      </c>
      <c r="S824" s="181" t="str">
        <f>vlookup(R824,route!$A$3:$L$2248,5,FALSE)</f>
        <v>Origin</v>
      </c>
      <c r="T824" s="168" t="str">
        <f t="shared" si="2"/>
        <v>685127</v>
      </c>
      <c r="U824" s="170" t="str">
        <f>vlookup(T824,route!$A$3:$L$2248,5,FALSE)</f>
        <v>Dropoff</v>
      </c>
      <c r="V824" s="131"/>
    </row>
    <row r="825">
      <c r="A825" s="160"/>
      <c r="B825" s="168">
        <v>685.0</v>
      </c>
      <c r="C825" s="174" t="s">
        <v>844</v>
      </c>
      <c r="D825" s="154">
        <f>vlookup(E825,terminals!$C$4:$O$196,13,FALSE)</f>
        <v>158</v>
      </c>
      <c r="E825" s="174" t="s">
        <v>326</v>
      </c>
      <c r="F825" s="154">
        <f>vlookup(G825,terminals!$C$4:$O$196,13,FALSE)</f>
        <v>150</v>
      </c>
      <c r="G825" s="174" t="s">
        <v>343</v>
      </c>
      <c r="H825" s="175" t="s">
        <v>1143</v>
      </c>
      <c r="I825" s="176">
        <v>12825.0</v>
      </c>
      <c r="J825" s="186">
        <v>10125.0</v>
      </c>
      <c r="K825" s="178"/>
      <c r="L825" s="179"/>
      <c r="M825" s="103"/>
      <c r="N825" s="103"/>
      <c r="O825" s="162" t="s">
        <v>1308</v>
      </c>
      <c r="P825" s="180">
        <v>531.0</v>
      </c>
      <c r="Q825" s="103"/>
      <c r="R825" s="168" t="str">
        <f t="shared" si="1"/>
        <v>685158</v>
      </c>
      <c r="S825" s="181" t="str">
        <f>vlookup(R825,route!$A$3:$L$2248,5,FALSE)</f>
        <v>Origin</v>
      </c>
      <c r="T825" s="168" t="str">
        <f t="shared" si="2"/>
        <v>685150</v>
      </c>
      <c r="U825" s="170" t="str">
        <f>vlookup(T825,route!$A$3:$L$2248,5,FALSE)</f>
        <v>Lastdrop</v>
      </c>
      <c r="V825" s="131"/>
    </row>
    <row r="826">
      <c r="A826" s="129"/>
      <c r="B826" s="168">
        <v>685.0</v>
      </c>
      <c r="C826" s="174" t="s">
        <v>844</v>
      </c>
      <c r="D826" s="154">
        <f>vlookup(E826,terminals!$C$4:$O$196,13,FALSE)</f>
        <v>158</v>
      </c>
      <c r="E826" s="174" t="s">
        <v>326</v>
      </c>
      <c r="F826" s="154">
        <f>vlookup(G826,terminals!$C$4:$O$196,13,FALSE)</f>
        <v>128</v>
      </c>
      <c r="G826" s="174" t="s">
        <v>338</v>
      </c>
      <c r="H826" s="175" t="s">
        <v>1143</v>
      </c>
      <c r="I826" s="176">
        <v>12825.0</v>
      </c>
      <c r="J826" s="186">
        <v>10125.0</v>
      </c>
      <c r="K826" s="178"/>
      <c r="L826" s="179"/>
      <c r="M826" s="103"/>
      <c r="N826" s="103"/>
      <c r="O826" s="162" t="s">
        <v>1473</v>
      </c>
      <c r="P826" s="180">
        <v>466.0</v>
      </c>
      <c r="Q826" s="103"/>
      <c r="R826" s="168" t="str">
        <f t="shared" si="1"/>
        <v>685158</v>
      </c>
      <c r="S826" s="181" t="str">
        <f>vlookup(R826,route!$A$3:$L$2248,5,FALSE)</f>
        <v>Origin</v>
      </c>
      <c r="T826" s="168" t="str">
        <f t="shared" si="2"/>
        <v>685128</v>
      </c>
      <c r="U826" s="170" t="str">
        <f>vlookup(T826,route!$A$3:$L$2248,5,FALSE)</f>
        <v>Destination</v>
      </c>
      <c r="V826" s="131"/>
    </row>
    <row r="827">
      <c r="A827" s="160"/>
      <c r="B827" s="168">
        <v>686.0</v>
      </c>
      <c r="C827" s="174" t="s">
        <v>845</v>
      </c>
      <c r="D827" s="154">
        <f>vlookup(E827,terminals!$C$4:$O$196,13,FALSE)</f>
        <v>158</v>
      </c>
      <c r="E827" s="174" t="s">
        <v>326</v>
      </c>
      <c r="F827" s="154">
        <f>vlookup(G827,terminals!$C$4:$O$196,13,FALSE)</f>
        <v>125</v>
      </c>
      <c r="G827" s="174" t="s">
        <v>1112</v>
      </c>
      <c r="H827" s="175" t="s">
        <v>1143</v>
      </c>
      <c r="I827" s="176">
        <v>12825.0</v>
      </c>
      <c r="J827" s="186">
        <v>10125.0</v>
      </c>
      <c r="K827" s="178"/>
      <c r="L827" s="179"/>
      <c r="M827" s="103"/>
      <c r="N827" s="103"/>
      <c r="O827" s="162" t="s">
        <v>1324</v>
      </c>
      <c r="P827" s="180">
        <v>480.0</v>
      </c>
      <c r="Q827" s="103"/>
      <c r="R827" s="168" t="str">
        <f t="shared" si="1"/>
        <v>686158</v>
      </c>
      <c r="S827" s="181" t="str">
        <f>vlookup(R827,route!$A$3:$L$2248,5,FALSE)</f>
        <v>Origin</v>
      </c>
      <c r="T827" s="168" t="str">
        <f t="shared" si="2"/>
        <v>686125</v>
      </c>
      <c r="U827" s="170" t="str">
        <f>vlookup(T827,route!$A$3:$L$2248,5,FALSE)</f>
        <v>Lastdrop</v>
      </c>
      <c r="V827" s="131"/>
    </row>
    <row r="828">
      <c r="A828" s="129"/>
      <c r="B828" s="168">
        <v>686.0</v>
      </c>
      <c r="C828" s="174" t="s">
        <v>845</v>
      </c>
      <c r="D828" s="154">
        <f>vlookup(E828,terminals!$C$4:$O$196,13,FALSE)</f>
        <v>158</v>
      </c>
      <c r="E828" s="174" t="s">
        <v>326</v>
      </c>
      <c r="F828" s="154">
        <f>vlookup(G828,terminals!$C$4:$O$196,13,FALSE)</f>
        <v>146</v>
      </c>
      <c r="G828" s="174" t="s">
        <v>350</v>
      </c>
      <c r="H828" s="175" t="s">
        <v>1143</v>
      </c>
      <c r="I828" s="176">
        <v>12825.0</v>
      </c>
      <c r="J828" s="186">
        <v>10125.0</v>
      </c>
      <c r="K828" s="178"/>
      <c r="L828" s="179"/>
      <c r="M828" s="103"/>
      <c r="N828" s="103"/>
      <c r="O828" s="162" t="s">
        <v>1454</v>
      </c>
      <c r="P828" s="180">
        <v>531.0</v>
      </c>
      <c r="Q828" s="103"/>
      <c r="R828" s="168" t="str">
        <f t="shared" si="1"/>
        <v>686158</v>
      </c>
      <c r="S828" s="181" t="str">
        <f>vlookup(R828,route!$A$3:$L$2248,5,FALSE)</f>
        <v>Origin</v>
      </c>
      <c r="T828" s="168" t="str">
        <f t="shared" si="2"/>
        <v>686146</v>
      </c>
      <c r="U828" s="170" t="str">
        <f>vlookup(T828,route!$A$3:$L$2248,5,FALSE)</f>
        <v>Destination</v>
      </c>
      <c r="V828" s="131"/>
    </row>
    <row r="829">
      <c r="A829" s="160"/>
      <c r="B829" s="168">
        <v>687.0</v>
      </c>
      <c r="C829" s="174" t="s">
        <v>845</v>
      </c>
      <c r="D829" s="154">
        <f>vlookup(E829,terminals!$C$4:$O$196,13,FALSE)</f>
        <v>158</v>
      </c>
      <c r="E829" s="174" t="s">
        <v>326</v>
      </c>
      <c r="F829" s="154">
        <f>vlookup(G829,terminals!$C$4:$O$196,13,FALSE)</f>
        <v>125</v>
      </c>
      <c r="G829" s="174" t="s">
        <v>1112</v>
      </c>
      <c r="H829" s="175" t="s">
        <v>1143</v>
      </c>
      <c r="I829" s="176">
        <v>9975.0</v>
      </c>
      <c r="J829" s="186">
        <v>7875.0</v>
      </c>
      <c r="K829" s="178"/>
      <c r="L829" s="179"/>
      <c r="M829" s="103"/>
      <c r="N829" s="103"/>
      <c r="O829" s="162" t="s">
        <v>1324</v>
      </c>
      <c r="P829" s="180">
        <v>729.0</v>
      </c>
      <c r="Q829" s="103"/>
      <c r="R829" s="168" t="str">
        <f t="shared" si="1"/>
        <v>687158</v>
      </c>
      <c r="S829" s="181" t="str">
        <f>vlookup(R829,route!$A$3:$L$2248,5,FALSE)</f>
        <v>Origin</v>
      </c>
      <c r="T829" s="168" t="str">
        <f t="shared" si="2"/>
        <v>687125</v>
      </c>
      <c r="U829" s="170" t="str">
        <f>vlookup(T829,route!$A$3:$L$2248,5,FALSE)</f>
        <v>Dropoff</v>
      </c>
      <c r="V829" s="131"/>
    </row>
    <row r="830">
      <c r="A830" s="160"/>
      <c r="B830" s="168">
        <v>687.0</v>
      </c>
      <c r="C830" s="174" t="s">
        <v>845</v>
      </c>
      <c r="D830" s="154">
        <f>vlookup(E830,terminals!$C$4:$O$196,13,FALSE)</f>
        <v>158</v>
      </c>
      <c r="E830" s="174" t="s">
        <v>326</v>
      </c>
      <c r="F830" s="154">
        <f>vlookup(G830,terminals!$C$4:$O$196,13,FALSE)</f>
        <v>151</v>
      </c>
      <c r="G830" s="174" t="s">
        <v>339</v>
      </c>
      <c r="H830" s="175" t="s">
        <v>1143</v>
      </c>
      <c r="I830" s="176">
        <v>9975.0</v>
      </c>
      <c r="J830" s="186">
        <v>7875.0</v>
      </c>
      <c r="K830" s="178"/>
      <c r="L830" s="179"/>
      <c r="M830" s="103"/>
      <c r="N830" s="103"/>
      <c r="O830" s="162" t="s">
        <v>1227</v>
      </c>
      <c r="P830" s="180">
        <v>460.0</v>
      </c>
      <c r="Q830" s="103"/>
      <c r="R830" s="168" t="str">
        <f t="shared" si="1"/>
        <v>687158</v>
      </c>
      <c r="S830" s="181" t="str">
        <f>vlookup(R830,route!$A$3:$L$2248,5,FALSE)</f>
        <v>Origin</v>
      </c>
      <c r="T830" s="168" t="str">
        <f t="shared" si="2"/>
        <v>687151</v>
      </c>
      <c r="U830" s="170" t="str">
        <f>vlookup(T830,route!$A$3:$L$2248,5,FALSE)</f>
        <v>Lastdrop</v>
      </c>
      <c r="V830" s="131"/>
    </row>
    <row r="831">
      <c r="A831" s="129"/>
      <c r="B831" s="168">
        <v>687.0</v>
      </c>
      <c r="C831" s="174" t="s">
        <v>845</v>
      </c>
      <c r="D831" s="154">
        <f>vlookup(E831,terminals!$C$4:$O$196,13,FALSE)</f>
        <v>158</v>
      </c>
      <c r="E831" s="174" t="s">
        <v>326</v>
      </c>
      <c r="F831" s="154">
        <f>vlookup(G831,terminals!$C$4:$O$196,13,FALSE)</f>
        <v>146</v>
      </c>
      <c r="G831" s="174" t="s">
        <v>350</v>
      </c>
      <c r="H831" s="175" t="s">
        <v>1143</v>
      </c>
      <c r="I831" s="176">
        <v>10925.0</v>
      </c>
      <c r="J831" s="186">
        <v>8625.0</v>
      </c>
      <c r="K831" s="178"/>
      <c r="L831" s="179"/>
      <c r="M831" s="103"/>
      <c r="N831" s="103"/>
      <c r="O831" s="162" t="s">
        <v>1454</v>
      </c>
      <c r="P831" s="180">
        <v>480.0</v>
      </c>
      <c r="Q831" s="103"/>
      <c r="R831" s="168" t="str">
        <f t="shared" si="1"/>
        <v>687158</v>
      </c>
      <c r="S831" s="181" t="str">
        <f>vlookup(R831,route!$A$3:$L$2248,5,FALSE)</f>
        <v>Origin</v>
      </c>
      <c r="T831" s="168" t="str">
        <f t="shared" si="2"/>
        <v>687146</v>
      </c>
      <c r="U831" s="170" t="str">
        <f>vlookup(T831,route!$A$3:$L$2248,5,FALSE)</f>
        <v>Destination</v>
      </c>
      <c r="V831" s="131"/>
    </row>
    <row r="832">
      <c r="A832" s="129"/>
      <c r="B832" s="168">
        <v>688.0</v>
      </c>
      <c r="C832" s="174" t="s">
        <v>846</v>
      </c>
      <c r="D832" s="154">
        <f>vlookup(E832,terminals!$C$4:$O$196,13,FALSE)</f>
        <v>158</v>
      </c>
      <c r="E832" s="174" t="s">
        <v>326</v>
      </c>
      <c r="F832" s="154">
        <f>vlookup(G832,terminals!$C$4:$O$196,13,FALSE)</f>
        <v>141</v>
      </c>
      <c r="G832" s="174" t="s">
        <v>1113</v>
      </c>
      <c r="H832" s="175" t="s">
        <v>1143</v>
      </c>
      <c r="I832" s="176">
        <v>12825.0</v>
      </c>
      <c r="J832" s="186">
        <v>10125.0</v>
      </c>
      <c r="K832" s="178"/>
      <c r="L832" s="179"/>
      <c r="M832" s="103"/>
      <c r="N832" s="103"/>
      <c r="O832" s="162" t="s">
        <v>1178</v>
      </c>
      <c r="P832" s="180">
        <v>510.0</v>
      </c>
      <c r="Q832" s="103"/>
      <c r="R832" s="168" t="str">
        <f t="shared" si="1"/>
        <v>688158</v>
      </c>
      <c r="S832" s="181" t="str">
        <f>vlookup(R832,route!$A$3:$L$2248,5,FALSE)</f>
        <v>Origin</v>
      </c>
      <c r="T832" s="168" t="str">
        <f t="shared" si="2"/>
        <v>688141</v>
      </c>
      <c r="U832" s="170" t="str">
        <f>vlookup(T832,route!$A$3:$L$2248,5,FALSE)</f>
        <v>Destination</v>
      </c>
      <c r="V832" s="131"/>
    </row>
    <row r="833">
      <c r="A833" s="160"/>
      <c r="B833" s="168">
        <v>689.0</v>
      </c>
      <c r="C833" s="174" t="s">
        <v>847</v>
      </c>
      <c r="D833" s="154">
        <f>vlookup(E833,terminals!$C$4:$O$196,13,FALSE)</f>
        <v>158</v>
      </c>
      <c r="E833" s="174" t="s">
        <v>326</v>
      </c>
      <c r="F833" s="154">
        <f>vlookup(G833,terminals!$C$4:$O$196,13,FALSE)</f>
        <v>131</v>
      </c>
      <c r="G833" s="174" t="s">
        <v>1111</v>
      </c>
      <c r="H833" s="175" t="s">
        <v>1143</v>
      </c>
      <c r="I833" s="176">
        <v>9975.0</v>
      </c>
      <c r="J833" s="177">
        <v>7875.0</v>
      </c>
      <c r="K833" s="178"/>
      <c r="L833" s="179"/>
      <c r="M833" s="103"/>
      <c r="N833" s="103"/>
      <c r="O833" s="162" t="s">
        <v>1157</v>
      </c>
      <c r="P833" s="180">
        <v>398.0</v>
      </c>
      <c r="Q833" s="103"/>
      <c r="R833" s="168" t="str">
        <f t="shared" si="1"/>
        <v>689158</v>
      </c>
      <c r="S833" s="181" t="str">
        <f>vlookup(R833,route!$A$3:$L$2248,5,FALSE)</f>
        <v>Origin</v>
      </c>
      <c r="T833" s="168" t="str">
        <f t="shared" si="2"/>
        <v>689131</v>
      </c>
      <c r="U833" s="170" t="str">
        <f>vlookup(T833,route!$A$3:$L$2248,5,FALSE)</f>
        <v>Dropoff</v>
      </c>
      <c r="V833" s="131"/>
    </row>
    <row r="834">
      <c r="A834" s="160"/>
      <c r="B834" s="168">
        <v>689.0</v>
      </c>
      <c r="C834" s="174" t="s">
        <v>847</v>
      </c>
      <c r="D834" s="154">
        <f>vlookup(E834,terminals!$C$4:$O$196,13,FALSE)</f>
        <v>158</v>
      </c>
      <c r="E834" s="174" t="s">
        <v>326</v>
      </c>
      <c r="F834" s="154">
        <f>vlookup(G834,terminals!$C$4:$O$196,13,FALSE)</f>
        <v>151</v>
      </c>
      <c r="G834" s="174" t="s">
        <v>339</v>
      </c>
      <c r="H834" s="175" t="s">
        <v>1143</v>
      </c>
      <c r="I834" s="176">
        <v>10925.0</v>
      </c>
      <c r="J834" s="177">
        <v>8625.0</v>
      </c>
      <c r="K834" s="178"/>
      <c r="L834" s="179"/>
      <c r="M834" s="103"/>
      <c r="N834" s="103"/>
      <c r="O834" s="162" t="s">
        <v>1227</v>
      </c>
      <c r="P834" s="180">
        <v>583.0</v>
      </c>
      <c r="Q834" s="103"/>
      <c r="R834" s="168" t="str">
        <f t="shared" si="1"/>
        <v>689158</v>
      </c>
      <c r="S834" s="181" t="str">
        <f>vlookup(R834,route!$A$3:$L$2248,5,FALSE)</f>
        <v>Origin</v>
      </c>
      <c r="T834" s="168" t="str">
        <f t="shared" si="2"/>
        <v>689151</v>
      </c>
      <c r="U834" s="170" t="str">
        <f>vlookup(T834,route!$A$3:$L$2248,5,FALSE)</f>
        <v>Lastdrop</v>
      </c>
      <c r="V834" s="131"/>
    </row>
    <row r="835">
      <c r="A835" s="129"/>
      <c r="B835" s="168">
        <v>689.0</v>
      </c>
      <c r="C835" s="174" t="s">
        <v>847</v>
      </c>
      <c r="D835" s="154">
        <f>vlookup(E835,terminals!$C$4:$O$196,13,FALSE)</f>
        <v>158</v>
      </c>
      <c r="E835" s="174" t="s">
        <v>326</v>
      </c>
      <c r="F835" s="154">
        <f>vlookup(G835,terminals!$C$4:$O$196,13,FALSE)</f>
        <v>149</v>
      </c>
      <c r="G835" s="174" t="s">
        <v>1114</v>
      </c>
      <c r="H835" s="175" t="s">
        <v>1143</v>
      </c>
      <c r="I835" s="176">
        <v>11400.0</v>
      </c>
      <c r="J835" s="186">
        <v>9000.0</v>
      </c>
      <c r="K835" s="178"/>
      <c r="L835" s="179"/>
      <c r="M835" s="103"/>
      <c r="N835" s="103"/>
      <c r="O835" s="162" t="s">
        <v>1321</v>
      </c>
      <c r="P835" s="180">
        <v>460.0</v>
      </c>
      <c r="Q835" s="103"/>
      <c r="R835" s="168" t="str">
        <f t="shared" si="1"/>
        <v>689158</v>
      </c>
      <c r="S835" s="181" t="str">
        <f>vlookup(R835,route!$A$3:$L$2248,5,FALSE)</f>
        <v>Origin</v>
      </c>
      <c r="T835" s="168" t="str">
        <f t="shared" si="2"/>
        <v>689149</v>
      </c>
      <c r="U835" s="170" t="str">
        <f>vlookup(T835,route!$A$3:$L$2248,5,FALSE)</f>
        <v>Destination</v>
      </c>
      <c r="V835" s="131"/>
    </row>
    <row r="836">
      <c r="A836" s="160"/>
      <c r="B836" s="168">
        <v>690.0</v>
      </c>
      <c r="C836" s="174" t="s">
        <v>848</v>
      </c>
      <c r="D836" s="154">
        <f>vlookup(E836,terminals!$C$4:$O$196,13,FALSE)</f>
        <v>158</v>
      </c>
      <c r="E836" s="174" t="s">
        <v>326</v>
      </c>
      <c r="F836" s="154">
        <f>vlookup(G836,terminals!$C$4:$O$196,13,FALSE)</f>
        <v>143</v>
      </c>
      <c r="G836" s="174" t="s">
        <v>337</v>
      </c>
      <c r="H836" s="175" t="s">
        <v>1143</v>
      </c>
      <c r="I836" s="176">
        <v>9500.0</v>
      </c>
      <c r="J836" s="186">
        <v>7500.0</v>
      </c>
      <c r="K836" s="178"/>
      <c r="L836" s="179"/>
      <c r="M836" s="103"/>
      <c r="N836" s="103"/>
      <c r="O836" s="162" t="s">
        <v>1474</v>
      </c>
      <c r="P836" s="180">
        <v>480.0</v>
      </c>
      <c r="Q836" s="103"/>
      <c r="R836" s="168" t="str">
        <f t="shared" si="1"/>
        <v>690158</v>
      </c>
      <c r="S836" s="181" t="str">
        <f>vlookup(R836,route!$A$3:$L$2248,5,FALSE)</f>
        <v>Origin</v>
      </c>
      <c r="T836" s="168" t="str">
        <f t="shared" si="2"/>
        <v>690143</v>
      </c>
      <c r="U836" s="170" t="str">
        <f>vlookup(T836,route!$A$3:$L$2248,5,FALSE)</f>
        <v>Lastdrop</v>
      </c>
      <c r="V836" s="131"/>
    </row>
    <row r="837">
      <c r="A837" s="129"/>
      <c r="B837" s="168">
        <v>690.0</v>
      </c>
      <c r="C837" s="174" t="s">
        <v>848</v>
      </c>
      <c r="D837" s="154">
        <f>vlookup(E837,terminals!$C$4:$O$196,13,FALSE)</f>
        <v>158</v>
      </c>
      <c r="E837" s="174" t="s">
        <v>326</v>
      </c>
      <c r="F837" s="154">
        <f>vlookup(G837,terminals!$C$4:$O$196,13,FALSE)</f>
        <v>183</v>
      </c>
      <c r="G837" s="174" t="s">
        <v>1115</v>
      </c>
      <c r="H837" s="175" t="s">
        <v>1143</v>
      </c>
      <c r="I837" s="176">
        <v>11400.0</v>
      </c>
      <c r="J837" s="186">
        <v>9000.0</v>
      </c>
      <c r="K837" s="178"/>
      <c r="L837" s="179"/>
      <c r="M837" s="103"/>
      <c r="N837" s="103"/>
      <c r="O837" s="162" t="s">
        <v>1316</v>
      </c>
      <c r="P837" s="180">
        <v>542.0</v>
      </c>
      <c r="Q837" s="103"/>
      <c r="R837" s="168" t="str">
        <f t="shared" si="1"/>
        <v>690158</v>
      </c>
      <c r="S837" s="181" t="str">
        <f>vlookup(R837,route!$A$3:$L$2248,5,FALSE)</f>
        <v>Origin</v>
      </c>
      <c r="T837" s="168" t="str">
        <f t="shared" si="2"/>
        <v>690183</v>
      </c>
      <c r="U837" s="170" t="str">
        <f>vlookup(T837,route!$A$3:$L$2248,5,FALSE)</f>
        <v>Destination</v>
      </c>
      <c r="V837" s="131"/>
    </row>
    <row r="838">
      <c r="A838" s="160"/>
      <c r="B838" s="168">
        <v>691.0</v>
      </c>
      <c r="C838" s="174" t="s">
        <v>849</v>
      </c>
      <c r="D838" s="154">
        <f>vlookup(E838,terminals!$C$4:$O$196,13,FALSE)</f>
        <v>158</v>
      </c>
      <c r="E838" s="174" t="s">
        <v>326</v>
      </c>
      <c r="F838" s="154">
        <f>vlookup(G838,terminals!$C$4:$O$196,13,FALSE)</f>
        <v>131</v>
      </c>
      <c r="G838" s="174" t="s">
        <v>1111</v>
      </c>
      <c r="H838" s="175" t="s">
        <v>1143</v>
      </c>
      <c r="I838" s="176">
        <v>10450.0</v>
      </c>
      <c r="J838" s="186">
        <v>8250.0</v>
      </c>
      <c r="K838" s="178"/>
      <c r="L838" s="179"/>
      <c r="M838" s="103"/>
      <c r="N838" s="103"/>
      <c r="O838" s="162" t="s">
        <v>1157</v>
      </c>
      <c r="P838" s="180">
        <v>425.0</v>
      </c>
      <c r="Q838" s="103"/>
      <c r="R838" s="168" t="str">
        <f t="shared" si="1"/>
        <v>691158</v>
      </c>
      <c r="S838" s="181" t="str">
        <f>vlookup(R838,route!$A$3:$L$2248,5,FALSE)</f>
        <v>Origin</v>
      </c>
      <c r="T838" s="168" t="str">
        <f t="shared" si="2"/>
        <v>691131</v>
      </c>
      <c r="U838" s="170" t="str">
        <f>vlookup(T838,route!$A$3:$L$2248,5,FALSE)</f>
        <v>Dropoff</v>
      </c>
      <c r="V838" s="131"/>
    </row>
    <row r="839">
      <c r="A839" s="160"/>
      <c r="B839" s="168">
        <v>691.0</v>
      </c>
      <c r="C839" s="174" t="s">
        <v>849</v>
      </c>
      <c r="D839" s="154">
        <f>vlookup(E839,terminals!$C$4:$O$196,13,FALSE)</f>
        <v>158</v>
      </c>
      <c r="E839" s="174" t="s">
        <v>326</v>
      </c>
      <c r="F839" s="154">
        <f>vlookup(G839,terminals!$C$4:$O$196,13,FALSE)</f>
        <v>151</v>
      </c>
      <c r="G839" s="174" t="s">
        <v>339</v>
      </c>
      <c r="H839" s="175" t="s">
        <v>1143</v>
      </c>
      <c r="I839" s="176">
        <v>10450.0</v>
      </c>
      <c r="J839" s="186">
        <v>8250.0</v>
      </c>
      <c r="K839" s="178"/>
      <c r="L839" s="179"/>
      <c r="M839" s="103"/>
      <c r="N839" s="103"/>
      <c r="O839" s="162" t="s">
        <v>1227</v>
      </c>
      <c r="P839" s="180">
        <v>420.0</v>
      </c>
      <c r="Q839" s="103"/>
      <c r="R839" s="168" t="str">
        <f t="shared" si="1"/>
        <v>691158</v>
      </c>
      <c r="S839" s="181" t="str">
        <f>vlookup(R839,route!$A$3:$L$2248,5,FALSE)</f>
        <v>Origin</v>
      </c>
      <c r="T839" s="168" t="str">
        <f t="shared" si="2"/>
        <v>691151</v>
      </c>
      <c r="U839" s="170" t="str">
        <f>vlookup(T839,route!$A$3:$L$2248,5,FALSE)</f>
        <v>Dropoff</v>
      </c>
      <c r="V839" s="131"/>
    </row>
    <row r="840">
      <c r="A840" s="160"/>
      <c r="B840" s="168">
        <v>691.0</v>
      </c>
      <c r="C840" s="174" t="s">
        <v>849</v>
      </c>
      <c r="D840" s="154">
        <f>vlookup(E840,terminals!$C$4:$O$196,13,FALSE)</f>
        <v>158</v>
      </c>
      <c r="E840" s="174" t="s">
        <v>326</v>
      </c>
      <c r="F840" s="154">
        <f>vlookup(G840,terminals!$C$4:$O$196,13,FALSE)</f>
        <v>122</v>
      </c>
      <c r="G840" s="174" t="s">
        <v>333</v>
      </c>
      <c r="H840" s="175" t="s">
        <v>1143</v>
      </c>
      <c r="I840" s="176">
        <v>11400.0</v>
      </c>
      <c r="J840" s="186">
        <v>9000.0</v>
      </c>
      <c r="K840" s="178"/>
      <c r="L840" s="179"/>
      <c r="M840" s="103"/>
      <c r="N840" s="103"/>
      <c r="O840" s="162" t="s">
        <v>1293</v>
      </c>
      <c r="P840" s="180">
        <v>429.0</v>
      </c>
      <c r="Q840" s="103"/>
      <c r="R840" s="168" t="str">
        <f t="shared" si="1"/>
        <v>691158</v>
      </c>
      <c r="S840" s="181" t="str">
        <f>vlookup(R840,route!$A$3:$L$2248,5,FALSE)</f>
        <v>Origin</v>
      </c>
      <c r="T840" s="168" t="str">
        <f t="shared" si="2"/>
        <v>691122</v>
      </c>
      <c r="U840" s="170" t="str">
        <f>vlookup(T840,route!$A$3:$L$2248,5,FALSE)</f>
        <v>Lastdrop</v>
      </c>
      <c r="V840" s="131"/>
    </row>
    <row r="841">
      <c r="A841" s="129"/>
      <c r="B841" s="168">
        <v>691.0</v>
      </c>
      <c r="C841" s="174" t="s">
        <v>849</v>
      </c>
      <c r="D841" s="154">
        <f>vlookup(E841,terminals!$C$4:$O$196,13,FALSE)</f>
        <v>158</v>
      </c>
      <c r="E841" s="174" t="s">
        <v>326</v>
      </c>
      <c r="F841" s="154">
        <f>vlookup(G841,terminals!$C$4:$O$196,13,FALSE)</f>
        <v>123</v>
      </c>
      <c r="G841" s="174" t="s">
        <v>346</v>
      </c>
      <c r="H841" s="175" t="s">
        <v>1143</v>
      </c>
      <c r="I841" s="176">
        <v>11400.0</v>
      </c>
      <c r="J841" s="186">
        <v>9000.0</v>
      </c>
      <c r="K841" s="178"/>
      <c r="L841" s="179"/>
      <c r="M841" s="103"/>
      <c r="N841" s="103"/>
      <c r="O841" s="162" t="s">
        <v>1475</v>
      </c>
      <c r="P841" s="180">
        <v>454.0</v>
      </c>
      <c r="Q841" s="103"/>
      <c r="R841" s="168" t="str">
        <f t="shared" si="1"/>
        <v>691158</v>
      </c>
      <c r="S841" s="181" t="str">
        <f>vlookup(R841,route!$A$3:$L$2248,5,FALSE)</f>
        <v>Origin</v>
      </c>
      <c r="T841" s="168" t="str">
        <f t="shared" si="2"/>
        <v>691123</v>
      </c>
      <c r="U841" s="170" t="str">
        <f>vlookup(T841,route!$A$3:$L$2248,5,FALSE)</f>
        <v>Destination</v>
      </c>
      <c r="V841" s="131"/>
    </row>
    <row r="842">
      <c r="A842" s="160"/>
      <c r="B842" s="168">
        <v>692.0</v>
      </c>
      <c r="C842" s="174" t="s">
        <v>850</v>
      </c>
      <c r="D842" s="154">
        <f>vlookup(E842,terminals!$C$4:$O$196,13,FALSE)</f>
        <v>158</v>
      </c>
      <c r="E842" s="174" t="s">
        <v>326</v>
      </c>
      <c r="F842" s="154">
        <f>vlookup(G842,terminals!$C$4:$O$196,13,FALSE)</f>
        <v>142</v>
      </c>
      <c r="G842" s="174" t="s">
        <v>342</v>
      </c>
      <c r="H842" s="175" t="s">
        <v>1143</v>
      </c>
      <c r="I842" s="176">
        <v>9975.0</v>
      </c>
      <c r="J842" s="177">
        <v>7875.0</v>
      </c>
      <c r="K842" s="178"/>
      <c r="L842" s="179"/>
      <c r="M842" s="103"/>
      <c r="N842" s="103"/>
      <c r="O842" s="162" t="s">
        <v>1471</v>
      </c>
      <c r="P842" s="180">
        <v>424.0</v>
      </c>
      <c r="Q842" s="103"/>
      <c r="R842" s="168" t="str">
        <f t="shared" si="1"/>
        <v>692158</v>
      </c>
      <c r="S842" s="181" t="str">
        <f>vlookup(R842,route!$A$3:$L$2248,5,FALSE)</f>
        <v>Origin</v>
      </c>
      <c r="T842" s="168" t="str">
        <f t="shared" si="2"/>
        <v>692142</v>
      </c>
      <c r="U842" s="170" t="str">
        <f>vlookup(T842,route!$A$3:$L$2248,5,FALSE)</f>
        <v>Dropoff</v>
      </c>
      <c r="V842" s="131"/>
    </row>
    <row r="843">
      <c r="A843" s="160"/>
      <c r="B843" s="168">
        <v>692.0</v>
      </c>
      <c r="C843" s="174" t="s">
        <v>850</v>
      </c>
      <c r="D843" s="154">
        <f>vlookup(E843,terminals!$C$4:$O$196,13,FALSE)</f>
        <v>158</v>
      </c>
      <c r="E843" s="174" t="s">
        <v>326</v>
      </c>
      <c r="F843" s="154">
        <f>vlookup(G843,terminals!$C$4:$O$196,13,FALSE)</f>
        <v>135</v>
      </c>
      <c r="G843" s="174" t="s">
        <v>353</v>
      </c>
      <c r="H843" s="175" t="s">
        <v>1143</v>
      </c>
      <c r="I843" s="176">
        <v>9975.0</v>
      </c>
      <c r="J843" s="177">
        <v>7875.0</v>
      </c>
      <c r="K843" s="178"/>
      <c r="L843" s="179"/>
      <c r="M843" s="103"/>
      <c r="N843" s="103"/>
      <c r="O843" s="162" t="s">
        <v>1469</v>
      </c>
      <c r="P843" s="180">
        <v>510.0</v>
      </c>
      <c r="Q843" s="103"/>
      <c r="R843" s="168" t="str">
        <f t="shared" si="1"/>
        <v>692158</v>
      </c>
      <c r="S843" s="181" t="str">
        <f>vlookup(R843,route!$A$3:$L$2248,5,FALSE)</f>
        <v>Origin</v>
      </c>
      <c r="T843" s="168" t="str">
        <f t="shared" si="2"/>
        <v>692135</v>
      </c>
      <c r="U843" s="170" t="str">
        <f>vlookup(T843,route!$A$3:$L$2248,5,FALSE)</f>
        <v>Dropoff</v>
      </c>
      <c r="V843" s="131"/>
    </row>
    <row r="844">
      <c r="A844" s="160"/>
      <c r="B844" s="168">
        <v>692.0</v>
      </c>
      <c r="C844" s="174" t="s">
        <v>850</v>
      </c>
      <c r="D844" s="154">
        <f>vlookup(E844,terminals!$C$4:$O$196,13,FALSE)</f>
        <v>158</v>
      </c>
      <c r="E844" s="174" t="s">
        <v>326</v>
      </c>
      <c r="F844" s="154">
        <f>vlookup(G844,terminals!$C$4:$O$196,13,FALSE)</f>
        <v>126</v>
      </c>
      <c r="G844" s="174" t="s">
        <v>334</v>
      </c>
      <c r="H844" s="175" t="s">
        <v>1143</v>
      </c>
      <c r="I844" s="176">
        <v>9975.0</v>
      </c>
      <c r="J844" s="177">
        <v>7875.0</v>
      </c>
      <c r="K844" s="178"/>
      <c r="L844" s="179"/>
      <c r="M844" s="103"/>
      <c r="N844" s="103"/>
      <c r="O844" s="162" t="s">
        <v>1470</v>
      </c>
      <c r="P844" s="180">
        <v>463.0</v>
      </c>
      <c r="Q844" s="103"/>
      <c r="R844" s="168" t="str">
        <f t="shared" si="1"/>
        <v>692158</v>
      </c>
      <c r="S844" s="181" t="str">
        <f>vlookup(R844,route!$A$3:$L$2248,5,FALSE)</f>
        <v>Origin</v>
      </c>
      <c r="T844" s="168" t="str">
        <f t="shared" si="2"/>
        <v>692126</v>
      </c>
      <c r="U844" s="170" t="str">
        <f>vlookup(T844,route!$A$3:$L$2248,5,FALSE)</f>
        <v>Dropoff</v>
      </c>
      <c r="V844" s="131"/>
    </row>
    <row r="845">
      <c r="A845" s="160"/>
      <c r="B845" s="168">
        <v>692.0</v>
      </c>
      <c r="C845" s="174" t="s">
        <v>850</v>
      </c>
      <c r="D845" s="154">
        <f>vlookup(E845,terminals!$C$4:$O$196,13,FALSE)</f>
        <v>158</v>
      </c>
      <c r="E845" s="174" t="s">
        <v>326</v>
      </c>
      <c r="F845" s="154">
        <f>vlookup(G845,terminals!$C$4:$O$196,13,FALSE)</f>
        <v>127</v>
      </c>
      <c r="G845" s="174" t="s">
        <v>336</v>
      </c>
      <c r="H845" s="175" t="s">
        <v>1143</v>
      </c>
      <c r="I845" s="176">
        <v>9975.0</v>
      </c>
      <c r="J845" s="177">
        <v>7875.0</v>
      </c>
      <c r="K845" s="178"/>
      <c r="L845" s="179"/>
      <c r="M845" s="103"/>
      <c r="N845" s="103"/>
      <c r="O845" s="162" t="s">
        <v>1472</v>
      </c>
      <c r="P845" s="180">
        <v>241.0</v>
      </c>
      <c r="Q845" s="103"/>
      <c r="R845" s="168" t="str">
        <f t="shared" si="1"/>
        <v>692158</v>
      </c>
      <c r="S845" s="181" t="str">
        <f>vlookup(R845,route!$A$3:$L$2248,5,FALSE)</f>
        <v>Origin</v>
      </c>
      <c r="T845" s="168" t="str">
        <f t="shared" si="2"/>
        <v>692127</v>
      </c>
      <c r="U845" s="170" t="str">
        <f>vlookup(T845,route!$A$3:$L$2248,5,FALSE)</f>
        <v>Lastdrop</v>
      </c>
      <c r="V845" s="131"/>
    </row>
    <row r="846">
      <c r="A846" s="129"/>
      <c r="B846" s="168">
        <v>692.0</v>
      </c>
      <c r="C846" s="174" t="s">
        <v>850</v>
      </c>
      <c r="D846" s="154">
        <f>vlookup(E846,terminals!$C$4:$O$196,13,FALSE)</f>
        <v>158</v>
      </c>
      <c r="E846" s="174" t="s">
        <v>326</v>
      </c>
      <c r="F846" s="154">
        <f>vlookup(G846,terminals!$C$4:$O$196,13,FALSE)</f>
        <v>150</v>
      </c>
      <c r="G846" s="174" t="s">
        <v>343</v>
      </c>
      <c r="H846" s="175" t="s">
        <v>1143</v>
      </c>
      <c r="I846" s="176">
        <v>10450.0</v>
      </c>
      <c r="J846" s="177">
        <v>8250.0</v>
      </c>
      <c r="K846" s="178"/>
      <c r="L846" s="179"/>
      <c r="M846" s="103"/>
      <c r="N846" s="103"/>
      <c r="O846" s="162" t="s">
        <v>1308</v>
      </c>
      <c r="P846" s="180">
        <v>356.0</v>
      </c>
      <c r="Q846" s="103"/>
      <c r="R846" s="168" t="str">
        <f t="shared" si="1"/>
        <v>692158</v>
      </c>
      <c r="S846" s="181" t="str">
        <f>vlookup(R846,route!$A$3:$L$2248,5,FALSE)</f>
        <v>Origin</v>
      </c>
      <c r="T846" s="168" t="str">
        <f t="shared" si="2"/>
        <v>692150</v>
      </c>
      <c r="U846" s="170" t="str">
        <f>vlookup(T846,route!$A$3:$L$2248,5,FALSE)</f>
        <v>Destination</v>
      </c>
      <c r="V846" s="131"/>
    </row>
    <row r="847">
      <c r="A847" s="129"/>
      <c r="B847" s="168">
        <v>693.0</v>
      </c>
      <c r="C847" s="170" t="s">
        <v>851</v>
      </c>
      <c r="D847" s="154">
        <f>vlookup(E847,terminals!$C$4:$O$196,13,FALSE)</f>
        <v>142</v>
      </c>
      <c r="E847" s="170" t="s">
        <v>342</v>
      </c>
      <c r="F847" s="154">
        <f>vlookup(G847,terminals!$C$4:$O$196,13,FALSE)</f>
        <v>188</v>
      </c>
      <c r="G847" s="170" t="s">
        <v>306</v>
      </c>
      <c r="H847" s="184" t="s">
        <v>1143</v>
      </c>
      <c r="I847" s="185">
        <v>9975.0</v>
      </c>
      <c r="J847" s="177">
        <v>7875.0</v>
      </c>
      <c r="K847" s="178"/>
      <c r="L847" s="179"/>
      <c r="M847" s="103"/>
      <c r="N847" s="103"/>
      <c r="O847" s="162" t="s">
        <v>1476</v>
      </c>
      <c r="P847" s="180">
        <v>387.0</v>
      </c>
      <c r="Q847" s="103"/>
      <c r="R847" s="168" t="str">
        <f t="shared" si="1"/>
        <v>693142</v>
      </c>
      <c r="S847" s="181" t="str">
        <f>vlookup(R847,route!$A$3:$L$2248,5,FALSE)</f>
        <v>Origin</v>
      </c>
      <c r="T847" s="168" t="str">
        <f t="shared" si="2"/>
        <v>693188</v>
      </c>
      <c r="U847" s="170" t="str">
        <f>vlookup(T847,route!$A$3:$L$2248,5,FALSE)</f>
        <v>Destination</v>
      </c>
      <c r="V847" s="131"/>
    </row>
    <row r="848">
      <c r="A848" s="160"/>
      <c r="B848" s="168">
        <v>694.0</v>
      </c>
      <c r="C848" s="170" t="s">
        <v>852</v>
      </c>
      <c r="D848" s="154">
        <f>vlookup(E848,terminals!$C$4:$O$196,13,FALSE)</f>
        <v>142</v>
      </c>
      <c r="E848" s="170" t="s">
        <v>342</v>
      </c>
      <c r="F848" s="154">
        <f>vlookup(G848,terminals!$C$4:$O$196,13,FALSE)</f>
        <v>181</v>
      </c>
      <c r="G848" s="170" t="s">
        <v>312</v>
      </c>
      <c r="H848" s="184" t="s">
        <v>1143</v>
      </c>
      <c r="I848" s="185">
        <v>12825.0</v>
      </c>
      <c r="J848" s="177">
        <v>10125.0</v>
      </c>
      <c r="K848" s="178"/>
      <c r="L848" s="179"/>
      <c r="M848" s="103"/>
      <c r="N848" s="103"/>
      <c r="O848" s="162" t="s">
        <v>1477</v>
      </c>
      <c r="P848" s="180">
        <v>431.0</v>
      </c>
      <c r="Q848" s="103"/>
      <c r="R848" s="168" t="str">
        <f t="shared" si="1"/>
        <v>694142</v>
      </c>
      <c r="S848" s="181" t="str">
        <f>vlookup(R848,route!$A$3:$L$2248,5,FALSE)</f>
        <v>Origin</v>
      </c>
      <c r="T848" s="168" t="str">
        <f t="shared" si="2"/>
        <v>694181</v>
      </c>
      <c r="U848" s="170" t="str">
        <f>vlookup(T848,route!$A$3:$L$2248,5,FALSE)</f>
        <v>Dropoff</v>
      </c>
      <c r="V848" s="131"/>
    </row>
    <row r="849">
      <c r="A849" s="160"/>
      <c r="B849" s="168">
        <v>694.0</v>
      </c>
      <c r="C849" s="170" t="s">
        <v>852</v>
      </c>
      <c r="D849" s="154">
        <f>vlookup(E849,terminals!$C$4:$O$196,13,FALSE)</f>
        <v>142</v>
      </c>
      <c r="E849" s="170" t="s">
        <v>342</v>
      </c>
      <c r="F849" s="154">
        <f>vlookup(G849,terminals!$C$4:$O$196,13,FALSE)</f>
        <v>179</v>
      </c>
      <c r="G849" s="170" t="s">
        <v>365</v>
      </c>
      <c r="H849" s="184" t="s">
        <v>1143</v>
      </c>
      <c r="I849" s="185">
        <v>12825.0</v>
      </c>
      <c r="J849" s="177">
        <v>10125.0</v>
      </c>
      <c r="K849" s="178"/>
      <c r="L849" s="179"/>
      <c r="M849" s="103"/>
      <c r="N849" s="103"/>
      <c r="O849" s="162" t="s">
        <v>1259</v>
      </c>
      <c r="P849" s="180">
        <v>442.0</v>
      </c>
      <c r="Q849" s="103"/>
      <c r="R849" s="168" t="str">
        <f t="shared" si="1"/>
        <v>694142</v>
      </c>
      <c r="S849" s="181" t="str">
        <f>vlookup(R849,route!$A$3:$L$2248,5,FALSE)</f>
        <v>Origin</v>
      </c>
      <c r="T849" s="168" t="str">
        <f t="shared" si="2"/>
        <v>694179</v>
      </c>
      <c r="U849" s="170" t="str">
        <f>vlookup(T849,route!$A$3:$L$2248,5,FALSE)</f>
        <v>Dropoff</v>
      </c>
      <c r="V849" s="131"/>
    </row>
    <row r="850">
      <c r="A850" s="160"/>
      <c r="B850" s="168">
        <v>694.0</v>
      </c>
      <c r="C850" s="170" t="s">
        <v>852</v>
      </c>
      <c r="D850" s="154">
        <f>vlookup(E850,terminals!$C$4:$O$196,13,FALSE)</f>
        <v>142</v>
      </c>
      <c r="E850" s="170" t="s">
        <v>342</v>
      </c>
      <c r="F850" s="154">
        <f>vlookup(G850,terminals!$C$4:$O$196,13,FALSE)</f>
        <v>180</v>
      </c>
      <c r="G850" s="170" t="s">
        <v>311</v>
      </c>
      <c r="H850" s="184" t="s">
        <v>1143</v>
      </c>
      <c r="I850" s="185">
        <v>12825.0</v>
      </c>
      <c r="J850" s="177">
        <v>10125.0</v>
      </c>
      <c r="K850" s="178"/>
      <c r="L850" s="179"/>
      <c r="M850" s="103"/>
      <c r="N850" s="103"/>
      <c r="O850" s="162" t="s">
        <v>1478</v>
      </c>
      <c r="P850" s="180">
        <v>447.0</v>
      </c>
      <c r="Q850" s="103"/>
      <c r="R850" s="168" t="str">
        <f t="shared" si="1"/>
        <v>694142</v>
      </c>
      <c r="S850" s="181" t="str">
        <f>vlookup(R850,route!$A$3:$L$2248,5,FALSE)</f>
        <v>Origin</v>
      </c>
      <c r="T850" s="168" t="str">
        <f t="shared" si="2"/>
        <v>694180</v>
      </c>
      <c r="U850" s="170" t="str">
        <f>vlookup(T850,route!$A$3:$L$2248,5,FALSE)</f>
        <v>Dropoff</v>
      </c>
      <c r="V850" s="131"/>
    </row>
    <row r="851">
      <c r="A851" s="160"/>
      <c r="B851" s="168">
        <v>694.0</v>
      </c>
      <c r="C851" s="170" t="s">
        <v>852</v>
      </c>
      <c r="D851" s="154">
        <f>vlookup(E851,terminals!$C$4:$O$196,13,FALSE)</f>
        <v>142</v>
      </c>
      <c r="E851" s="170" t="s">
        <v>342</v>
      </c>
      <c r="F851" s="154">
        <f>vlookup(G851,terminals!$C$4:$O$196,13,FALSE)</f>
        <v>166</v>
      </c>
      <c r="G851" s="170" t="s">
        <v>314</v>
      </c>
      <c r="H851" s="184" t="s">
        <v>1143</v>
      </c>
      <c r="I851" s="185">
        <v>12825.0</v>
      </c>
      <c r="J851" s="177">
        <v>10125.0</v>
      </c>
      <c r="K851" s="178"/>
      <c r="L851" s="179"/>
      <c r="M851" s="103"/>
      <c r="N851" s="103"/>
      <c r="O851" s="162" t="s">
        <v>1256</v>
      </c>
      <c r="P851" s="180">
        <v>446.0</v>
      </c>
      <c r="Q851" s="103"/>
      <c r="R851" s="168" t="str">
        <f t="shared" si="1"/>
        <v>694142</v>
      </c>
      <c r="S851" s="181" t="str">
        <f>vlookup(R851,route!$A$3:$L$2248,5,FALSE)</f>
        <v>Origin</v>
      </c>
      <c r="T851" s="168" t="str">
        <f t="shared" si="2"/>
        <v>694166</v>
      </c>
      <c r="U851" s="170" t="str">
        <f>vlookup(T851,route!$A$3:$L$2248,5,FALSE)</f>
        <v>Dropoff</v>
      </c>
      <c r="V851" s="131"/>
    </row>
    <row r="852">
      <c r="A852" s="160"/>
      <c r="B852" s="168">
        <v>694.0</v>
      </c>
      <c r="C852" s="170" t="s">
        <v>852</v>
      </c>
      <c r="D852" s="154">
        <f>vlookup(E852,terminals!$C$4:$O$196,13,FALSE)</f>
        <v>142</v>
      </c>
      <c r="E852" s="170" t="s">
        <v>342</v>
      </c>
      <c r="F852" s="154">
        <f>vlookup(G852,terminals!$C$4:$O$196,13,FALSE)</f>
        <v>165</v>
      </c>
      <c r="G852" s="170" t="s">
        <v>320</v>
      </c>
      <c r="H852" s="184" t="s">
        <v>1143</v>
      </c>
      <c r="I852" s="185">
        <v>12825.0</v>
      </c>
      <c r="J852" s="177">
        <v>10125.0</v>
      </c>
      <c r="K852" s="178"/>
      <c r="L852" s="179"/>
      <c r="M852" s="103"/>
      <c r="N852" s="103"/>
      <c r="O852" s="162" t="s">
        <v>1414</v>
      </c>
      <c r="P852" s="180">
        <v>450.0</v>
      </c>
      <c r="Q852" s="103"/>
      <c r="R852" s="168" t="str">
        <f t="shared" si="1"/>
        <v>694142</v>
      </c>
      <c r="S852" s="181" t="str">
        <f>vlookup(R852,route!$A$3:$L$2248,5,FALSE)</f>
        <v>Origin</v>
      </c>
      <c r="T852" s="168" t="str">
        <f t="shared" si="2"/>
        <v>694165</v>
      </c>
      <c r="U852" s="170" t="str">
        <f>vlookup(T852,route!$A$3:$L$2248,5,FALSE)</f>
        <v>Dropoff</v>
      </c>
      <c r="V852" s="131"/>
    </row>
    <row r="853">
      <c r="A853" s="160"/>
      <c r="B853" s="168">
        <v>694.0</v>
      </c>
      <c r="C853" s="170" t="s">
        <v>852</v>
      </c>
      <c r="D853" s="154">
        <f>vlookup(E853,terminals!$C$4:$O$196,13,FALSE)</f>
        <v>142</v>
      </c>
      <c r="E853" s="170" t="s">
        <v>342</v>
      </c>
      <c r="F853" s="154">
        <f>vlookup(G853,terminals!$C$4:$O$196,13,FALSE)</f>
        <v>177</v>
      </c>
      <c r="G853" s="170" t="s">
        <v>1108</v>
      </c>
      <c r="H853" s="184" t="s">
        <v>1143</v>
      </c>
      <c r="I853" s="185">
        <v>12825.0</v>
      </c>
      <c r="J853" s="177">
        <v>10125.0</v>
      </c>
      <c r="K853" s="178"/>
      <c r="L853" s="179"/>
      <c r="M853" s="103"/>
      <c r="N853" s="103"/>
      <c r="O853" s="162" t="s">
        <v>1479</v>
      </c>
      <c r="P853" s="180">
        <v>457.0</v>
      </c>
      <c r="Q853" s="103"/>
      <c r="R853" s="168" t="str">
        <f t="shared" si="1"/>
        <v>694142</v>
      </c>
      <c r="S853" s="181" t="str">
        <f>vlookup(R853,route!$A$3:$L$2248,5,FALSE)</f>
        <v>Origin</v>
      </c>
      <c r="T853" s="168" t="str">
        <f t="shared" si="2"/>
        <v>694177</v>
      </c>
      <c r="U853" s="170" t="str">
        <f>vlookup(T853,route!$A$3:$L$2248,5,FALSE)</f>
        <v>Dropoff</v>
      </c>
      <c r="V853" s="131"/>
    </row>
    <row r="854">
      <c r="A854" s="160"/>
      <c r="B854" s="168">
        <v>694.0</v>
      </c>
      <c r="C854" s="170" t="s">
        <v>852</v>
      </c>
      <c r="D854" s="154">
        <f>vlookup(E854,terminals!$C$4:$O$196,13,FALSE)</f>
        <v>142</v>
      </c>
      <c r="E854" s="170" t="s">
        <v>342</v>
      </c>
      <c r="F854" s="154">
        <f>vlookup(G854,terminals!$C$4:$O$196,13,FALSE)</f>
        <v>163</v>
      </c>
      <c r="G854" s="170" t="s">
        <v>323</v>
      </c>
      <c r="H854" s="184" t="s">
        <v>1143</v>
      </c>
      <c r="I854" s="185">
        <v>12825.0</v>
      </c>
      <c r="J854" s="177">
        <v>10125.0</v>
      </c>
      <c r="K854" s="178"/>
      <c r="L854" s="179"/>
      <c r="M854" s="103"/>
      <c r="N854" s="103"/>
      <c r="O854" s="162" t="s">
        <v>1480</v>
      </c>
      <c r="P854" s="180">
        <v>462.0</v>
      </c>
      <c r="Q854" s="103"/>
      <c r="R854" s="168" t="str">
        <f t="shared" si="1"/>
        <v>694142</v>
      </c>
      <c r="S854" s="181" t="str">
        <f>vlookup(R854,route!$A$3:$L$2248,5,FALSE)</f>
        <v>Origin</v>
      </c>
      <c r="T854" s="168" t="str">
        <f t="shared" si="2"/>
        <v>694163</v>
      </c>
      <c r="U854" s="170" t="str">
        <f>vlookup(T854,route!$A$3:$L$2248,5,FALSE)</f>
        <v>Dropoff</v>
      </c>
      <c r="V854" s="131"/>
    </row>
    <row r="855">
      <c r="A855" s="160"/>
      <c r="B855" s="168">
        <v>694.0</v>
      </c>
      <c r="C855" s="170" t="s">
        <v>852</v>
      </c>
      <c r="D855" s="154">
        <f>vlookup(E855,terminals!$C$4:$O$196,13,FALSE)</f>
        <v>142</v>
      </c>
      <c r="E855" s="170" t="s">
        <v>342</v>
      </c>
      <c r="F855" s="154">
        <f>vlookup(G855,terminals!$C$4:$O$196,13,FALSE)</f>
        <v>175</v>
      </c>
      <c r="G855" s="170" t="s">
        <v>322</v>
      </c>
      <c r="H855" s="184" t="s">
        <v>1143</v>
      </c>
      <c r="I855" s="185">
        <v>12825.0</v>
      </c>
      <c r="J855" s="177">
        <v>10125.0</v>
      </c>
      <c r="K855" s="178"/>
      <c r="L855" s="179"/>
      <c r="M855" s="103"/>
      <c r="N855" s="103"/>
      <c r="O855" s="162" t="s">
        <v>1277</v>
      </c>
      <c r="P855" s="180">
        <v>503.0</v>
      </c>
      <c r="Q855" s="103"/>
      <c r="R855" s="168" t="str">
        <f t="shared" si="1"/>
        <v>694142</v>
      </c>
      <c r="S855" s="181" t="str">
        <f>vlookup(R855,route!$A$3:$L$2248,5,FALSE)</f>
        <v>Origin</v>
      </c>
      <c r="T855" s="168" t="str">
        <f t="shared" si="2"/>
        <v>694175</v>
      </c>
      <c r="U855" s="170" t="str">
        <f>vlookup(T855,route!$A$3:$L$2248,5,FALSE)</f>
        <v>Dropoff</v>
      </c>
      <c r="V855" s="131"/>
    </row>
    <row r="856">
      <c r="A856" s="160"/>
      <c r="B856" s="168">
        <v>694.0</v>
      </c>
      <c r="C856" s="170" t="s">
        <v>852</v>
      </c>
      <c r="D856" s="154">
        <f>vlookup(E856,terminals!$C$4:$O$196,13,FALSE)</f>
        <v>142</v>
      </c>
      <c r="E856" s="170" t="s">
        <v>342</v>
      </c>
      <c r="F856" s="154">
        <f>vlookup(G856,terminals!$C$4:$O$196,13,FALSE)</f>
        <v>169</v>
      </c>
      <c r="G856" s="170" t="s">
        <v>319</v>
      </c>
      <c r="H856" s="184" t="s">
        <v>1143</v>
      </c>
      <c r="I856" s="185">
        <v>12825.0</v>
      </c>
      <c r="J856" s="177">
        <v>10125.0</v>
      </c>
      <c r="K856" s="178"/>
      <c r="L856" s="179"/>
      <c r="M856" s="103"/>
      <c r="N856" s="103"/>
      <c r="O856" s="162" t="s">
        <v>1481</v>
      </c>
      <c r="P856" s="180">
        <v>477.0</v>
      </c>
      <c r="Q856" s="103"/>
      <c r="R856" s="168" t="str">
        <f t="shared" si="1"/>
        <v>694142</v>
      </c>
      <c r="S856" s="181" t="str">
        <f>vlookup(R856,route!$A$3:$L$2248,5,FALSE)</f>
        <v>Origin</v>
      </c>
      <c r="T856" s="168" t="str">
        <f t="shared" si="2"/>
        <v>694169</v>
      </c>
      <c r="U856" s="170" t="str">
        <f>vlookup(T856,route!$A$3:$L$2248,5,FALSE)</f>
        <v>Dropoff</v>
      </c>
      <c r="V856" s="131"/>
    </row>
    <row r="857">
      <c r="A857" s="160"/>
      <c r="B857" s="168">
        <v>694.0</v>
      </c>
      <c r="C857" s="170" t="s">
        <v>852</v>
      </c>
      <c r="D857" s="154">
        <f>vlookup(E857,terminals!$C$4:$O$196,13,FALSE)</f>
        <v>142</v>
      </c>
      <c r="E857" s="170" t="s">
        <v>342</v>
      </c>
      <c r="F857" s="154">
        <f>vlookup(G857,terminals!$C$4:$O$196,13,FALSE)</f>
        <v>168</v>
      </c>
      <c r="G857" s="170" t="s">
        <v>348</v>
      </c>
      <c r="H857" s="184" t="s">
        <v>1143</v>
      </c>
      <c r="I857" s="185">
        <v>12825.0</v>
      </c>
      <c r="J857" s="177">
        <v>10125.0</v>
      </c>
      <c r="K857" s="178"/>
      <c r="L857" s="179"/>
      <c r="M857" s="103"/>
      <c r="N857" s="103"/>
      <c r="O857" s="162" t="s">
        <v>1231</v>
      </c>
      <c r="P857" s="180">
        <v>455.0</v>
      </c>
      <c r="Q857" s="103"/>
      <c r="R857" s="168" t="str">
        <f t="shared" si="1"/>
        <v>694142</v>
      </c>
      <c r="S857" s="181" t="str">
        <f>vlookup(R857,route!$A$3:$L$2248,5,FALSE)</f>
        <v>Origin</v>
      </c>
      <c r="T857" s="168" t="str">
        <f t="shared" si="2"/>
        <v>694168</v>
      </c>
      <c r="U857" s="170" t="str">
        <f>vlookup(T857,route!$A$3:$L$2248,5,FALSE)</f>
        <v>Dropoff</v>
      </c>
      <c r="V857" s="131"/>
    </row>
    <row r="858">
      <c r="A858" s="160"/>
      <c r="B858" s="168">
        <v>694.0</v>
      </c>
      <c r="C858" s="170" t="s">
        <v>852</v>
      </c>
      <c r="D858" s="154">
        <f>vlookup(E858,terminals!$C$4:$O$196,13,FALSE)</f>
        <v>142</v>
      </c>
      <c r="E858" s="170" t="s">
        <v>342</v>
      </c>
      <c r="F858" s="154">
        <f>vlookup(G858,terminals!$C$4:$O$196,13,FALSE)</f>
        <v>164</v>
      </c>
      <c r="G858" s="170" t="s">
        <v>316</v>
      </c>
      <c r="H858" s="184" t="s">
        <v>1143</v>
      </c>
      <c r="I858" s="185">
        <v>12825.0</v>
      </c>
      <c r="J858" s="177">
        <v>10125.0</v>
      </c>
      <c r="K858" s="178"/>
      <c r="L858" s="179"/>
      <c r="M858" s="103"/>
      <c r="N858" s="103"/>
      <c r="O858" s="162" t="s">
        <v>1482</v>
      </c>
      <c r="P858" s="180">
        <v>241.0</v>
      </c>
      <c r="Q858" s="103"/>
      <c r="R858" s="168" t="str">
        <f t="shared" si="1"/>
        <v>694142</v>
      </c>
      <c r="S858" s="181" t="str">
        <f>vlookup(R858,route!$A$3:$L$2248,5,FALSE)</f>
        <v>Origin</v>
      </c>
      <c r="T858" s="168" t="str">
        <f t="shared" si="2"/>
        <v>694164</v>
      </c>
      <c r="U858" s="170" t="str">
        <f>vlookup(T858,route!$A$3:$L$2248,5,FALSE)</f>
        <v>Dropoff</v>
      </c>
      <c r="V858" s="131"/>
    </row>
    <row r="859">
      <c r="A859" s="160"/>
      <c r="B859" s="168">
        <v>694.0</v>
      </c>
      <c r="C859" s="170" t="s">
        <v>852</v>
      </c>
      <c r="D859" s="154">
        <f>vlookup(E859,terminals!$C$4:$O$196,13,FALSE)</f>
        <v>142</v>
      </c>
      <c r="E859" s="170" t="s">
        <v>342</v>
      </c>
      <c r="F859" s="154">
        <f>vlookup(G859,terminals!$C$4:$O$196,13,FALSE)</f>
        <v>160</v>
      </c>
      <c r="G859" s="170" t="s">
        <v>1109</v>
      </c>
      <c r="H859" s="184" t="s">
        <v>1143</v>
      </c>
      <c r="I859" s="185">
        <v>12825.0</v>
      </c>
      <c r="J859" s="177">
        <v>10125.0</v>
      </c>
      <c r="K859" s="178"/>
      <c r="L859" s="179"/>
      <c r="M859" s="103"/>
      <c r="N859" s="103"/>
      <c r="O859" s="162" t="s">
        <v>1382</v>
      </c>
      <c r="P859" s="180">
        <v>356.0</v>
      </c>
      <c r="Q859" s="103"/>
      <c r="R859" s="168" t="str">
        <f t="shared" si="1"/>
        <v>694142</v>
      </c>
      <c r="S859" s="181" t="str">
        <f>vlookup(R859,route!$A$3:$L$2248,5,FALSE)</f>
        <v>Origin</v>
      </c>
      <c r="T859" s="168" t="str">
        <f t="shared" si="2"/>
        <v>694160</v>
      </c>
      <c r="U859" s="170" t="str">
        <f>vlookup(T859,route!$A$3:$L$2248,5,FALSE)</f>
        <v>Lastdrop</v>
      </c>
      <c r="V859" s="131"/>
    </row>
    <row r="860">
      <c r="A860" s="129"/>
      <c r="B860" s="168">
        <v>694.0</v>
      </c>
      <c r="C860" s="170" t="s">
        <v>852</v>
      </c>
      <c r="D860" s="154">
        <f>vlookup(E860,terminals!$C$4:$O$196,13,FALSE)</f>
        <v>142</v>
      </c>
      <c r="E860" s="170" t="s">
        <v>342</v>
      </c>
      <c r="F860" s="154">
        <f>vlookup(G860,terminals!$C$4:$O$196,13,FALSE)</f>
        <v>174</v>
      </c>
      <c r="G860" s="170" t="s">
        <v>1110</v>
      </c>
      <c r="H860" s="184" t="s">
        <v>1143</v>
      </c>
      <c r="I860" s="185">
        <v>12825.0</v>
      </c>
      <c r="J860" s="177">
        <v>10125.0</v>
      </c>
      <c r="K860" s="178"/>
      <c r="L860" s="179"/>
      <c r="M860" s="103"/>
      <c r="N860" s="103"/>
      <c r="O860" s="162" t="s">
        <v>1231</v>
      </c>
      <c r="P860" s="180">
        <v>387.0</v>
      </c>
      <c r="Q860" s="103"/>
      <c r="R860" s="168" t="str">
        <f t="shared" si="1"/>
        <v>694142</v>
      </c>
      <c r="S860" s="181" t="str">
        <f>vlookup(R860,route!$A$3:$L$2248,5,FALSE)</f>
        <v>Origin</v>
      </c>
      <c r="T860" s="168" t="str">
        <f t="shared" si="2"/>
        <v>694174</v>
      </c>
      <c r="U860" s="170" t="str">
        <f>vlookup(T860,route!$A$3:$L$2248,5,FALSE)</f>
        <v>Destination</v>
      </c>
      <c r="V860" s="131"/>
    </row>
    <row r="861">
      <c r="A861" s="160"/>
      <c r="B861" s="168">
        <v>695.0</v>
      </c>
      <c r="C861" s="170" t="s">
        <v>852</v>
      </c>
      <c r="D861" s="154">
        <f>vlookup(E861,terminals!$C$4:$O$196,13,FALSE)</f>
        <v>142</v>
      </c>
      <c r="E861" s="170" t="s">
        <v>342</v>
      </c>
      <c r="F861" s="154">
        <f>vlookup(G861,terminals!$C$4:$O$196,13,FALSE)</f>
        <v>181</v>
      </c>
      <c r="G861" s="170" t="s">
        <v>312</v>
      </c>
      <c r="H861" s="184" t="s">
        <v>1143</v>
      </c>
      <c r="I861" s="185">
        <v>9500.0</v>
      </c>
      <c r="J861" s="177">
        <v>7500.0</v>
      </c>
      <c r="K861" s="178"/>
      <c r="L861" s="179"/>
      <c r="M861" s="103"/>
      <c r="N861" s="103"/>
      <c r="O861" s="162" t="s">
        <v>1477</v>
      </c>
      <c r="P861" s="180">
        <v>431.0</v>
      </c>
      <c r="Q861" s="103"/>
      <c r="R861" s="168" t="str">
        <f t="shared" si="1"/>
        <v>695142</v>
      </c>
      <c r="S861" s="181" t="str">
        <f>vlookup(R861,route!$A$3:$L$2248,5,FALSE)</f>
        <v>Origin</v>
      </c>
      <c r="T861" s="168" t="str">
        <f t="shared" si="2"/>
        <v>695181</v>
      </c>
      <c r="U861" s="170" t="str">
        <f>vlookup(T861,route!$A$3:$L$2248,5,FALSE)</f>
        <v>Dropoff</v>
      </c>
      <c r="V861" s="131"/>
    </row>
    <row r="862">
      <c r="A862" s="160"/>
      <c r="B862" s="168">
        <v>695.0</v>
      </c>
      <c r="C862" s="170" t="s">
        <v>852</v>
      </c>
      <c r="D862" s="154">
        <f>vlookup(E862,terminals!$C$4:$O$196,13,FALSE)</f>
        <v>142</v>
      </c>
      <c r="E862" s="170" t="s">
        <v>342</v>
      </c>
      <c r="F862" s="154">
        <f>vlookup(G862,terminals!$C$4:$O$196,13,FALSE)</f>
        <v>179</v>
      </c>
      <c r="G862" s="170" t="s">
        <v>365</v>
      </c>
      <c r="H862" s="184" t="s">
        <v>1143</v>
      </c>
      <c r="I862" s="185">
        <v>9500.0</v>
      </c>
      <c r="J862" s="177">
        <v>7500.0</v>
      </c>
      <c r="K862" s="178"/>
      <c r="L862" s="179"/>
      <c r="M862" s="103"/>
      <c r="N862" s="103"/>
      <c r="O862" s="162" t="s">
        <v>1259</v>
      </c>
      <c r="P862" s="180">
        <v>442.0</v>
      </c>
      <c r="Q862" s="103"/>
      <c r="R862" s="168" t="str">
        <f t="shared" si="1"/>
        <v>695142</v>
      </c>
      <c r="S862" s="181" t="str">
        <f>vlookup(R862,route!$A$3:$L$2248,5,FALSE)</f>
        <v>Origin</v>
      </c>
      <c r="T862" s="168" t="str">
        <f t="shared" si="2"/>
        <v>695179</v>
      </c>
      <c r="U862" s="170" t="str">
        <f>vlookup(T862,route!$A$3:$L$2248,5,FALSE)</f>
        <v>Dropoff</v>
      </c>
      <c r="V862" s="131"/>
    </row>
    <row r="863">
      <c r="A863" s="160"/>
      <c r="B863" s="168">
        <v>695.0</v>
      </c>
      <c r="C863" s="170" t="s">
        <v>852</v>
      </c>
      <c r="D863" s="154">
        <f>vlookup(E863,terminals!$C$4:$O$196,13,FALSE)</f>
        <v>142</v>
      </c>
      <c r="E863" s="170" t="s">
        <v>342</v>
      </c>
      <c r="F863" s="154">
        <f>vlookup(G863,terminals!$C$4:$O$196,13,FALSE)</f>
        <v>180</v>
      </c>
      <c r="G863" s="170" t="s">
        <v>311</v>
      </c>
      <c r="H863" s="184" t="s">
        <v>1143</v>
      </c>
      <c r="I863" s="185">
        <v>9500.0</v>
      </c>
      <c r="J863" s="177">
        <v>7500.0</v>
      </c>
      <c r="K863" s="178"/>
      <c r="L863" s="179"/>
      <c r="M863" s="103"/>
      <c r="N863" s="103"/>
      <c r="O863" s="162" t="s">
        <v>1478</v>
      </c>
      <c r="P863" s="180">
        <v>447.0</v>
      </c>
      <c r="Q863" s="103"/>
      <c r="R863" s="168" t="str">
        <f t="shared" si="1"/>
        <v>695142</v>
      </c>
      <c r="S863" s="181" t="str">
        <f>vlookup(R863,route!$A$3:$L$2248,5,FALSE)</f>
        <v>Origin</v>
      </c>
      <c r="T863" s="168" t="str">
        <f t="shared" si="2"/>
        <v>695180</v>
      </c>
      <c r="U863" s="170" t="str">
        <f>vlookup(T863,route!$A$3:$L$2248,5,FALSE)</f>
        <v>Dropoff</v>
      </c>
      <c r="V863" s="131"/>
    </row>
    <row r="864">
      <c r="A864" s="160"/>
      <c r="B864" s="168">
        <v>695.0</v>
      </c>
      <c r="C864" s="170" t="s">
        <v>852</v>
      </c>
      <c r="D864" s="154">
        <f>vlookup(E864,terminals!$C$4:$O$196,13,FALSE)</f>
        <v>142</v>
      </c>
      <c r="E864" s="170" t="s">
        <v>342</v>
      </c>
      <c r="F864" s="154">
        <f>vlookup(G864,terminals!$C$4:$O$196,13,FALSE)</f>
        <v>166</v>
      </c>
      <c r="G864" s="170" t="s">
        <v>314</v>
      </c>
      <c r="H864" s="184" t="s">
        <v>1143</v>
      </c>
      <c r="I864" s="185">
        <v>9500.0</v>
      </c>
      <c r="J864" s="177">
        <v>7500.0</v>
      </c>
      <c r="K864" s="178"/>
      <c r="L864" s="179"/>
      <c r="M864" s="103"/>
      <c r="N864" s="103"/>
      <c r="O864" s="162" t="s">
        <v>1256</v>
      </c>
      <c r="P864" s="180">
        <v>446.0</v>
      </c>
      <c r="Q864" s="103"/>
      <c r="R864" s="168" t="str">
        <f t="shared" si="1"/>
        <v>695142</v>
      </c>
      <c r="S864" s="181" t="str">
        <f>vlookup(R864,route!$A$3:$L$2248,5,FALSE)</f>
        <v>Origin</v>
      </c>
      <c r="T864" s="168" t="str">
        <f t="shared" si="2"/>
        <v>695166</v>
      </c>
      <c r="U864" s="170" t="str">
        <f>vlookup(T864,route!$A$3:$L$2248,5,FALSE)</f>
        <v>Dropoff</v>
      </c>
      <c r="V864" s="131"/>
    </row>
    <row r="865">
      <c r="A865" s="160"/>
      <c r="B865" s="168">
        <v>695.0</v>
      </c>
      <c r="C865" s="170" t="s">
        <v>852</v>
      </c>
      <c r="D865" s="154">
        <f>vlookup(E865,terminals!$C$4:$O$196,13,FALSE)</f>
        <v>142</v>
      </c>
      <c r="E865" s="170" t="s">
        <v>342</v>
      </c>
      <c r="F865" s="154">
        <f>vlookup(G865,terminals!$C$4:$O$196,13,FALSE)</f>
        <v>165</v>
      </c>
      <c r="G865" s="170" t="s">
        <v>320</v>
      </c>
      <c r="H865" s="184" t="s">
        <v>1143</v>
      </c>
      <c r="I865" s="185">
        <v>9500.0</v>
      </c>
      <c r="J865" s="177">
        <v>7500.0</v>
      </c>
      <c r="K865" s="178"/>
      <c r="L865" s="179"/>
      <c r="M865" s="103"/>
      <c r="N865" s="103"/>
      <c r="O865" s="162" t="s">
        <v>1414</v>
      </c>
      <c r="P865" s="180">
        <v>450.0</v>
      </c>
      <c r="Q865" s="103"/>
      <c r="R865" s="168" t="str">
        <f t="shared" si="1"/>
        <v>695142</v>
      </c>
      <c r="S865" s="181" t="str">
        <f>vlookup(R865,route!$A$3:$L$2248,5,FALSE)</f>
        <v>Origin</v>
      </c>
      <c r="T865" s="168" t="str">
        <f t="shared" si="2"/>
        <v>695165</v>
      </c>
      <c r="U865" s="170" t="str">
        <f>vlookup(T865,route!$A$3:$L$2248,5,FALSE)</f>
        <v>Dropoff</v>
      </c>
      <c r="V865" s="131"/>
    </row>
    <row r="866">
      <c r="A866" s="160"/>
      <c r="B866" s="168">
        <v>695.0</v>
      </c>
      <c r="C866" s="170" t="s">
        <v>852</v>
      </c>
      <c r="D866" s="154">
        <f>vlookup(E866,terminals!$C$4:$O$196,13,FALSE)</f>
        <v>142</v>
      </c>
      <c r="E866" s="170" t="s">
        <v>342</v>
      </c>
      <c r="F866" s="154">
        <f>vlookup(G866,terminals!$C$4:$O$196,13,FALSE)</f>
        <v>177</v>
      </c>
      <c r="G866" s="170" t="s">
        <v>1108</v>
      </c>
      <c r="H866" s="184" t="s">
        <v>1143</v>
      </c>
      <c r="I866" s="185">
        <v>9500.0</v>
      </c>
      <c r="J866" s="177">
        <v>7500.0</v>
      </c>
      <c r="K866" s="178"/>
      <c r="L866" s="179"/>
      <c r="M866" s="103"/>
      <c r="N866" s="103"/>
      <c r="O866" s="162" t="s">
        <v>1479</v>
      </c>
      <c r="P866" s="180">
        <v>457.0</v>
      </c>
      <c r="Q866" s="103"/>
      <c r="R866" s="168" t="str">
        <f t="shared" si="1"/>
        <v>695142</v>
      </c>
      <c r="S866" s="181" t="str">
        <f>vlookup(R866,route!$A$3:$L$2248,5,FALSE)</f>
        <v>Origin</v>
      </c>
      <c r="T866" s="168" t="str">
        <f t="shared" si="2"/>
        <v>695177</v>
      </c>
      <c r="U866" s="170" t="str">
        <f>vlookup(T866,route!$A$3:$L$2248,5,FALSE)</f>
        <v>Dropoff</v>
      </c>
      <c r="V866" s="131"/>
    </row>
    <row r="867">
      <c r="A867" s="160"/>
      <c r="B867" s="168">
        <v>695.0</v>
      </c>
      <c r="C867" s="170" t="s">
        <v>852</v>
      </c>
      <c r="D867" s="154">
        <f>vlookup(E867,terminals!$C$4:$O$196,13,FALSE)</f>
        <v>142</v>
      </c>
      <c r="E867" s="170" t="s">
        <v>342</v>
      </c>
      <c r="F867" s="154">
        <f>vlookup(G867,terminals!$C$4:$O$196,13,FALSE)</f>
        <v>163</v>
      </c>
      <c r="G867" s="170" t="s">
        <v>323</v>
      </c>
      <c r="H867" s="184" t="s">
        <v>1143</v>
      </c>
      <c r="I867" s="185">
        <v>9500.0</v>
      </c>
      <c r="J867" s="177">
        <v>7500.0</v>
      </c>
      <c r="K867" s="178"/>
      <c r="L867" s="179"/>
      <c r="M867" s="103"/>
      <c r="N867" s="103"/>
      <c r="O867" s="162" t="s">
        <v>1480</v>
      </c>
      <c r="P867" s="180">
        <v>462.0</v>
      </c>
      <c r="Q867" s="103"/>
      <c r="R867" s="168" t="str">
        <f t="shared" si="1"/>
        <v>695142</v>
      </c>
      <c r="S867" s="181" t="str">
        <f>vlookup(R867,route!$A$3:$L$2248,5,FALSE)</f>
        <v>Origin</v>
      </c>
      <c r="T867" s="168" t="str">
        <f t="shared" si="2"/>
        <v>695163</v>
      </c>
      <c r="U867" s="170" t="str">
        <f>vlookup(T867,route!$A$3:$L$2248,5,FALSE)</f>
        <v>Dropoff</v>
      </c>
      <c r="V867" s="131"/>
    </row>
    <row r="868">
      <c r="A868" s="160"/>
      <c r="B868" s="168">
        <v>695.0</v>
      </c>
      <c r="C868" s="170" t="s">
        <v>852</v>
      </c>
      <c r="D868" s="154">
        <f>vlookup(E868,terminals!$C$4:$O$196,13,FALSE)</f>
        <v>142</v>
      </c>
      <c r="E868" s="170" t="s">
        <v>342</v>
      </c>
      <c r="F868" s="154">
        <f>vlookup(G868,terminals!$C$4:$O$196,13,FALSE)</f>
        <v>175</v>
      </c>
      <c r="G868" s="170" t="s">
        <v>322</v>
      </c>
      <c r="H868" s="184" t="s">
        <v>1143</v>
      </c>
      <c r="I868" s="185">
        <v>9500.0</v>
      </c>
      <c r="J868" s="177">
        <v>7500.0</v>
      </c>
      <c r="K868" s="178"/>
      <c r="L868" s="179"/>
      <c r="M868" s="103"/>
      <c r="N868" s="103"/>
      <c r="O868" s="162" t="s">
        <v>1277</v>
      </c>
      <c r="P868" s="180">
        <v>503.0</v>
      </c>
      <c r="Q868" s="103"/>
      <c r="R868" s="168" t="str">
        <f t="shared" si="1"/>
        <v>695142</v>
      </c>
      <c r="S868" s="181" t="str">
        <f>vlookup(R868,route!$A$3:$L$2248,5,FALSE)</f>
        <v>Origin</v>
      </c>
      <c r="T868" s="168" t="str">
        <f t="shared" si="2"/>
        <v>695175</v>
      </c>
      <c r="U868" s="170" t="str">
        <f>vlookup(T868,route!$A$3:$L$2248,5,FALSE)</f>
        <v>Dropoff</v>
      </c>
      <c r="V868" s="131"/>
    </row>
    <row r="869">
      <c r="A869" s="160"/>
      <c r="B869" s="168">
        <v>695.0</v>
      </c>
      <c r="C869" s="170" t="s">
        <v>852</v>
      </c>
      <c r="D869" s="154">
        <f>vlookup(E869,terminals!$C$4:$O$196,13,FALSE)</f>
        <v>142</v>
      </c>
      <c r="E869" s="170" t="s">
        <v>342</v>
      </c>
      <c r="F869" s="154">
        <f>vlookup(G869,terminals!$C$4:$O$196,13,FALSE)</f>
        <v>169</v>
      </c>
      <c r="G869" s="170" t="s">
        <v>319</v>
      </c>
      <c r="H869" s="184" t="s">
        <v>1143</v>
      </c>
      <c r="I869" s="185">
        <v>9500.0</v>
      </c>
      <c r="J869" s="177">
        <v>7500.0</v>
      </c>
      <c r="K869" s="178"/>
      <c r="L869" s="179"/>
      <c r="M869" s="103"/>
      <c r="N869" s="103"/>
      <c r="O869" s="162" t="s">
        <v>1481</v>
      </c>
      <c r="P869" s="180">
        <v>477.0</v>
      </c>
      <c r="Q869" s="103"/>
      <c r="R869" s="168" t="str">
        <f t="shared" si="1"/>
        <v>695142</v>
      </c>
      <c r="S869" s="181" t="str">
        <f>vlookup(R869,route!$A$3:$L$2248,5,FALSE)</f>
        <v>Origin</v>
      </c>
      <c r="T869" s="168" t="str">
        <f t="shared" si="2"/>
        <v>695169</v>
      </c>
      <c r="U869" s="170" t="str">
        <f>vlookup(T869,route!$A$3:$L$2248,5,FALSE)</f>
        <v>Dropoff</v>
      </c>
      <c r="V869" s="131"/>
    </row>
    <row r="870">
      <c r="A870" s="160"/>
      <c r="B870" s="168">
        <v>695.0</v>
      </c>
      <c r="C870" s="170" t="s">
        <v>852</v>
      </c>
      <c r="D870" s="154">
        <f>vlookup(E870,terminals!$C$4:$O$196,13,FALSE)</f>
        <v>142</v>
      </c>
      <c r="E870" s="170" t="s">
        <v>342</v>
      </c>
      <c r="F870" s="154">
        <f>vlookup(G870,terminals!$C$4:$O$196,13,FALSE)</f>
        <v>168</v>
      </c>
      <c r="G870" s="170" t="s">
        <v>348</v>
      </c>
      <c r="H870" s="184" t="s">
        <v>1143</v>
      </c>
      <c r="I870" s="185">
        <v>9500.0</v>
      </c>
      <c r="J870" s="177">
        <v>7500.0</v>
      </c>
      <c r="K870" s="178"/>
      <c r="L870" s="179"/>
      <c r="M870" s="103"/>
      <c r="N870" s="103"/>
      <c r="O870" s="162" t="s">
        <v>1231</v>
      </c>
      <c r="P870" s="180">
        <v>455.0</v>
      </c>
      <c r="Q870" s="103"/>
      <c r="R870" s="168" t="str">
        <f t="shared" si="1"/>
        <v>695142</v>
      </c>
      <c r="S870" s="181" t="str">
        <f>vlookup(R870,route!$A$3:$L$2248,5,FALSE)</f>
        <v>Origin</v>
      </c>
      <c r="T870" s="168" t="str">
        <f t="shared" si="2"/>
        <v>695168</v>
      </c>
      <c r="U870" s="170" t="str">
        <f>vlookup(T870,route!$A$3:$L$2248,5,FALSE)</f>
        <v>Dropoff</v>
      </c>
      <c r="V870" s="131"/>
    </row>
    <row r="871">
      <c r="A871" s="160"/>
      <c r="B871" s="168">
        <v>695.0</v>
      </c>
      <c r="C871" s="170" t="s">
        <v>852</v>
      </c>
      <c r="D871" s="154">
        <f>vlookup(E871,terminals!$C$4:$O$196,13,FALSE)</f>
        <v>142</v>
      </c>
      <c r="E871" s="170" t="s">
        <v>342</v>
      </c>
      <c r="F871" s="154">
        <f>vlookup(G871,terminals!$C$4:$O$196,13,FALSE)</f>
        <v>164</v>
      </c>
      <c r="G871" s="170" t="s">
        <v>316</v>
      </c>
      <c r="H871" s="184" t="s">
        <v>1143</v>
      </c>
      <c r="I871" s="185">
        <v>9500.0</v>
      </c>
      <c r="J871" s="177">
        <v>7500.0</v>
      </c>
      <c r="K871" s="178"/>
      <c r="L871" s="179"/>
      <c r="M871" s="103"/>
      <c r="N871" s="103"/>
      <c r="O871" s="162" t="s">
        <v>1482</v>
      </c>
      <c r="P871" s="180">
        <v>506.0</v>
      </c>
      <c r="Q871" s="103"/>
      <c r="R871" s="168" t="str">
        <f t="shared" si="1"/>
        <v>695142</v>
      </c>
      <c r="S871" s="181" t="str">
        <f>vlookup(R871,route!$A$3:$L$2248,5,FALSE)</f>
        <v>Origin</v>
      </c>
      <c r="T871" s="168" t="str">
        <f t="shared" si="2"/>
        <v>695164</v>
      </c>
      <c r="U871" s="170" t="str">
        <f>vlookup(T871,route!$A$3:$L$2248,5,FALSE)</f>
        <v>Dropoff</v>
      </c>
      <c r="V871" s="131"/>
    </row>
    <row r="872">
      <c r="A872" s="160"/>
      <c r="B872" s="168">
        <v>695.0</v>
      </c>
      <c r="C872" s="170" t="s">
        <v>852</v>
      </c>
      <c r="D872" s="154">
        <f>vlookup(E872,terminals!$C$4:$O$196,13,FALSE)</f>
        <v>142</v>
      </c>
      <c r="E872" s="170" t="s">
        <v>342</v>
      </c>
      <c r="F872" s="154">
        <f>vlookup(G872,terminals!$C$4:$O$196,13,FALSE)</f>
        <v>160</v>
      </c>
      <c r="G872" s="170" t="s">
        <v>1109</v>
      </c>
      <c r="H872" s="184" t="s">
        <v>1143</v>
      </c>
      <c r="I872" s="185">
        <v>9500.0</v>
      </c>
      <c r="J872" s="177">
        <v>7500.0</v>
      </c>
      <c r="K872" s="178"/>
      <c r="L872" s="179"/>
      <c r="M872" s="103"/>
      <c r="N872" s="103"/>
      <c r="O872" s="162" t="s">
        <v>1382</v>
      </c>
      <c r="P872" s="180">
        <v>418.0</v>
      </c>
      <c r="Q872" s="103"/>
      <c r="R872" s="168" t="str">
        <f t="shared" si="1"/>
        <v>695142</v>
      </c>
      <c r="S872" s="181" t="str">
        <f>vlookup(R872,route!$A$3:$L$2248,5,FALSE)</f>
        <v>Origin</v>
      </c>
      <c r="T872" s="168" t="str">
        <f t="shared" si="2"/>
        <v>695160</v>
      </c>
      <c r="U872" s="170" t="str">
        <f>vlookup(T872,route!$A$3:$L$2248,5,FALSE)</f>
        <v>Lastdrop</v>
      </c>
      <c r="V872" s="131"/>
    </row>
    <row r="873">
      <c r="A873" s="129"/>
      <c r="B873" s="168">
        <v>695.0</v>
      </c>
      <c r="C873" s="170" t="s">
        <v>852</v>
      </c>
      <c r="D873" s="154">
        <f>vlookup(E873,terminals!$C$4:$O$196,13,FALSE)</f>
        <v>142</v>
      </c>
      <c r="E873" s="170" t="s">
        <v>342</v>
      </c>
      <c r="F873" s="154">
        <f>vlookup(G873,terminals!$C$4:$O$196,13,FALSE)</f>
        <v>174</v>
      </c>
      <c r="G873" s="170" t="s">
        <v>1110</v>
      </c>
      <c r="H873" s="184" t="s">
        <v>1143</v>
      </c>
      <c r="I873" s="185">
        <v>9500.0</v>
      </c>
      <c r="J873" s="177">
        <v>7500.0</v>
      </c>
      <c r="K873" s="178"/>
      <c r="L873" s="179"/>
      <c r="M873" s="103"/>
      <c r="N873" s="103"/>
      <c r="O873" s="162" t="s">
        <v>1231</v>
      </c>
      <c r="P873" s="180">
        <v>434.0</v>
      </c>
      <c r="Q873" s="103"/>
      <c r="R873" s="168" t="str">
        <f t="shared" si="1"/>
        <v>695142</v>
      </c>
      <c r="S873" s="181" t="str">
        <f>vlookup(R873,route!$A$3:$L$2248,5,FALSE)</f>
        <v>Origin</v>
      </c>
      <c r="T873" s="168" t="str">
        <f t="shared" si="2"/>
        <v>695174</v>
      </c>
      <c r="U873" s="170" t="str">
        <f>vlookup(T873,route!$A$3:$L$2248,5,FALSE)</f>
        <v>Destination</v>
      </c>
      <c r="V873" s="131"/>
    </row>
    <row r="874">
      <c r="A874" s="160"/>
      <c r="B874" s="168">
        <v>696.0</v>
      </c>
      <c r="C874" s="170" t="s">
        <v>853</v>
      </c>
      <c r="D874" s="154">
        <f>vlookup(E874,terminals!$C$4:$O$196,13,FALSE)</f>
        <v>125</v>
      </c>
      <c r="E874" s="170" t="s">
        <v>1112</v>
      </c>
      <c r="F874" s="154">
        <f>vlookup(G874,terminals!$C$4:$O$196,13,FALSE)</f>
        <v>188</v>
      </c>
      <c r="G874" s="170" t="s">
        <v>306</v>
      </c>
      <c r="H874" s="184" t="s">
        <v>1143</v>
      </c>
      <c r="I874" s="185">
        <v>9500.0</v>
      </c>
      <c r="J874" s="177">
        <v>7500.0</v>
      </c>
      <c r="K874" s="178"/>
      <c r="L874" s="179"/>
      <c r="M874" s="103"/>
      <c r="N874" s="103"/>
      <c r="O874" s="162" t="s">
        <v>1483</v>
      </c>
      <c r="P874" s="180">
        <v>452.0</v>
      </c>
      <c r="Q874" s="103"/>
      <c r="R874" s="168" t="str">
        <f t="shared" si="1"/>
        <v>696125</v>
      </c>
      <c r="S874" s="181" t="str">
        <f>vlookup(R874,route!$A$3:$L$2248,5,FALSE)</f>
        <v>Origin</v>
      </c>
      <c r="T874" s="168" t="str">
        <f t="shared" si="2"/>
        <v>696188</v>
      </c>
      <c r="U874" s="170" t="str">
        <f>vlookup(T874,route!$A$3:$L$2248,5,FALSE)</f>
        <v>Dropoff</v>
      </c>
      <c r="V874" s="131"/>
    </row>
    <row r="875">
      <c r="A875" s="160"/>
      <c r="B875" s="168">
        <v>696.0</v>
      </c>
      <c r="C875" s="170" t="s">
        <v>853</v>
      </c>
      <c r="D875" s="154">
        <f>vlookup(E875,terminals!$C$4:$O$196,13,FALSE)</f>
        <v>125</v>
      </c>
      <c r="E875" s="170" t="s">
        <v>1112</v>
      </c>
      <c r="F875" s="154">
        <f>vlookup(G875,terminals!$C$4:$O$196,13,FALSE)</f>
        <v>186</v>
      </c>
      <c r="G875" s="170" t="s">
        <v>327</v>
      </c>
      <c r="H875" s="184" t="s">
        <v>1143</v>
      </c>
      <c r="I875" s="185">
        <v>8075.0</v>
      </c>
      <c r="J875" s="177">
        <v>6375.0</v>
      </c>
      <c r="K875" s="178"/>
      <c r="L875" s="179"/>
      <c r="M875" s="103"/>
      <c r="N875" s="103"/>
      <c r="O875" s="162" t="s">
        <v>1484</v>
      </c>
      <c r="P875" s="180">
        <v>398.0</v>
      </c>
      <c r="Q875" s="103"/>
      <c r="R875" s="168" t="str">
        <f t="shared" si="1"/>
        <v>696125</v>
      </c>
      <c r="S875" s="181" t="str">
        <f>vlookup(R875,route!$A$3:$L$2248,5,FALSE)</f>
        <v>Origin</v>
      </c>
      <c r="T875" s="168" t="str">
        <f t="shared" si="2"/>
        <v>696186</v>
      </c>
      <c r="U875" s="170" t="str">
        <f>vlookup(T875,route!$A$3:$L$2248,5,FALSE)</f>
        <v>Dropoff</v>
      </c>
      <c r="V875" s="131"/>
    </row>
    <row r="876">
      <c r="A876" s="160"/>
      <c r="B876" s="168">
        <v>696.0</v>
      </c>
      <c r="C876" s="170" t="s">
        <v>853</v>
      </c>
      <c r="D876" s="154">
        <f>vlookup(E876,terminals!$C$4:$O$196,13,FALSE)</f>
        <v>125</v>
      </c>
      <c r="E876" s="170" t="s">
        <v>1112</v>
      </c>
      <c r="F876" s="154">
        <f>vlookup(G876,terminals!$C$4:$O$196,13,FALSE)</f>
        <v>187</v>
      </c>
      <c r="G876" s="170" t="s">
        <v>307</v>
      </c>
      <c r="H876" s="184" t="s">
        <v>1143</v>
      </c>
      <c r="I876" s="185">
        <v>8075.0</v>
      </c>
      <c r="J876" s="177">
        <v>6375.0</v>
      </c>
      <c r="K876" s="178"/>
      <c r="L876" s="179"/>
      <c r="M876" s="103"/>
      <c r="N876" s="103"/>
      <c r="O876" s="162" t="s">
        <v>1311</v>
      </c>
      <c r="P876" s="180">
        <v>465.0</v>
      </c>
      <c r="Q876" s="103"/>
      <c r="R876" s="168" t="str">
        <f t="shared" si="1"/>
        <v>696125</v>
      </c>
      <c r="S876" s="181" t="str">
        <f>vlookup(R876,route!$A$3:$L$2248,5,FALSE)</f>
        <v>Origin</v>
      </c>
      <c r="T876" s="168" t="str">
        <f t="shared" si="2"/>
        <v>696187</v>
      </c>
      <c r="U876" s="170" t="str">
        <f>vlookup(T876,route!$A$3:$L$2248,5,FALSE)</f>
        <v>Lastdrop</v>
      </c>
      <c r="V876" s="131"/>
    </row>
    <row r="877">
      <c r="A877" s="129"/>
      <c r="B877" s="168">
        <v>696.0</v>
      </c>
      <c r="C877" s="170" t="s">
        <v>853</v>
      </c>
      <c r="D877" s="154">
        <f>vlookup(E877,terminals!$C$4:$O$196,13,FALSE)</f>
        <v>125</v>
      </c>
      <c r="E877" s="170" t="s">
        <v>1112</v>
      </c>
      <c r="F877" s="154">
        <f>vlookup(G877,terminals!$C$4:$O$196,13,FALSE)</f>
        <v>189</v>
      </c>
      <c r="G877" s="170" t="s">
        <v>305</v>
      </c>
      <c r="H877" s="184" t="s">
        <v>1143</v>
      </c>
      <c r="I877" s="185">
        <v>8075.0</v>
      </c>
      <c r="J877" s="177">
        <v>6375.0</v>
      </c>
      <c r="K877" s="178"/>
      <c r="L877" s="179"/>
      <c r="M877" s="103"/>
      <c r="N877" s="103"/>
      <c r="O877" s="162" t="s">
        <v>1207</v>
      </c>
      <c r="P877" s="180">
        <v>398.0</v>
      </c>
      <c r="Q877" s="103"/>
      <c r="R877" s="168" t="str">
        <f t="shared" si="1"/>
        <v>696125</v>
      </c>
      <c r="S877" s="181" t="str">
        <f>vlookup(R877,route!$A$3:$L$2248,5,FALSE)</f>
        <v>Origin</v>
      </c>
      <c r="T877" s="168" t="str">
        <f t="shared" si="2"/>
        <v>696189</v>
      </c>
      <c r="U877" s="170" t="str">
        <f>vlookup(T877,route!$A$3:$L$2248,5,FALSE)</f>
        <v>Destination</v>
      </c>
      <c r="V877" s="131"/>
    </row>
    <row r="878">
      <c r="A878" s="160"/>
      <c r="B878" s="168">
        <v>697.0</v>
      </c>
      <c r="C878" s="170" t="s">
        <v>854</v>
      </c>
      <c r="D878" s="154">
        <f>vlookup(E878,terminals!$C$4:$O$196,13,FALSE)</f>
        <v>125</v>
      </c>
      <c r="E878" s="170" t="s">
        <v>1112</v>
      </c>
      <c r="F878" s="154">
        <f>vlookup(G878,terminals!$C$4:$O$196,13,FALSE)</f>
        <v>179</v>
      </c>
      <c r="G878" s="170" t="s">
        <v>365</v>
      </c>
      <c r="H878" s="184" t="s">
        <v>1143</v>
      </c>
      <c r="I878" s="185">
        <v>9500.0</v>
      </c>
      <c r="J878" s="177">
        <v>7500.0</v>
      </c>
      <c r="K878" s="178"/>
      <c r="L878" s="179"/>
      <c r="M878" s="103"/>
      <c r="N878" s="103"/>
      <c r="O878" s="162" t="s">
        <v>1485</v>
      </c>
      <c r="P878" s="180">
        <v>474.0</v>
      </c>
      <c r="Q878" s="103"/>
      <c r="R878" s="168" t="str">
        <f t="shared" si="1"/>
        <v>697125</v>
      </c>
      <c r="S878" s="181" t="str">
        <f>vlookup(R878,route!$A$3:$L$2248,5,FALSE)</f>
        <v>Origin</v>
      </c>
      <c r="T878" s="168" t="str">
        <f t="shared" si="2"/>
        <v>697179</v>
      </c>
      <c r="U878" s="170" t="str">
        <f>vlookup(T878,route!$A$3:$L$2248,5,FALSE)</f>
        <v>Lastdrop</v>
      </c>
      <c r="V878" s="131"/>
    </row>
    <row r="879">
      <c r="A879" s="129"/>
      <c r="B879" s="168">
        <v>697.0</v>
      </c>
      <c r="C879" s="170" t="s">
        <v>854</v>
      </c>
      <c r="D879" s="154">
        <f>vlookup(E879,terminals!$C$4:$O$196,13,FALSE)</f>
        <v>125</v>
      </c>
      <c r="E879" s="170" t="s">
        <v>1112</v>
      </c>
      <c r="F879" s="154">
        <f>vlookup(G879,terminals!$C$4:$O$196,13,FALSE)</f>
        <v>158</v>
      </c>
      <c r="G879" s="170" t="s">
        <v>326</v>
      </c>
      <c r="H879" s="184" t="s">
        <v>1143</v>
      </c>
      <c r="I879" s="185">
        <v>9975.0</v>
      </c>
      <c r="J879" s="177">
        <v>7875.0</v>
      </c>
      <c r="K879" s="178"/>
      <c r="L879" s="179"/>
      <c r="M879" s="103"/>
      <c r="N879" s="103"/>
      <c r="O879" s="162" t="s">
        <v>1185</v>
      </c>
      <c r="P879" s="180">
        <v>485.0</v>
      </c>
      <c r="Q879" s="103"/>
      <c r="R879" s="168" t="str">
        <f t="shared" si="1"/>
        <v>697125</v>
      </c>
      <c r="S879" s="181" t="str">
        <f>vlookup(R879,route!$A$3:$L$2248,5,FALSE)</f>
        <v>Origin</v>
      </c>
      <c r="T879" s="168" t="str">
        <f t="shared" si="2"/>
        <v>697158</v>
      </c>
      <c r="U879" s="170" t="str">
        <f>vlookup(T879,route!$A$3:$L$2248,5,FALSE)</f>
        <v>Destination</v>
      </c>
      <c r="V879" s="131"/>
    </row>
    <row r="880">
      <c r="A880" s="160"/>
      <c r="B880" s="168">
        <v>698.0</v>
      </c>
      <c r="C880" s="170" t="s">
        <v>855</v>
      </c>
      <c r="D880" s="154">
        <f>vlookup(E880,terminals!$C$4:$O$196,13,FALSE)</f>
        <v>125</v>
      </c>
      <c r="E880" s="170" t="s">
        <v>1112</v>
      </c>
      <c r="F880" s="154">
        <f>vlookup(G880,terminals!$C$4:$O$196,13,FALSE)</f>
        <v>179</v>
      </c>
      <c r="G880" s="170" t="s">
        <v>365</v>
      </c>
      <c r="H880" s="184" t="s">
        <v>1143</v>
      </c>
      <c r="I880" s="185">
        <v>9500.0</v>
      </c>
      <c r="J880" s="177">
        <v>7500.0</v>
      </c>
      <c r="K880" s="178"/>
      <c r="L880" s="179"/>
      <c r="M880" s="103"/>
      <c r="N880" s="103"/>
      <c r="O880" s="162" t="s">
        <v>1485</v>
      </c>
      <c r="P880" s="180">
        <v>499.0</v>
      </c>
      <c r="Q880" s="103"/>
      <c r="R880" s="168" t="str">
        <f t="shared" si="1"/>
        <v>698125</v>
      </c>
      <c r="S880" s="181" t="str">
        <f>vlookup(R880,route!$A$3:$L$2248,5,FALSE)</f>
        <v>Origin</v>
      </c>
      <c r="T880" s="168" t="str">
        <f t="shared" si="2"/>
        <v>698179</v>
      </c>
      <c r="U880" s="170" t="str">
        <f>vlookup(T880,route!$A$3:$L$2248,5,FALSE)</f>
        <v>Dropoff</v>
      </c>
      <c r="V880" s="131"/>
    </row>
    <row r="881">
      <c r="A881" s="160"/>
      <c r="B881" s="168">
        <v>698.0</v>
      </c>
      <c r="C881" s="170" t="s">
        <v>855</v>
      </c>
      <c r="D881" s="154">
        <f>vlookup(E881,terminals!$C$4:$O$196,13,FALSE)</f>
        <v>125</v>
      </c>
      <c r="E881" s="170" t="s">
        <v>1112</v>
      </c>
      <c r="F881" s="154">
        <f>vlookup(G881,terminals!$C$4:$O$196,13,FALSE)</f>
        <v>166</v>
      </c>
      <c r="G881" s="170" t="s">
        <v>314</v>
      </c>
      <c r="H881" s="184" t="s">
        <v>1143</v>
      </c>
      <c r="I881" s="185">
        <v>9500.0</v>
      </c>
      <c r="J881" s="177">
        <v>7500.0</v>
      </c>
      <c r="K881" s="178"/>
      <c r="L881" s="179"/>
      <c r="M881" s="103"/>
      <c r="N881" s="103"/>
      <c r="O881" s="162" t="s">
        <v>1486</v>
      </c>
      <c r="P881" s="180">
        <v>493.0</v>
      </c>
      <c r="Q881" s="103"/>
      <c r="R881" s="168" t="str">
        <f t="shared" si="1"/>
        <v>698125</v>
      </c>
      <c r="S881" s="181" t="str">
        <f>vlookup(R881,route!$A$3:$L$2248,5,FALSE)</f>
        <v>Origin</v>
      </c>
      <c r="T881" s="168" t="str">
        <f t="shared" si="2"/>
        <v>698166</v>
      </c>
      <c r="U881" s="170" t="str">
        <f>vlookup(T881,route!$A$3:$L$2248,5,FALSE)</f>
        <v>Dropoff</v>
      </c>
      <c r="V881" s="131"/>
    </row>
    <row r="882">
      <c r="A882" s="160"/>
      <c r="B882" s="168">
        <v>698.0</v>
      </c>
      <c r="C882" s="170" t="s">
        <v>855</v>
      </c>
      <c r="D882" s="154">
        <f>vlookup(E882,terminals!$C$4:$O$196,13,FALSE)</f>
        <v>125</v>
      </c>
      <c r="E882" s="170" t="s">
        <v>1112</v>
      </c>
      <c r="F882" s="154">
        <f>vlookup(G882,terminals!$C$4:$O$196,13,FALSE)</f>
        <v>165</v>
      </c>
      <c r="G882" s="170" t="s">
        <v>320</v>
      </c>
      <c r="H882" s="184" t="s">
        <v>1143</v>
      </c>
      <c r="I882" s="185">
        <v>9500.0</v>
      </c>
      <c r="J882" s="177">
        <v>7500.0</v>
      </c>
      <c r="K882" s="178"/>
      <c r="L882" s="179"/>
      <c r="M882" s="103"/>
      <c r="N882" s="103"/>
      <c r="O882" s="162" t="s">
        <v>1487</v>
      </c>
      <c r="P882" s="180">
        <v>489.0</v>
      </c>
      <c r="Q882" s="103"/>
      <c r="R882" s="168" t="str">
        <f t="shared" si="1"/>
        <v>698125</v>
      </c>
      <c r="S882" s="181" t="str">
        <f>vlookup(R882,route!$A$3:$L$2248,5,FALSE)</f>
        <v>Origin</v>
      </c>
      <c r="T882" s="168" t="str">
        <f t="shared" si="2"/>
        <v>698165</v>
      </c>
      <c r="U882" s="170" t="str">
        <f>vlookup(T882,route!$A$3:$L$2248,5,FALSE)</f>
        <v>Dropoff</v>
      </c>
      <c r="V882" s="131"/>
    </row>
    <row r="883">
      <c r="A883" s="160"/>
      <c r="B883" s="168">
        <v>698.0</v>
      </c>
      <c r="C883" s="170" t="s">
        <v>855</v>
      </c>
      <c r="D883" s="154">
        <f>vlookup(E883,terminals!$C$4:$O$196,13,FALSE)</f>
        <v>125</v>
      </c>
      <c r="E883" s="170" t="s">
        <v>1112</v>
      </c>
      <c r="F883" s="154">
        <f>vlookup(G883,terminals!$C$4:$O$196,13,FALSE)</f>
        <v>167</v>
      </c>
      <c r="G883" s="170" t="s">
        <v>313</v>
      </c>
      <c r="H883" s="184" t="s">
        <v>1143</v>
      </c>
      <c r="I883" s="185">
        <v>9500.0</v>
      </c>
      <c r="J883" s="177">
        <v>7500.0</v>
      </c>
      <c r="K883" s="178"/>
      <c r="L883" s="179"/>
      <c r="M883" s="103"/>
      <c r="N883" s="103"/>
      <c r="O883" s="162" t="s">
        <v>1168</v>
      </c>
      <c r="P883" s="180">
        <v>520.0</v>
      </c>
      <c r="Q883" s="103"/>
      <c r="R883" s="168" t="str">
        <f t="shared" si="1"/>
        <v>698125</v>
      </c>
      <c r="S883" s="181" t="str">
        <f>vlookup(R883,route!$A$3:$L$2248,5,FALSE)</f>
        <v>Origin</v>
      </c>
      <c r="T883" s="168" t="str">
        <f t="shared" si="2"/>
        <v>698167</v>
      </c>
      <c r="U883" s="170" t="str">
        <f>vlookup(T883,route!$A$3:$L$2248,5,FALSE)</f>
        <v>Dropoff</v>
      </c>
      <c r="V883" s="131"/>
    </row>
    <row r="884">
      <c r="A884" s="160"/>
      <c r="B884" s="168">
        <v>698.0</v>
      </c>
      <c r="C884" s="170" t="s">
        <v>855</v>
      </c>
      <c r="D884" s="154">
        <f>vlookup(E884,terminals!$C$4:$O$196,13,FALSE)</f>
        <v>125</v>
      </c>
      <c r="E884" s="170" t="s">
        <v>1112</v>
      </c>
      <c r="F884" s="154">
        <f>vlookup(G884,terminals!$C$4:$O$196,13,FALSE)</f>
        <v>175</v>
      </c>
      <c r="G884" s="170" t="s">
        <v>322</v>
      </c>
      <c r="H884" s="184" t="s">
        <v>1143</v>
      </c>
      <c r="I884" s="185">
        <v>9500.0</v>
      </c>
      <c r="J884" s="177">
        <v>7500.0</v>
      </c>
      <c r="K884" s="178"/>
      <c r="L884" s="179"/>
      <c r="M884" s="103"/>
      <c r="N884" s="103"/>
      <c r="O884" s="162" t="s">
        <v>1377</v>
      </c>
      <c r="P884" s="180">
        <v>474.0</v>
      </c>
      <c r="Q884" s="103"/>
      <c r="R884" s="168" t="str">
        <f t="shared" si="1"/>
        <v>698125</v>
      </c>
      <c r="S884" s="181" t="str">
        <f>vlookup(R884,route!$A$3:$L$2248,5,FALSE)</f>
        <v>Origin</v>
      </c>
      <c r="T884" s="168" t="str">
        <f t="shared" si="2"/>
        <v>698175</v>
      </c>
      <c r="U884" s="170" t="str">
        <f>vlookup(T884,route!$A$3:$L$2248,5,FALSE)</f>
        <v>Dropoff</v>
      </c>
      <c r="V884" s="131"/>
    </row>
    <row r="885">
      <c r="A885" s="160"/>
      <c r="B885" s="168">
        <v>698.0</v>
      </c>
      <c r="C885" s="170" t="s">
        <v>855</v>
      </c>
      <c r="D885" s="154">
        <f>vlookup(E885,terminals!$C$4:$O$196,13,FALSE)</f>
        <v>125</v>
      </c>
      <c r="E885" s="170" t="s">
        <v>1112</v>
      </c>
      <c r="F885" s="154">
        <f>vlookup(G885,terminals!$C$4:$O$196,13,FALSE)</f>
        <v>177</v>
      </c>
      <c r="G885" s="170" t="s">
        <v>1108</v>
      </c>
      <c r="H885" s="184" t="s">
        <v>1143</v>
      </c>
      <c r="I885" s="185">
        <v>9500.0</v>
      </c>
      <c r="J885" s="177">
        <v>7500.0</v>
      </c>
      <c r="K885" s="178"/>
      <c r="L885" s="179"/>
      <c r="M885" s="103"/>
      <c r="N885" s="103"/>
      <c r="O885" s="162" t="s">
        <v>1474</v>
      </c>
      <c r="P885" s="180">
        <v>485.0</v>
      </c>
      <c r="Q885" s="103"/>
      <c r="R885" s="168" t="str">
        <f t="shared" si="1"/>
        <v>698125</v>
      </c>
      <c r="S885" s="181" t="str">
        <f>vlookup(R885,route!$A$3:$L$2248,5,FALSE)</f>
        <v>Origin</v>
      </c>
      <c r="T885" s="168" t="str">
        <f t="shared" si="2"/>
        <v>698177</v>
      </c>
      <c r="U885" s="170" t="str">
        <f>vlookup(T885,route!$A$3:$L$2248,5,FALSE)</f>
        <v>Lastdrop</v>
      </c>
      <c r="V885" s="131"/>
    </row>
    <row r="886">
      <c r="A886" s="129"/>
      <c r="B886" s="168">
        <v>698.0</v>
      </c>
      <c r="C886" s="170" t="s">
        <v>855</v>
      </c>
      <c r="D886" s="154">
        <f>vlookup(E886,terminals!$C$4:$O$196,13,FALSE)</f>
        <v>125</v>
      </c>
      <c r="E886" s="170" t="s">
        <v>1112</v>
      </c>
      <c r="F886" s="154">
        <f>vlookup(G886,terminals!$C$4:$O$196,13,FALSE)</f>
        <v>160</v>
      </c>
      <c r="G886" s="170" t="s">
        <v>1109</v>
      </c>
      <c r="H886" s="184" t="s">
        <v>1143</v>
      </c>
      <c r="I886" s="185">
        <v>9500.0</v>
      </c>
      <c r="J886" s="177">
        <v>7500.0</v>
      </c>
      <c r="K886" s="178"/>
      <c r="L886" s="179"/>
      <c r="M886" s="103"/>
      <c r="N886" s="103"/>
      <c r="O886" s="162" t="s">
        <v>1324</v>
      </c>
      <c r="P886" s="180">
        <v>504.0</v>
      </c>
      <c r="Q886" s="103"/>
      <c r="R886" s="168" t="str">
        <f t="shared" si="1"/>
        <v>698125</v>
      </c>
      <c r="S886" s="181" t="str">
        <f>vlookup(R886,route!$A$3:$L$2248,5,FALSE)</f>
        <v>Origin</v>
      </c>
      <c r="T886" s="168" t="str">
        <f t="shared" si="2"/>
        <v>698160</v>
      </c>
      <c r="U886" s="170" t="str">
        <f>vlookup(T886,route!$A$3:$L$2248,5,FALSE)</f>
        <v>Destination</v>
      </c>
      <c r="V886" s="131"/>
    </row>
    <row r="887">
      <c r="A887" s="160"/>
      <c r="B887" s="168">
        <v>699.0</v>
      </c>
      <c r="C887" s="170" t="s">
        <v>856</v>
      </c>
      <c r="D887" s="154">
        <f>vlookup(E887,terminals!$C$4:$O$196,13,FALSE)</f>
        <v>125</v>
      </c>
      <c r="E887" s="170" t="s">
        <v>1112</v>
      </c>
      <c r="F887" s="154">
        <f>vlookup(G887,terminals!$C$4:$O$196,13,FALSE)</f>
        <v>166</v>
      </c>
      <c r="G887" s="170" t="s">
        <v>314</v>
      </c>
      <c r="H887" s="184" t="s">
        <v>1143</v>
      </c>
      <c r="I887" s="185">
        <v>12825.0</v>
      </c>
      <c r="J887" s="177">
        <v>10125.0</v>
      </c>
      <c r="K887" s="178"/>
      <c r="L887" s="179"/>
      <c r="M887" s="103"/>
      <c r="N887" s="103"/>
      <c r="O887" s="162" t="s">
        <v>1486</v>
      </c>
      <c r="P887" s="180">
        <v>489.0</v>
      </c>
      <c r="Q887" s="103"/>
      <c r="R887" s="168" t="str">
        <f t="shared" si="1"/>
        <v>699125</v>
      </c>
      <c r="S887" s="181" t="str">
        <f>vlookup(R887,route!$A$3:$L$2248,5,FALSE)</f>
        <v>Origin</v>
      </c>
      <c r="T887" s="168" t="str">
        <f t="shared" si="2"/>
        <v>699166</v>
      </c>
      <c r="U887" s="170" t="str">
        <f>vlookup(T887,route!$A$3:$L$2248,5,FALSE)</f>
        <v>Dropoff</v>
      </c>
      <c r="V887" s="131"/>
    </row>
    <row r="888">
      <c r="A888" s="160"/>
      <c r="B888" s="168">
        <v>699.0</v>
      </c>
      <c r="C888" s="170" t="s">
        <v>856</v>
      </c>
      <c r="D888" s="154">
        <f>vlookup(E888,terminals!$C$4:$O$196,13,FALSE)</f>
        <v>125</v>
      </c>
      <c r="E888" s="170" t="s">
        <v>1112</v>
      </c>
      <c r="F888" s="154">
        <f>vlookup(G888,terminals!$C$4:$O$196,13,FALSE)</f>
        <v>165</v>
      </c>
      <c r="G888" s="170" t="s">
        <v>320</v>
      </c>
      <c r="H888" s="184" t="s">
        <v>1143</v>
      </c>
      <c r="I888" s="185">
        <v>12825.0</v>
      </c>
      <c r="J888" s="177">
        <v>10125.0</v>
      </c>
      <c r="K888" s="178"/>
      <c r="L888" s="179"/>
      <c r="M888" s="103"/>
      <c r="N888" s="103"/>
      <c r="O888" s="162" t="s">
        <v>1487</v>
      </c>
      <c r="P888" s="180">
        <v>488.0</v>
      </c>
      <c r="Q888" s="103"/>
      <c r="R888" s="168" t="str">
        <f t="shared" si="1"/>
        <v>699125</v>
      </c>
      <c r="S888" s="181" t="str">
        <f>vlookup(R888,route!$A$3:$L$2248,5,FALSE)</f>
        <v>Origin</v>
      </c>
      <c r="T888" s="168" t="str">
        <f t="shared" si="2"/>
        <v>699165</v>
      </c>
      <c r="U888" s="170" t="str">
        <f>vlookup(T888,route!$A$3:$L$2248,5,FALSE)</f>
        <v>Dropoff</v>
      </c>
      <c r="V888" s="131"/>
    </row>
    <row r="889">
      <c r="A889" s="160"/>
      <c r="B889" s="168">
        <v>699.0</v>
      </c>
      <c r="C889" s="170" t="s">
        <v>856</v>
      </c>
      <c r="D889" s="154">
        <f>vlookup(E889,terminals!$C$4:$O$196,13,FALSE)</f>
        <v>125</v>
      </c>
      <c r="E889" s="170" t="s">
        <v>1112</v>
      </c>
      <c r="F889" s="154">
        <f>vlookup(G889,terminals!$C$4:$O$196,13,FALSE)</f>
        <v>168</v>
      </c>
      <c r="G889" s="170" t="s">
        <v>348</v>
      </c>
      <c r="H889" s="184" t="s">
        <v>1143</v>
      </c>
      <c r="I889" s="185">
        <v>12825.0</v>
      </c>
      <c r="J889" s="177">
        <v>10125.0</v>
      </c>
      <c r="K889" s="178"/>
      <c r="L889" s="179"/>
      <c r="M889" s="103"/>
      <c r="N889" s="103"/>
      <c r="O889" s="162" t="s">
        <v>1229</v>
      </c>
      <c r="P889" s="180">
        <v>497.0</v>
      </c>
      <c r="Q889" s="103"/>
      <c r="R889" s="168" t="str">
        <f t="shared" si="1"/>
        <v>699125</v>
      </c>
      <c r="S889" s="181" t="str">
        <f>vlookup(R889,route!$A$3:$L$2248,5,FALSE)</f>
        <v>Origin</v>
      </c>
      <c r="T889" s="168" t="str">
        <f t="shared" si="2"/>
        <v>699168</v>
      </c>
      <c r="U889" s="170" t="str">
        <f>vlookup(T889,route!$A$3:$L$2248,5,FALSE)</f>
        <v>Dropoff</v>
      </c>
      <c r="V889" s="131"/>
    </row>
    <row r="890">
      <c r="A890" s="160"/>
      <c r="B890" s="168">
        <v>699.0</v>
      </c>
      <c r="C890" s="170" t="s">
        <v>856</v>
      </c>
      <c r="D890" s="154">
        <f>vlookup(E890,terminals!$C$4:$O$196,13,FALSE)</f>
        <v>125</v>
      </c>
      <c r="E890" s="170" t="s">
        <v>1112</v>
      </c>
      <c r="F890" s="154">
        <f>vlookup(G890,terminals!$C$4:$O$196,13,FALSE)</f>
        <v>177</v>
      </c>
      <c r="G890" s="170" t="s">
        <v>1108</v>
      </c>
      <c r="H890" s="184" t="s">
        <v>1143</v>
      </c>
      <c r="I890" s="185">
        <v>12825.0</v>
      </c>
      <c r="J890" s="177">
        <v>10125.0</v>
      </c>
      <c r="K890" s="178"/>
      <c r="L890" s="179"/>
      <c r="M890" s="103"/>
      <c r="N890" s="103"/>
      <c r="O890" s="162" t="s">
        <v>1474</v>
      </c>
      <c r="P890" s="180">
        <v>474.0</v>
      </c>
      <c r="Q890" s="103"/>
      <c r="R890" s="168" t="str">
        <f t="shared" si="1"/>
        <v>699125</v>
      </c>
      <c r="S890" s="181" t="str">
        <f>vlookup(R890,route!$A$3:$L$2248,5,FALSE)</f>
        <v>Origin</v>
      </c>
      <c r="T890" s="168" t="str">
        <f t="shared" si="2"/>
        <v>699177</v>
      </c>
      <c r="U890" s="170" t="str">
        <f>vlookup(T890,route!$A$3:$L$2248,5,FALSE)</f>
        <v>Dropoff</v>
      </c>
      <c r="V890" s="131"/>
    </row>
    <row r="891">
      <c r="A891" s="160"/>
      <c r="B891" s="168">
        <v>699.0</v>
      </c>
      <c r="C891" s="170" t="s">
        <v>856</v>
      </c>
      <c r="D891" s="154">
        <f>vlookup(E891,terminals!$C$4:$O$196,13,FALSE)</f>
        <v>125</v>
      </c>
      <c r="E891" s="170" t="s">
        <v>1112</v>
      </c>
      <c r="F891" s="154">
        <f>vlookup(G891,terminals!$C$4:$O$196,13,FALSE)</f>
        <v>163</v>
      </c>
      <c r="G891" s="170" t="s">
        <v>323</v>
      </c>
      <c r="H891" s="184" t="s">
        <v>1143</v>
      </c>
      <c r="I891" s="185">
        <v>12825.0</v>
      </c>
      <c r="J891" s="177">
        <v>10125.0</v>
      </c>
      <c r="K891" s="178"/>
      <c r="L891" s="179"/>
      <c r="M891" s="103"/>
      <c r="N891" s="103"/>
      <c r="O891" s="162" t="s">
        <v>1169</v>
      </c>
      <c r="P891" s="180">
        <v>485.0</v>
      </c>
      <c r="Q891" s="103"/>
      <c r="R891" s="168" t="str">
        <f t="shared" si="1"/>
        <v>699125</v>
      </c>
      <c r="S891" s="181" t="str">
        <f>vlookup(R891,route!$A$3:$L$2248,5,FALSE)</f>
        <v>Origin</v>
      </c>
      <c r="T891" s="168" t="str">
        <f t="shared" si="2"/>
        <v>699163</v>
      </c>
      <c r="U891" s="170" t="str">
        <f>vlookup(T891,route!$A$3:$L$2248,5,FALSE)</f>
        <v>Lastdrop</v>
      </c>
      <c r="V891" s="131"/>
    </row>
    <row r="892">
      <c r="A892" s="129"/>
      <c r="B892" s="168">
        <v>699.0</v>
      </c>
      <c r="C892" s="170" t="s">
        <v>856</v>
      </c>
      <c r="D892" s="154">
        <f>vlookup(E892,terminals!$C$4:$O$196,13,FALSE)</f>
        <v>125</v>
      </c>
      <c r="E892" s="170" t="s">
        <v>1112</v>
      </c>
      <c r="F892" s="154">
        <f>vlookup(G892,terminals!$C$4:$O$196,13,FALSE)</f>
        <v>174</v>
      </c>
      <c r="G892" s="170" t="s">
        <v>1110</v>
      </c>
      <c r="H892" s="184" t="s">
        <v>1143</v>
      </c>
      <c r="I892" s="185">
        <v>12825.0</v>
      </c>
      <c r="J892" s="177">
        <v>10125.0</v>
      </c>
      <c r="K892" s="178"/>
      <c r="L892" s="179"/>
      <c r="M892" s="103"/>
      <c r="N892" s="103"/>
      <c r="O892" s="162" t="s">
        <v>1447</v>
      </c>
      <c r="P892" s="180">
        <v>504.0</v>
      </c>
      <c r="Q892" s="103"/>
      <c r="R892" s="168" t="str">
        <f t="shared" si="1"/>
        <v>699125</v>
      </c>
      <c r="S892" s="181" t="str">
        <f>vlookup(R892,route!$A$3:$L$2248,5,FALSE)</f>
        <v>Origin</v>
      </c>
      <c r="T892" s="168" t="str">
        <f t="shared" si="2"/>
        <v>699174</v>
      </c>
      <c r="U892" s="170" t="str">
        <f>vlookup(T892,route!$A$3:$L$2248,5,FALSE)</f>
        <v>Destination</v>
      </c>
      <c r="V892" s="131"/>
    </row>
    <row r="893">
      <c r="A893" s="160"/>
      <c r="B893" s="168">
        <v>700.0</v>
      </c>
      <c r="C893" s="170" t="s">
        <v>856</v>
      </c>
      <c r="D893" s="154">
        <f>vlookup(E893,terminals!$C$4:$O$196,13,FALSE)</f>
        <v>125</v>
      </c>
      <c r="E893" s="170" t="s">
        <v>1112</v>
      </c>
      <c r="F893" s="154">
        <f>vlookup(G893,terminals!$C$4:$O$196,13,FALSE)</f>
        <v>166</v>
      </c>
      <c r="G893" s="170" t="s">
        <v>314</v>
      </c>
      <c r="H893" s="184" t="s">
        <v>1143</v>
      </c>
      <c r="I893" s="185">
        <v>9500.0</v>
      </c>
      <c r="J893" s="177">
        <v>7500.0</v>
      </c>
      <c r="K893" s="178"/>
      <c r="L893" s="179"/>
      <c r="M893" s="103"/>
      <c r="N893" s="103"/>
      <c r="O893" s="162" t="s">
        <v>1486</v>
      </c>
      <c r="P893" s="180">
        <v>489.0</v>
      </c>
      <c r="Q893" s="103"/>
      <c r="R893" s="168" t="str">
        <f t="shared" si="1"/>
        <v>700125</v>
      </c>
      <c r="S893" s="181" t="str">
        <f>vlookup(R893,route!$A$3:$L$2248,5,FALSE)</f>
        <v>Origin</v>
      </c>
      <c r="T893" s="168" t="str">
        <f t="shared" si="2"/>
        <v>700166</v>
      </c>
      <c r="U893" s="170" t="str">
        <f>vlookup(T893,route!$A$3:$L$2248,5,FALSE)</f>
        <v>Dropoff</v>
      </c>
      <c r="V893" s="131"/>
    </row>
    <row r="894">
      <c r="A894" s="160"/>
      <c r="B894" s="168">
        <v>700.0</v>
      </c>
      <c r="C894" s="170" t="s">
        <v>856</v>
      </c>
      <c r="D894" s="154">
        <f>vlookup(E894,terminals!$C$4:$O$196,13,FALSE)</f>
        <v>125</v>
      </c>
      <c r="E894" s="170" t="s">
        <v>1112</v>
      </c>
      <c r="F894" s="154">
        <f>vlookup(G894,terminals!$C$4:$O$196,13,FALSE)</f>
        <v>165</v>
      </c>
      <c r="G894" s="170" t="s">
        <v>320</v>
      </c>
      <c r="H894" s="184" t="s">
        <v>1143</v>
      </c>
      <c r="I894" s="185">
        <v>9500.0</v>
      </c>
      <c r="J894" s="177">
        <v>7500.0</v>
      </c>
      <c r="K894" s="178"/>
      <c r="L894" s="179"/>
      <c r="M894" s="103"/>
      <c r="N894" s="103"/>
      <c r="O894" s="162" t="s">
        <v>1487</v>
      </c>
      <c r="P894" s="180">
        <v>488.0</v>
      </c>
      <c r="Q894" s="103"/>
      <c r="R894" s="168" t="str">
        <f t="shared" si="1"/>
        <v>700125</v>
      </c>
      <c r="S894" s="181" t="str">
        <f>vlookup(R894,route!$A$3:$L$2248,5,FALSE)</f>
        <v>Origin</v>
      </c>
      <c r="T894" s="168" t="str">
        <f t="shared" si="2"/>
        <v>700165</v>
      </c>
      <c r="U894" s="170" t="str">
        <f>vlookup(T894,route!$A$3:$L$2248,5,FALSE)</f>
        <v>Dropoff</v>
      </c>
      <c r="V894" s="131"/>
    </row>
    <row r="895">
      <c r="A895" s="160"/>
      <c r="B895" s="168">
        <v>700.0</v>
      </c>
      <c r="C895" s="170" t="s">
        <v>856</v>
      </c>
      <c r="D895" s="154">
        <f>vlookup(E895,terminals!$C$4:$O$196,13,FALSE)</f>
        <v>125</v>
      </c>
      <c r="E895" s="170" t="s">
        <v>1112</v>
      </c>
      <c r="F895" s="154">
        <f>vlookup(G895,terminals!$C$4:$O$196,13,FALSE)</f>
        <v>168</v>
      </c>
      <c r="G895" s="170" t="s">
        <v>348</v>
      </c>
      <c r="H895" s="184" t="s">
        <v>1143</v>
      </c>
      <c r="I895" s="185">
        <v>9500.0</v>
      </c>
      <c r="J895" s="177">
        <v>7500.0</v>
      </c>
      <c r="K895" s="178"/>
      <c r="L895" s="179"/>
      <c r="M895" s="103"/>
      <c r="N895" s="103"/>
      <c r="O895" s="162" t="s">
        <v>1229</v>
      </c>
      <c r="P895" s="180">
        <v>497.0</v>
      </c>
      <c r="Q895" s="103"/>
      <c r="R895" s="168" t="str">
        <f t="shared" si="1"/>
        <v>700125</v>
      </c>
      <c r="S895" s="181" t="str">
        <f>vlookup(R895,route!$A$3:$L$2248,5,FALSE)</f>
        <v>Origin</v>
      </c>
      <c r="T895" s="168" t="str">
        <f t="shared" si="2"/>
        <v>700168</v>
      </c>
      <c r="U895" s="170" t="str">
        <f>vlookup(T895,route!$A$3:$L$2248,5,FALSE)</f>
        <v>Dropoff</v>
      </c>
      <c r="V895" s="131"/>
    </row>
    <row r="896">
      <c r="A896" s="160"/>
      <c r="B896" s="168">
        <v>700.0</v>
      </c>
      <c r="C896" s="170" t="s">
        <v>856</v>
      </c>
      <c r="D896" s="154">
        <f>vlookup(E896,terminals!$C$4:$O$196,13,FALSE)</f>
        <v>125</v>
      </c>
      <c r="E896" s="170" t="s">
        <v>1112</v>
      </c>
      <c r="F896" s="154">
        <f>vlookup(G896,terminals!$C$4:$O$196,13,FALSE)</f>
        <v>177</v>
      </c>
      <c r="G896" s="170" t="s">
        <v>1108</v>
      </c>
      <c r="H896" s="184" t="s">
        <v>1143</v>
      </c>
      <c r="I896" s="185">
        <v>9500.0</v>
      </c>
      <c r="J896" s="177">
        <v>7500.0</v>
      </c>
      <c r="K896" s="178"/>
      <c r="L896" s="179"/>
      <c r="M896" s="103"/>
      <c r="N896" s="103"/>
      <c r="O896" s="162" t="s">
        <v>1474</v>
      </c>
      <c r="P896" s="180">
        <v>474.0</v>
      </c>
      <c r="Q896" s="103"/>
      <c r="R896" s="168" t="str">
        <f t="shared" si="1"/>
        <v>700125</v>
      </c>
      <c r="S896" s="181" t="str">
        <f>vlookup(R896,route!$A$3:$L$2248,5,FALSE)</f>
        <v>Origin</v>
      </c>
      <c r="T896" s="168" t="str">
        <f t="shared" si="2"/>
        <v>700177</v>
      </c>
      <c r="U896" s="170" t="str">
        <f>vlookup(T896,route!$A$3:$L$2248,5,FALSE)</f>
        <v>Dropoff</v>
      </c>
      <c r="V896" s="131"/>
    </row>
    <row r="897">
      <c r="A897" s="160"/>
      <c r="B897" s="168">
        <v>700.0</v>
      </c>
      <c r="C897" s="170" t="s">
        <v>856</v>
      </c>
      <c r="D897" s="154">
        <f>vlookup(E897,terminals!$C$4:$O$196,13,FALSE)</f>
        <v>125</v>
      </c>
      <c r="E897" s="170" t="s">
        <v>1112</v>
      </c>
      <c r="F897" s="154">
        <f>vlookup(G897,terminals!$C$4:$O$196,13,FALSE)</f>
        <v>163</v>
      </c>
      <c r="G897" s="170" t="s">
        <v>323</v>
      </c>
      <c r="H897" s="184" t="s">
        <v>1143</v>
      </c>
      <c r="I897" s="185">
        <v>9500.0</v>
      </c>
      <c r="J897" s="177">
        <v>7500.0</v>
      </c>
      <c r="K897" s="178"/>
      <c r="L897" s="179"/>
      <c r="M897" s="103"/>
      <c r="N897" s="103"/>
      <c r="O897" s="162" t="s">
        <v>1169</v>
      </c>
      <c r="P897" s="180">
        <v>485.0</v>
      </c>
      <c r="Q897" s="103"/>
      <c r="R897" s="168" t="str">
        <f t="shared" si="1"/>
        <v>700125</v>
      </c>
      <c r="S897" s="181" t="str">
        <f>vlookup(R897,route!$A$3:$L$2248,5,FALSE)</f>
        <v>Origin</v>
      </c>
      <c r="T897" s="168" t="str">
        <f t="shared" si="2"/>
        <v>700163</v>
      </c>
      <c r="U897" s="170" t="str">
        <f>vlookup(T897,route!$A$3:$L$2248,5,FALSE)</f>
        <v>Lastdrop</v>
      </c>
      <c r="V897" s="131"/>
    </row>
    <row r="898">
      <c r="A898" s="129"/>
      <c r="B898" s="168">
        <v>700.0</v>
      </c>
      <c r="C898" s="170" t="s">
        <v>856</v>
      </c>
      <c r="D898" s="154">
        <f>vlookup(E898,terminals!$C$4:$O$196,13,FALSE)</f>
        <v>125</v>
      </c>
      <c r="E898" s="170" t="s">
        <v>1112</v>
      </c>
      <c r="F898" s="154">
        <f>vlookup(G898,terminals!$C$4:$O$196,13,FALSE)</f>
        <v>174</v>
      </c>
      <c r="G898" s="170" t="s">
        <v>1110</v>
      </c>
      <c r="H898" s="184" t="s">
        <v>1143</v>
      </c>
      <c r="I898" s="185">
        <v>9500.0</v>
      </c>
      <c r="J898" s="177">
        <v>7500.0</v>
      </c>
      <c r="K898" s="178"/>
      <c r="L898" s="179"/>
      <c r="M898" s="103"/>
      <c r="N898" s="103"/>
      <c r="O898" s="162" t="s">
        <v>1447</v>
      </c>
      <c r="P898" s="180">
        <v>499.0</v>
      </c>
      <c r="Q898" s="103"/>
      <c r="R898" s="168" t="str">
        <f t="shared" si="1"/>
        <v>700125</v>
      </c>
      <c r="S898" s="181" t="str">
        <f>vlookup(R898,route!$A$3:$L$2248,5,FALSE)</f>
        <v>Origin</v>
      </c>
      <c r="T898" s="168" t="str">
        <f t="shared" si="2"/>
        <v>700174</v>
      </c>
      <c r="U898" s="170" t="str">
        <f>vlookup(T898,route!$A$3:$L$2248,5,FALSE)</f>
        <v>Destination</v>
      </c>
      <c r="V898" s="131"/>
    </row>
    <row r="899">
      <c r="A899" s="160"/>
      <c r="B899" s="168">
        <v>701.0</v>
      </c>
      <c r="C899" s="170" t="s">
        <v>857</v>
      </c>
      <c r="D899" s="154">
        <f>vlookup(E899,terminals!$C$4:$O$196,13,FALSE)</f>
        <v>125</v>
      </c>
      <c r="E899" s="170" t="s">
        <v>1112</v>
      </c>
      <c r="F899" s="154">
        <f>vlookup(G899,terminals!$C$4:$O$196,13,FALSE)</f>
        <v>166</v>
      </c>
      <c r="G899" s="170" t="s">
        <v>314</v>
      </c>
      <c r="H899" s="184" t="s">
        <v>1143</v>
      </c>
      <c r="I899" s="185">
        <v>9500.0</v>
      </c>
      <c r="J899" s="177">
        <v>7500.0</v>
      </c>
      <c r="K899" s="178"/>
      <c r="L899" s="179"/>
      <c r="M899" s="103"/>
      <c r="N899" s="103"/>
      <c r="O899" s="162" t="s">
        <v>1486</v>
      </c>
      <c r="P899" s="180">
        <v>493.0</v>
      </c>
      <c r="Q899" s="103"/>
      <c r="R899" s="168" t="str">
        <f t="shared" si="1"/>
        <v>701125</v>
      </c>
      <c r="S899" s="181" t="str">
        <f>vlookup(R899,route!$A$3:$L$2248,5,FALSE)</f>
        <v>Origin</v>
      </c>
      <c r="T899" s="168" t="str">
        <f t="shared" si="2"/>
        <v>701166</v>
      </c>
      <c r="U899" s="170" t="str">
        <f>vlookup(T899,route!$A$3:$L$2248,5,FALSE)</f>
        <v>Dropoff</v>
      </c>
      <c r="V899" s="131"/>
    </row>
    <row r="900">
      <c r="A900" s="160"/>
      <c r="B900" s="168">
        <v>701.0</v>
      </c>
      <c r="C900" s="170" t="s">
        <v>857</v>
      </c>
      <c r="D900" s="154">
        <f>vlookup(E900,terminals!$C$4:$O$196,13,FALSE)</f>
        <v>125</v>
      </c>
      <c r="E900" s="170" t="s">
        <v>1112</v>
      </c>
      <c r="F900" s="154">
        <f>vlookup(G900,terminals!$C$4:$O$196,13,FALSE)</f>
        <v>165</v>
      </c>
      <c r="G900" s="170" t="s">
        <v>320</v>
      </c>
      <c r="H900" s="184" t="s">
        <v>1143</v>
      </c>
      <c r="I900" s="185">
        <v>9500.0</v>
      </c>
      <c r="J900" s="177">
        <v>7500.0</v>
      </c>
      <c r="K900" s="178"/>
      <c r="L900" s="179"/>
      <c r="M900" s="103"/>
      <c r="N900" s="103"/>
      <c r="O900" s="162" t="s">
        <v>1487</v>
      </c>
      <c r="P900" s="180">
        <v>507.0</v>
      </c>
      <c r="Q900" s="103"/>
      <c r="R900" s="168" t="str">
        <f t="shared" si="1"/>
        <v>701125</v>
      </c>
      <c r="S900" s="181" t="str">
        <f>vlookup(R900,route!$A$3:$L$2248,5,FALSE)</f>
        <v>Origin</v>
      </c>
      <c r="T900" s="168" t="str">
        <f t="shared" si="2"/>
        <v>701165</v>
      </c>
      <c r="U900" s="170" t="str">
        <f>vlookup(T900,route!$A$3:$L$2248,5,FALSE)</f>
        <v>Dropoff</v>
      </c>
      <c r="V900" s="131"/>
    </row>
    <row r="901">
      <c r="A901" s="160"/>
      <c r="B901" s="168">
        <v>701.0</v>
      </c>
      <c r="C901" s="170" t="s">
        <v>857</v>
      </c>
      <c r="D901" s="154">
        <f>vlookup(E901,terminals!$C$4:$O$196,13,FALSE)</f>
        <v>125</v>
      </c>
      <c r="E901" s="170" t="s">
        <v>1112</v>
      </c>
      <c r="F901" s="154">
        <f>vlookup(G901,terminals!$C$4:$O$196,13,FALSE)</f>
        <v>167</v>
      </c>
      <c r="G901" s="170" t="s">
        <v>313</v>
      </c>
      <c r="H901" s="184" t="s">
        <v>1143</v>
      </c>
      <c r="I901" s="185">
        <v>9500.0</v>
      </c>
      <c r="J901" s="177">
        <v>7500.0</v>
      </c>
      <c r="K901" s="178"/>
      <c r="L901" s="179"/>
      <c r="M901" s="103"/>
      <c r="N901" s="103"/>
      <c r="O901" s="162" t="s">
        <v>1168</v>
      </c>
      <c r="P901" s="180">
        <v>485.0</v>
      </c>
      <c r="Q901" s="103"/>
      <c r="R901" s="168" t="str">
        <f t="shared" si="1"/>
        <v>701125</v>
      </c>
      <c r="S901" s="181" t="str">
        <f>vlookup(R901,route!$A$3:$L$2248,5,FALSE)</f>
        <v>Origin</v>
      </c>
      <c r="T901" s="168" t="str">
        <f t="shared" si="2"/>
        <v>701167</v>
      </c>
      <c r="U901" s="170" t="str">
        <f>vlookup(T901,route!$A$3:$L$2248,5,FALSE)</f>
        <v>Lastdrop</v>
      </c>
      <c r="V901" s="131"/>
    </row>
    <row r="902">
      <c r="A902" s="129"/>
      <c r="B902" s="168">
        <v>701.0</v>
      </c>
      <c r="C902" s="170" t="s">
        <v>857</v>
      </c>
      <c r="D902" s="154">
        <f>vlookup(E902,terminals!$C$4:$O$196,13,FALSE)</f>
        <v>125</v>
      </c>
      <c r="E902" s="170" t="s">
        <v>1112</v>
      </c>
      <c r="F902" s="154">
        <f>vlookup(G902,terminals!$C$4:$O$196,13,FALSE)</f>
        <v>175</v>
      </c>
      <c r="G902" s="170" t="s">
        <v>322</v>
      </c>
      <c r="H902" s="184" t="s">
        <v>1143</v>
      </c>
      <c r="I902" s="185">
        <v>9500.0</v>
      </c>
      <c r="J902" s="177">
        <v>7500.0</v>
      </c>
      <c r="K902" s="178"/>
      <c r="L902" s="179"/>
      <c r="M902" s="103"/>
      <c r="N902" s="103"/>
      <c r="O902" s="162" t="s">
        <v>1377</v>
      </c>
      <c r="P902" s="180">
        <v>332.0</v>
      </c>
      <c r="Q902" s="103"/>
      <c r="R902" s="168" t="str">
        <f t="shared" si="1"/>
        <v>701125</v>
      </c>
      <c r="S902" s="181" t="str">
        <f>vlookup(R902,route!$A$3:$L$2248,5,FALSE)</f>
        <v>Origin</v>
      </c>
      <c r="T902" s="168" t="str">
        <f t="shared" si="2"/>
        <v>701175</v>
      </c>
      <c r="U902" s="170" t="str">
        <f>vlookup(T902,route!$A$3:$L$2248,5,FALSE)</f>
        <v>Destination</v>
      </c>
      <c r="V902" s="131"/>
    </row>
    <row r="903">
      <c r="A903" s="160"/>
      <c r="B903" s="168">
        <v>702.0</v>
      </c>
      <c r="C903" s="170" t="s">
        <v>858</v>
      </c>
      <c r="D903" s="154">
        <f>vlookup(E903,terminals!$C$4:$O$196,13,FALSE)</f>
        <v>125</v>
      </c>
      <c r="E903" s="170" t="s">
        <v>1112</v>
      </c>
      <c r="F903" s="154">
        <f>vlookup(G903,terminals!$C$4:$O$196,13,FALSE)</f>
        <v>172</v>
      </c>
      <c r="G903" s="170" t="s">
        <v>325</v>
      </c>
      <c r="H903" s="184" t="s">
        <v>1143</v>
      </c>
      <c r="I903" s="185">
        <v>9500.0</v>
      </c>
      <c r="J903" s="177">
        <v>7500.0</v>
      </c>
      <c r="K903" s="178"/>
      <c r="L903" s="179"/>
      <c r="M903" s="103"/>
      <c r="N903" s="103"/>
      <c r="O903" s="162" t="s">
        <v>1212</v>
      </c>
      <c r="P903" s="180">
        <v>496.0</v>
      </c>
      <c r="Q903" s="103"/>
      <c r="R903" s="168" t="str">
        <f t="shared" si="1"/>
        <v>702125</v>
      </c>
      <c r="S903" s="181" t="str">
        <f>vlookup(R903,route!$A$3:$L$2248,5,FALSE)</f>
        <v>Origin</v>
      </c>
      <c r="T903" s="168" t="str">
        <f t="shared" si="2"/>
        <v>702172</v>
      </c>
      <c r="U903" s="170" t="str">
        <f>vlookup(T903,route!$A$3:$L$2248,5,FALSE)</f>
        <v>Lastdrop</v>
      </c>
      <c r="V903" s="131"/>
    </row>
    <row r="904">
      <c r="A904" s="129"/>
      <c r="B904" s="168">
        <v>702.0</v>
      </c>
      <c r="C904" s="170" t="s">
        <v>858</v>
      </c>
      <c r="D904" s="154">
        <f>vlookup(E904,terminals!$C$4:$O$196,13,FALSE)</f>
        <v>125</v>
      </c>
      <c r="E904" s="170" t="s">
        <v>1112</v>
      </c>
      <c r="F904" s="154">
        <f>vlookup(G904,terminals!$C$4:$O$196,13,FALSE)</f>
        <v>162</v>
      </c>
      <c r="G904" s="170" t="s">
        <v>359</v>
      </c>
      <c r="H904" s="184" t="s">
        <v>1143</v>
      </c>
      <c r="I904" s="185">
        <v>9500.0</v>
      </c>
      <c r="J904" s="177">
        <v>7500.0</v>
      </c>
      <c r="K904" s="178"/>
      <c r="L904" s="179"/>
      <c r="M904" s="103"/>
      <c r="N904" s="103"/>
      <c r="O904" s="162" t="s">
        <v>1169</v>
      </c>
      <c r="P904" s="180">
        <v>546.0</v>
      </c>
      <c r="Q904" s="103"/>
      <c r="R904" s="168" t="str">
        <f t="shared" si="1"/>
        <v>702125</v>
      </c>
      <c r="S904" s="181" t="str">
        <f>vlookup(R904,route!$A$3:$L$2248,5,FALSE)</f>
        <v>Origin</v>
      </c>
      <c r="T904" s="168" t="str">
        <f t="shared" si="2"/>
        <v>702162</v>
      </c>
      <c r="U904" s="170" t="str">
        <f>vlookup(T904,route!$A$3:$L$2248,5,FALSE)</f>
        <v>Destination</v>
      </c>
      <c r="V904" s="131"/>
    </row>
    <row r="905">
      <c r="A905" s="160"/>
      <c r="B905" s="168">
        <v>703.0</v>
      </c>
      <c r="C905" s="174" t="s">
        <v>859</v>
      </c>
      <c r="D905" s="154">
        <f>vlookup(E905,terminals!$C$4:$O$196,13,FALSE)</f>
        <v>167</v>
      </c>
      <c r="E905" s="174" t="s">
        <v>313</v>
      </c>
      <c r="F905" s="154">
        <f>vlookup(G905,terminals!$C$4:$O$196,13,FALSE)</f>
        <v>145</v>
      </c>
      <c r="G905" s="174" t="s">
        <v>304</v>
      </c>
      <c r="H905" s="184" t="s">
        <v>1143</v>
      </c>
      <c r="I905" s="176">
        <v>8075.0</v>
      </c>
      <c r="J905" s="186">
        <v>6375.0</v>
      </c>
      <c r="K905" s="178"/>
      <c r="L905" s="179"/>
      <c r="M905" s="103"/>
      <c r="N905" s="103"/>
      <c r="O905" s="162" t="s">
        <v>1425</v>
      </c>
      <c r="P905" s="180">
        <v>619.0</v>
      </c>
      <c r="Q905" s="103"/>
      <c r="R905" s="168" t="str">
        <f t="shared" si="1"/>
        <v>703167</v>
      </c>
      <c r="S905" s="181" t="str">
        <f>vlookup(R905,route!$A$3:$L$2248,5,FALSE)</f>
        <v>Origin</v>
      </c>
      <c r="T905" s="168" t="str">
        <f t="shared" si="2"/>
        <v>703145</v>
      </c>
      <c r="U905" s="170" t="str">
        <f>vlookup(T905,route!$A$3:$L$2248,5,FALSE)</f>
        <v>Dropoff</v>
      </c>
      <c r="V905" s="131"/>
    </row>
    <row r="906">
      <c r="A906" s="160"/>
      <c r="B906" s="168">
        <v>703.0</v>
      </c>
      <c r="C906" s="174" t="s">
        <v>859</v>
      </c>
      <c r="D906" s="154">
        <f>vlookup(E906,terminals!$C$4:$O$196,13,FALSE)</f>
        <v>167</v>
      </c>
      <c r="E906" s="174" t="s">
        <v>313</v>
      </c>
      <c r="F906" s="154">
        <f>vlookup(G906,terminals!$C$4:$O$196,13,FALSE)</f>
        <v>131</v>
      </c>
      <c r="G906" s="174" t="s">
        <v>1111</v>
      </c>
      <c r="H906" s="184" t="s">
        <v>1143</v>
      </c>
      <c r="I906" s="176">
        <v>9975.0</v>
      </c>
      <c r="J906" s="186">
        <v>7875.0</v>
      </c>
      <c r="K906" s="178"/>
      <c r="L906" s="179"/>
      <c r="M906" s="103"/>
      <c r="N906" s="103"/>
      <c r="O906" s="162" t="s">
        <v>1488</v>
      </c>
      <c r="P906" s="180">
        <v>332.0</v>
      </c>
      <c r="Q906" s="103"/>
      <c r="R906" s="168" t="str">
        <f t="shared" si="1"/>
        <v>703167</v>
      </c>
      <c r="S906" s="181" t="str">
        <f>vlookup(R906,route!$A$3:$L$2248,5,FALSE)</f>
        <v>Origin</v>
      </c>
      <c r="T906" s="168" t="str">
        <f t="shared" si="2"/>
        <v>703131</v>
      </c>
      <c r="U906" s="170" t="str">
        <f>vlookup(T906,route!$A$3:$L$2248,5,FALSE)</f>
        <v>Dropoff</v>
      </c>
      <c r="V906" s="131"/>
    </row>
    <row r="907">
      <c r="A907" s="160"/>
      <c r="B907" s="168">
        <v>703.0</v>
      </c>
      <c r="C907" s="174" t="s">
        <v>859</v>
      </c>
      <c r="D907" s="154">
        <f>vlookup(E907,terminals!$C$4:$O$196,13,FALSE)</f>
        <v>167</v>
      </c>
      <c r="E907" s="174" t="s">
        <v>313</v>
      </c>
      <c r="F907" s="154">
        <f>vlookup(G907,terminals!$C$4:$O$196,13,FALSE)</f>
        <v>149</v>
      </c>
      <c r="G907" s="174" t="s">
        <v>1114</v>
      </c>
      <c r="H907" s="184" t="s">
        <v>1143</v>
      </c>
      <c r="I907" s="176">
        <v>9975.0</v>
      </c>
      <c r="J907" s="177">
        <v>7875.0</v>
      </c>
      <c r="K907" s="178"/>
      <c r="L907" s="179"/>
      <c r="M907" s="103"/>
      <c r="N907" s="103"/>
      <c r="O907" s="162" t="s">
        <v>1188</v>
      </c>
      <c r="P907" s="180">
        <v>496.0</v>
      </c>
      <c r="Q907" s="103"/>
      <c r="R907" s="168" t="str">
        <f t="shared" si="1"/>
        <v>703167</v>
      </c>
      <c r="S907" s="181" t="str">
        <f>vlookup(R907,route!$A$3:$L$2248,5,FALSE)</f>
        <v>Origin</v>
      </c>
      <c r="T907" s="168" t="str">
        <f t="shared" si="2"/>
        <v>703149</v>
      </c>
      <c r="U907" s="170" t="str">
        <f>vlookup(T907,route!$A$3:$L$2248,5,FALSE)</f>
        <v>Lastdrop</v>
      </c>
      <c r="V907" s="131"/>
    </row>
    <row r="908">
      <c r="A908" s="129"/>
      <c r="B908" s="168">
        <v>703.0</v>
      </c>
      <c r="C908" s="174" t="s">
        <v>859</v>
      </c>
      <c r="D908" s="154">
        <f>vlookup(E908,terminals!$C$4:$O$196,13,FALSE)</f>
        <v>167</v>
      </c>
      <c r="E908" s="174" t="s">
        <v>313</v>
      </c>
      <c r="F908" s="154">
        <f>vlookup(G908,terminals!$C$4:$O$196,13,FALSE)</f>
        <v>121</v>
      </c>
      <c r="G908" s="174" t="s">
        <v>299</v>
      </c>
      <c r="H908" s="184" t="s">
        <v>1143</v>
      </c>
      <c r="I908" s="176">
        <v>10925.0</v>
      </c>
      <c r="J908" s="186">
        <v>8625.0</v>
      </c>
      <c r="K908" s="178"/>
      <c r="L908" s="179"/>
      <c r="M908" s="103"/>
      <c r="N908" s="103"/>
      <c r="O908" s="162" t="s">
        <v>1489</v>
      </c>
      <c r="P908" s="180">
        <v>546.0</v>
      </c>
      <c r="Q908" s="103"/>
      <c r="R908" s="168" t="str">
        <f t="shared" si="1"/>
        <v>703167</v>
      </c>
      <c r="S908" s="181" t="str">
        <f>vlookup(R908,route!$A$3:$L$2248,5,FALSE)</f>
        <v>Origin</v>
      </c>
      <c r="T908" s="168" t="str">
        <f t="shared" si="2"/>
        <v>703121</v>
      </c>
      <c r="U908" s="170" t="str">
        <f>vlookup(T908,route!$A$3:$L$2248,5,FALSE)</f>
        <v>Destination</v>
      </c>
      <c r="V908" s="131"/>
    </row>
    <row r="909">
      <c r="A909" s="160"/>
      <c r="B909" s="168">
        <v>704.0</v>
      </c>
      <c r="C909" s="174" t="s">
        <v>859</v>
      </c>
      <c r="D909" s="154">
        <f>vlookup(E909,terminals!$C$4:$O$196,13,FALSE)</f>
        <v>167</v>
      </c>
      <c r="E909" s="174" t="s">
        <v>313</v>
      </c>
      <c r="F909" s="154">
        <f>vlookup(G909,terminals!$C$4:$O$196,13,FALSE)</f>
        <v>145</v>
      </c>
      <c r="G909" s="174" t="s">
        <v>304</v>
      </c>
      <c r="H909" s="184" t="s">
        <v>1143</v>
      </c>
      <c r="I909" s="176">
        <v>8075.0</v>
      </c>
      <c r="J909" s="186">
        <v>6375.0</v>
      </c>
      <c r="K909" s="178"/>
      <c r="L909" s="179"/>
      <c r="M909" s="103"/>
      <c r="N909" s="103"/>
      <c r="O909" s="162" t="s">
        <v>1425</v>
      </c>
      <c r="P909" s="180">
        <v>619.0</v>
      </c>
      <c r="Q909" s="103"/>
      <c r="R909" s="168" t="str">
        <f t="shared" si="1"/>
        <v>704167</v>
      </c>
      <c r="S909" s="181" t="str">
        <f>vlookup(R909,route!$A$3:$L$2248,5,FALSE)</f>
        <v>Origin</v>
      </c>
      <c r="T909" s="168" t="str">
        <f t="shared" si="2"/>
        <v>704145</v>
      </c>
      <c r="U909" s="170" t="str">
        <f>vlookup(T909,route!$A$3:$L$2248,5,FALSE)</f>
        <v>Dropoff</v>
      </c>
      <c r="V909" s="131"/>
    </row>
    <row r="910">
      <c r="A910" s="160"/>
      <c r="B910" s="168">
        <v>704.0</v>
      </c>
      <c r="C910" s="174" t="s">
        <v>859</v>
      </c>
      <c r="D910" s="154">
        <f>vlookup(E910,terminals!$C$4:$O$196,13,FALSE)</f>
        <v>167</v>
      </c>
      <c r="E910" s="174" t="s">
        <v>313</v>
      </c>
      <c r="F910" s="154">
        <f>vlookup(G910,terminals!$C$4:$O$196,13,FALSE)</f>
        <v>131</v>
      </c>
      <c r="G910" s="174" t="s">
        <v>1111</v>
      </c>
      <c r="H910" s="184" t="s">
        <v>1143</v>
      </c>
      <c r="I910" s="176">
        <v>9975.0</v>
      </c>
      <c r="J910" s="186">
        <v>7875.0</v>
      </c>
      <c r="K910" s="178"/>
      <c r="L910" s="179"/>
      <c r="M910" s="103"/>
      <c r="N910" s="103"/>
      <c r="O910" s="162" t="s">
        <v>1488</v>
      </c>
      <c r="P910" s="180">
        <v>332.0</v>
      </c>
      <c r="Q910" s="103"/>
      <c r="R910" s="168" t="str">
        <f t="shared" si="1"/>
        <v>704167</v>
      </c>
      <c r="S910" s="181" t="str">
        <f>vlookup(R910,route!$A$3:$L$2248,5,FALSE)</f>
        <v>Origin</v>
      </c>
      <c r="T910" s="168" t="str">
        <f t="shared" si="2"/>
        <v>704131</v>
      </c>
      <c r="U910" s="170" t="str">
        <f>vlookup(T910,route!$A$3:$L$2248,5,FALSE)</f>
        <v>Dropoff</v>
      </c>
      <c r="V910" s="131"/>
    </row>
    <row r="911">
      <c r="A911" s="160"/>
      <c r="B911" s="168">
        <v>704.0</v>
      </c>
      <c r="C911" s="174" t="s">
        <v>859</v>
      </c>
      <c r="D911" s="154">
        <f>vlookup(E911,terminals!$C$4:$O$196,13,FALSE)</f>
        <v>167</v>
      </c>
      <c r="E911" s="174" t="s">
        <v>313</v>
      </c>
      <c r="F911" s="154">
        <f>vlookup(G911,terminals!$C$4:$O$196,13,FALSE)</f>
        <v>149</v>
      </c>
      <c r="G911" s="174" t="s">
        <v>1114</v>
      </c>
      <c r="H911" s="184" t="s">
        <v>1143</v>
      </c>
      <c r="I911" s="176">
        <v>9975.0</v>
      </c>
      <c r="J911" s="177">
        <v>7875.0</v>
      </c>
      <c r="K911" s="178"/>
      <c r="L911" s="179"/>
      <c r="M911" s="103"/>
      <c r="N911" s="103"/>
      <c r="O911" s="162" t="s">
        <v>1188</v>
      </c>
      <c r="P911" s="180">
        <v>765.0</v>
      </c>
      <c r="Q911" s="103"/>
      <c r="R911" s="168" t="str">
        <f t="shared" si="1"/>
        <v>704167</v>
      </c>
      <c r="S911" s="181" t="str">
        <f>vlookup(R911,route!$A$3:$L$2248,5,FALSE)</f>
        <v>Origin</v>
      </c>
      <c r="T911" s="168" t="str">
        <f t="shared" si="2"/>
        <v>704149</v>
      </c>
      <c r="U911" s="170" t="str">
        <f>vlookup(T911,route!$A$3:$L$2248,5,FALSE)</f>
        <v>Lastdrop</v>
      </c>
      <c r="V911" s="131"/>
    </row>
    <row r="912">
      <c r="A912" s="129"/>
      <c r="B912" s="168">
        <v>704.0</v>
      </c>
      <c r="C912" s="174" t="s">
        <v>859</v>
      </c>
      <c r="D912" s="154">
        <f>vlookup(E912,terminals!$C$4:$O$196,13,FALSE)</f>
        <v>167</v>
      </c>
      <c r="E912" s="174" t="s">
        <v>313</v>
      </c>
      <c r="F912" s="154">
        <f>vlookup(G912,terminals!$C$4:$O$196,13,FALSE)</f>
        <v>121</v>
      </c>
      <c r="G912" s="174" t="s">
        <v>299</v>
      </c>
      <c r="H912" s="184" t="s">
        <v>1143</v>
      </c>
      <c r="I912" s="176">
        <v>10925.0</v>
      </c>
      <c r="J912" s="186">
        <v>8625.0</v>
      </c>
      <c r="K912" s="178"/>
      <c r="L912" s="179"/>
      <c r="M912" s="103"/>
      <c r="N912" s="103"/>
      <c r="O912" s="162" t="s">
        <v>1489</v>
      </c>
      <c r="P912" s="180">
        <v>639.0</v>
      </c>
      <c r="Q912" s="103"/>
      <c r="R912" s="168" t="str">
        <f t="shared" si="1"/>
        <v>704167</v>
      </c>
      <c r="S912" s="181" t="str">
        <f>vlookup(R912,route!$A$3:$L$2248,5,FALSE)</f>
        <v>Origin</v>
      </c>
      <c r="T912" s="168" t="str">
        <f t="shared" si="2"/>
        <v>704121</v>
      </c>
      <c r="U912" s="170" t="str">
        <f>vlookup(T912,route!$A$3:$L$2248,5,FALSE)</f>
        <v>Destination</v>
      </c>
      <c r="V912" s="131"/>
    </row>
    <row r="913">
      <c r="A913" s="160"/>
      <c r="B913" s="168">
        <v>705.0</v>
      </c>
      <c r="C913" s="174" t="s">
        <v>860</v>
      </c>
      <c r="D913" s="154">
        <f>vlookup(E913,terminals!$C$4:$O$196,13,FALSE)</f>
        <v>167</v>
      </c>
      <c r="E913" s="174" t="s">
        <v>313</v>
      </c>
      <c r="F913" s="154">
        <f>vlookup(G913,terminals!$C$4:$O$196,13,FALSE)</f>
        <v>145</v>
      </c>
      <c r="G913" s="174" t="s">
        <v>304</v>
      </c>
      <c r="H913" s="184" t="s">
        <v>1143</v>
      </c>
      <c r="I913" s="176">
        <v>8075.0</v>
      </c>
      <c r="J913" s="186">
        <v>6375.0</v>
      </c>
      <c r="K913" s="178"/>
      <c r="L913" s="179"/>
      <c r="M913" s="103"/>
      <c r="N913" s="103"/>
      <c r="O913" s="162" t="s">
        <v>1425</v>
      </c>
      <c r="P913" s="180">
        <v>332.0</v>
      </c>
      <c r="Q913" s="103"/>
      <c r="R913" s="168" t="str">
        <f t="shared" si="1"/>
        <v>705167</v>
      </c>
      <c r="S913" s="181" t="str">
        <f>vlookup(R913,route!$A$3:$L$2248,5,FALSE)</f>
        <v>Origin</v>
      </c>
      <c r="T913" s="168" t="str">
        <f t="shared" si="2"/>
        <v>705145</v>
      </c>
      <c r="U913" s="170" t="str">
        <f>vlookup(T913,route!$A$3:$L$2248,5,FALSE)</f>
        <v>Dropoff</v>
      </c>
      <c r="V913" s="131"/>
    </row>
    <row r="914">
      <c r="A914" s="160"/>
      <c r="B914" s="168">
        <v>705.0</v>
      </c>
      <c r="C914" s="174" t="s">
        <v>860</v>
      </c>
      <c r="D914" s="154">
        <f>vlookup(E914,terminals!$C$4:$O$196,13,FALSE)</f>
        <v>167</v>
      </c>
      <c r="E914" s="174" t="s">
        <v>313</v>
      </c>
      <c r="F914" s="154">
        <f>vlookup(G914,terminals!$C$4:$O$196,13,FALSE)</f>
        <v>141</v>
      </c>
      <c r="G914" s="174" t="s">
        <v>1113</v>
      </c>
      <c r="H914" s="184" t="s">
        <v>1143</v>
      </c>
      <c r="I914" s="176">
        <v>11875.0</v>
      </c>
      <c r="J914" s="186">
        <v>9375.0</v>
      </c>
      <c r="K914" s="178"/>
      <c r="L914" s="179"/>
      <c r="M914" s="103"/>
      <c r="N914" s="103"/>
      <c r="O914" s="162" t="s">
        <v>1490</v>
      </c>
      <c r="P914" s="180">
        <v>765.0</v>
      </c>
      <c r="Q914" s="103"/>
      <c r="R914" s="168" t="str">
        <f t="shared" si="1"/>
        <v>705167</v>
      </c>
      <c r="S914" s="181" t="str">
        <f>vlookup(R914,route!$A$3:$L$2248,5,FALSE)</f>
        <v>Origin</v>
      </c>
      <c r="T914" s="168" t="str">
        <f t="shared" si="2"/>
        <v>705141</v>
      </c>
      <c r="U914" s="170" t="str">
        <f>vlookup(T914,route!$A$3:$L$2248,5,FALSE)</f>
        <v>Lastdrop</v>
      </c>
      <c r="V914" s="131"/>
    </row>
    <row r="915">
      <c r="A915" s="129"/>
      <c r="B915" s="168">
        <v>705.0</v>
      </c>
      <c r="C915" s="174" t="s">
        <v>860</v>
      </c>
      <c r="D915" s="154">
        <f>vlookup(E915,terminals!$C$4:$O$196,13,FALSE)</f>
        <v>167</v>
      </c>
      <c r="E915" s="174" t="s">
        <v>313</v>
      </c>
      <c r="F915" s="154">
        <f>vlookup(G915,terminals!$C$4:$O$196,13,FALSE)</f>
        <v>144</v>
      </c>
      <c r="G915" s="174" t="s">
        <v>344</v>
      </c>
      <c r="H915" s="184" t="s">
        <v>1143</v>
      </c>
      <c r="I915" s="176">
        <v>11875.0</v>
      </c>
      <c r="J915" s="186">
        <v>9375.0</v>
      </c>
      <c r="K915" s="178"/>
      <c r="L915" s="179"/>
      <c r="M915" s="103"/>
      <c r="N915" s="103"/>
      <c r="O915" s="162" t="s">
        <v>1491</v>
      </c>
      <c r="P915" s="180">
        <v>639.0</v>
      </c>
      <c r="Q915" s="103"/>
      <c r="R915" s="168" t="str">
        <f t="shared" si="1"/>
        <v>705167</v>
      </c>
      <c r="S915" s="181" t="str">
        <f>vlookup(R915,route!$A$3:$L$2248,5,FALSE)</f>
        <v>Origin</v>
      </c>
      <c r="T915" s="168" t="str">
        <f t="shared" si="2"/>
        <v>705144</v>
      </c>
      <c r="U915" s="170" t="str">
        <f>vlookup(T915,route!$A$3:$L$2248,5,FALSE)</f>
        <v>Destination</v>
      </c>
      <c r="V915" s="131"/>
    </row>
    <row r="916">
      <c r="A916" s="160"/>
      <c r="B916" s="168">
        <v>706.0</v>
      </c>
      <c r="C916" s="174" t="s">
        <v>860</v>
      </c>
      <c r="D916" s="154">
        <f>vlookup(E916,terminals!$C$4:$O$196,13,FALSE)</f>
        <v>167</v>
      </c>
      <c r="E916" s="174" t="s">
        <v>313</v>
      </c>
      <c r="F916" s="154">
        <f>vlookup(G916,terminals!$C$4:$O$196,13,FALSE)</f>
        <v>145</v>
      </c>
      <c r="G916" s="174" t="s">
        <v>304</v>
      </c>
      <c r="H916" s="184" t="s">
        <v>1143</v>
      </c>
      <c r="I916" s="176">
        <v>8075.0</v>
      </c>
      <c r="J916" s="186">
        <v>6375.0</v>
      </c>
      <c r="K916" s="178"/>
      <c r="L916" s="179"/>
      <c r="M916" s="103"/>
      <c r="N916" s="103"/>
      <c r="O916" s="162" t="s">
        <v>1425</v>
      </c>
      <c r="P916" s="180">
        <v>460.0</v>
      </c>
      <c r="Q916" s="103"/>
      <c r="R916" s="168" t="str">
        <f t="shared" si="1"/>
        <v>706167</v>
      </c>
      <c r="S916" s="181" t="str">
        <f>vlookup(R916,route!$A$3:$L$2248,5,FALSE)</f>
        <v>Origin</v>
      </c>
      <c r="T916" s="168" t="str">
        <f t="shared" si="2"/>
        <v>706145</v>
      </c>
      <c r="U916" s="170" t="str">
        <f>vlookup(T916,route!$A$3:$L$2248,5,FALSE)</f>
        <v>Dropoff</v>
      </c>
      <c r="V916" s="131"/>
    </row>
    <row r="917">
      <c r="A917" s="160"/>
      <c r="B917" s="168">
        <v>706.0</v>
      </c>
      <c r="C917" s="174" t="s">
        <v>860</v>
      </c>
      <c r="D917" s="154">
        <f>vlookup(E917,terminals!$C$4:$O$196,13,FALSE)</f>
        <v>167</v>
      </c>
      <c r="E917" s="174" t="s">
        <v>313</v>
      </c>
      <c r="F917" s="154">
        <f>vlookup(G917,terminals!$C$4:$O$196,13,FALSE)</f>
        <v>141</v>
      </c>
      <c r="G917" s="174" t="s">
        <v>1113</v>
      </c>
      <c r="H917" s="184" t="s">
        <v>1143</v>
      </c>
      <c r="I917" s="176">
        <v>11875.0</v>
      </c>
      <c r="J917" s="186">
        <v>9375.0</v>
      </c>
      <c r="K917" s="178"/>
      <c r="L917" s="179"/>
      <c r="M917" s="103"/>
      <c r="N917" s="103"/>
      <c r="O917" s="162" t="s">
        <v>1490</v>
      </c>
      <c r="P917" s="180">
        <v>332.0</v>
      </c>
      <c r="Q917" s="103"/>
      <c r="R917" s="168" t="str">
        <f t="shared" si="1"/>
        <v>706167</v>
      </c>
      <c r="S917" s="181" t="str">
        <f>vlookup(R917,route!$A$3:$L$2248,5,FALSE)</f>
        <v>Origin</v>
      </c>
      <c r="T917" s="168" t="str">
        <f t="shared" si="2"/>
        <v>706141</v>
      </c>
      <c r="U917" s="170" t="str">
        <f>vlookup(T917,route!$A$3:$L$2248,5,FALSE)</f>
        <v>Lastdrop</v>
      </c>
      <c r="V917" s="131"/>
    </row>
    <row r="918">
      <c r="A918" s="129"/>
      <c r="B918" s="168">
        <v>706.0</v>
      </c>
      <c r="C918" s="174" t="s">
        <v>860</v>
      </c>
      <c r="D918" s="154">
        <f>vlookup(E918,terminals!$C$4:$O$196,13,FALSE)</f>
        <v>167</v>
      </c>
      <c r="E918" s="174" t="s">
        <v>313</v>
      </c>
      <c r="F918" s="154">
        <f>vlookup(G918,terminals!$C$4:$O$196,13,FALSE)</f>
        <v>144</v>
      </c>
      <c r="G918" s="174" t="s">
        <v>344</v>
      </c>
      <c r="H918" s="184" t="s">
        <v>1143</v>
      </c>
      <c r="I918" s="176">
        <v>11875.0</v>
      </c>
      <c r="J918" s="186">
        <v>9375.0</v>
      </c>
      <c r="K918" s="178"/>
      <c r="L918" s="179"/>
      <c r="M918" s="103"/>
      <c r="N918" s="103"/>
      <c r="O918" s="162" t="s">
        <v>1491</v>
      </c>
      <c r="P918" s="180">
        <v>456.0</v>
      </c>
      <c r="Q918" s="103"/>
      <c r="R918" s="168" t="str">
        <f t="shared" si="1"/>
        <v>706167</v>
      </c>
      <c r="S918" s="181" t="str">
        <f>vlookup(R918,route!$A$3:$L$2248,5,FALSE)</f>
        <v>Origin</v>
      </c>
      <c r="T918" s="168" t="str">
        <f t="shared" si="2"/>
        <v>706144</v>
      </c>
      <c r="U918" s="170" t="str">
        <f>vlookup(T918,route!$A$3:$L$2248,5,FALSE)</f>
        <v>Destination</v>
      </c>
      <c r="V918" s="131"/>
    </row>
    <row r="919">
      <c r="A919" s="160"/>
      <c r="B919" s="168">
        <v>707.0</v>
      </c>
      <c r="C919" s="174" t="s">
        <v>861</v>
      </c>
      <c r="D919" s="154">
        <f>vlookup(E919,terminals!$C$4:$O$196,13,FALSE)</f>
        <v>167</v>
      </c>
      <c r="E919" s="174" t="s">
        <v>313</v>
      </c>
      <c r="F919" s="154">
        <f>vlookup(G919,terminals!$C$4:$O$196,13,FALSE)</f>
        <v>127</v>
      </c>
      <c r="G919" s="174" t="s">
        <v>336</v>
      </c>
      <c r="H919" s="184" t="s">
        <v>1143</v>
      </c>
      <c r="I919" s="176">
        <v>12825.0</v>
      </c>
      <c r="J919" s="186">
        <v>10125.0</v>
      </c>
      <c r="K919" s="178"/>
      <c r="L919" s="179"/>
      <c r="M919" s="103"/>
      <c r="N919" s="103"/>
      <c r="O919" s="162" t="s">
        <v>1413</v>
      </c>
      <c r="P919" s="180">
        <v>490.0</v>
      </c>
      <c r="Q919" s="103"/>
      <c r="R919" s="168" t="str">
        <f t="shared" si="1"/>
        <v>707167</v>
      </c>
      <c r="S919" s="181" t="str">
        <f>vlookup(R919,route!$A$3:$L$2248,5,FALSE)</f>
        <v>Origin</v>
      </c>
      <c r="T919" s="168" t="str">
        <f t="shared" si="2"/>
        <v>707127</v>
      </c>
      <c r="U919" s="170" t="str">
        <f>vlookup(T919,route!$A$3:$L$2248,5,FALSE)</f>
        <v>Dropoff</v>
      </c>
      <c r="V919" s="131"/>
    </row>
    <row r="920">
      <c r="A920" s="160"/>
      <c r="B920" s="168">
        <v>707.0</v>
      </c>
      <c r="C920" s="174" t="s">
        <v>861</v>
      </c>
      <c r="D920" s="154">
        <f>vlookup(E920,terminals!$C$4:$O$196,13,FALSE)</f>
        <v>167</v>
      </c>
      <c r="E920" s="174" t="s">
        <v>313</v>
      </c>
      <c r="F920" s="154">
        <f>vlookup(G920,terminals!$C$4:$O$196,13,FALSE)</f>
        <v>145</v>
      </c>
      <c r="G920" s="174" t="s">
        <v>304</v>
      </c>
      <c r="H920" s="184" t="s">
        <v>1143</v>
      </c>
      <c r="I920" s="176">
        <v>12825.0</v>
      </c>
      <c r="J920" s="186">
        <v>10125.0</v>
      </c>
      <c r="K920" s="178"/>
      <c r="L920" s="179"/>
      <c r="M920" s="103"/>
      <c r="N920" s="103"/>
      <c r="O920" s="162" t="s">
        <v>1425</v>
      </c>
      <c r="P920" s="180">
        <v>546.0</v>
      </c>
      <c r="Q920" s="103"/>
      <c r="R920" s="168" t="str">
        <f t="shared" si="1"/>
        <v>707167</v>
      </c>
      <c r="S920" s="181" t="str">
        <f>vlookup(R920,route!$A$3:$L$2248,5,FALSE)</f>
        <v>Origin</v>
      </c>
      <c r="T920" s="168" t="str">
        <f t="shared" si="2"/>
        <v>707145</v>
      </c>
      <c r="U920" s="170" t="str">
        <f>vlookup(T920,route!$A$3:$L$2248,5,FALSE)</f>
        <v>Dropoff</v>
      </c>
      <c r="V920" s="131"/>
    </row>
    <row r="921">
      <c r="A921" s="160"/>
      <c r="B921" s="168">
        <v>707.0</v>
      </c>
      <c r="C921" s="174" t="s">
        <v>861</v>
      </c>
      <c r="D921" s="154">
        <f>vlookup(E921,terminals!$C$4:$O$196,13,FALSE)</f>
        <v>167</v>
      </c>
      <c r="E921" s="174" t="s">
        <v>313</v>
      </c>
      <c r="F921" s="154">
        <f>vlookup(G921,terminals!$C$4:$O$196,13,FALSE)</f>
        <v>142</v>
      </c>
      <c r="G921" s="174" t="s">
        <v>342</v>
      </c>
      <c r="H921" s="184" t="s">
        <v>1143</v>
      </c>
      <c r="I921" s="176">
        <v>12825.0</v>
      </c>
      <c r="J921" s="186">
        <v>10125.0</v>
      </c>
      <c r="K921" s="178"/>
      <c r="L921" s="179"/>
      <c r="M921" s="103"/>
      <c r="N921" s="103"/>
      <c r="O921" s="162" t="s">
        <v>1279</v>
      </c>
      <c r="P921" s="180">
        <v>503.0</v>
      </c>
      <c r="Q921" s="103"/>
      <c r="R921" s="168" t="str">
        <f t="shared" si="1"/>
        <v>707167</v>
      </c>
      <c r="S921" s="181" t="str">
        <f>vlookup(R921,route!$A$3:$L$2248,5,FALSE)</f>
        <v>Origin</v>
      </c>
      <c r="T921" s="168" t="str">
        <f t="shared" si="2"/>
        <v>707142</v>
      </c>
      <c r="U921" s="170" t="str">
        <f>vlookup(T921,route!$A$3:$L$2248,5,FALSE)</f>
        <v>Dropoff</v>
      </c>
      <c r="V921" s="131"/>
    </row>
    <row r="922">
      <c r="A922" s="160"/>
      <c r="B922" s="168">
        <v>707.0</v>
      </c>
      <c r="C922" s="174" t="s">
        <v>861</v>
      </c>
      <c r="D922" s="154">
        <f>vlookup(E922,terminals!$C$4:$O$196,13,FALSE)</f>
        <v>167</v>
      </c>
      <c r="E922" s="174" t="s">
        <v>313</v>
      </c>
      <c r="F922" s="154">
        <f>vlookup(G922,terminals!$C$4:$O$196,13,FALSE)</f>
        <v>126</v>
      </c>
      <c r="G922" s="174" t="s">
        <v>334</v>
      </c>
      <c r="H922" s="184" t="s">
        <v>1143</v>
      </c>
      <c r="I922" s="176">
        <v>12825.0</v>
      </c>
      <c r="J922" s="186">
        <v>10125.0</v>
      </c>
      <c r="K922" s="178"/>
      <c r="L922" s="179"/>
      <c r="M922" s="103"/>
      <c r="N922" s="103"/>
      <c r="O922" s="162" t="s">
        <v>1157</v>
      </c>
      <c r="P922" s="180">
        <v>499.0</v>
      </c>
      <c r="Q922" s="103"/>
      <c r="R922" s="168" t="str">
        <f t="shared" si="1"/>
        <v>707167</v>
      </c>
      <c r="S922" s="181" t="str">
        <f>vlookup(R922,route!$A$3:$L$2248,5,FALSE)</f>
        <v>Origin</v>
      </c>
      <c r="T922" s="168" t="str">
        <f t="shared" si="2"/>
        <v>707126</v>
      </c>
      <c r="U922" s="170" t="str">
        <f>vlookup(T922,route!$A$3:$L$2248,5,FALSE)</f>
        <v>Dropoff</v>
      </c>
      <c r="V922" s="131"/>
    </row>
    <row r="923">
      <c r="A923" s="160"/>
      <c r="B923" s="168">
        <v>707.0</v>
      </c>
      <c r="C923" s="174" t="s">
        <v>861</v>
      </c>
      <c r="D923" s="154">
        <f>vlookup(E923,terminals!$C$4:$O$196,13,FALSE)</f>
        <v>167</v>
      </c>
      <c r="E923" s="174" t="s">
        <v>313</v>
      </c>
      <c r="F923" s="154">
        <f>vlookup(G923,terminals!$C$4:$O$196,13,FALSE)</f>
        <v>150</v>
      </c>
      <c r="G923" s="174" t="s">
        <v>343</v>
      </c>
      <c r="H923" s="184" t="s">
        <v>1143</v>
      </c>
      <c r="I923" s="176">
        <v>12825.0</v>
      </c>
      <c r="J923" s="186">
        <v>10125.0</v>
      </c>
      <c r="K923" s="178"/>
      <c r="L923" s="179"/>
      <c r="M923" s="103"/>
      <c r="N923" s="103"/>
      <c r="O923" s="162" t="s">
        <v>1363</v>
      </c>
      <c r="P923" s="180">
        <v>464.0</v>
      </c>
      <c r="Q923" s="103"/>
      <c r="R923" s="168" t="str">
        <f t="shared" si="1"/>
        <v>707167</v>
      </c>
      <c r="S923" s="181" t="str">
        <f>vlookup(R923,route!$A$3:$L$2248,5,FALSE)</f>
        <v>Origin</v>
      </c>
      <c r="T923" s="168" t="str">
        <f t="shared" si="2"/>
        <v>707150</v>
      </c>
      <c r="U923" s="170" t="str">
        <f>vlookup(T923,route!$A$3:$L$2248,5,FALSE)</f>
        <v>Lastdrop</v>
      </c>
      <c r="V923" s="131"/>
    </row>
    <row r="924">
      <c r="A924" s="129"/>
      <c r="B924" s="168">
        <v>707.0</v>
      </c>
      <c r="C924" s="174" t="s">
        <v>861</v>
      </c>
      <c r="D924" s="154">
        <f>vlookup(E924,terminals!$C$4:$O$196,13,FALSE)</f>
        <v>167</v>
      </c>
      <c r="E924" s="174" t="s">
        <v>313</v>
      </c>
      <c r="F924" s="154">
        <f>vlookup(G924,terminals!$C$4:$O$196,13,FALSE)</f>
        <v>128</v>
      </c>
      <c r="G924" s="174" t="s">
        <v>338</v>
      </c>
      <c r="H924" s="184" t="s">
        <v>1143</v>
      </c>
      <c r="I924" s="176">
        <v>12825.0</v>
      </c>
      <c r="J924" s="186">
        <v>10125.0</v>
      </c>
      <c r="K924" s="178"/>
      <c r="L924" s="179"/>
      <c r="M924" s="103"/>
      <c r="N924" s="103"/>
      <c r="O924" s="162" t="s">
        <v>1492</v>
      </c>
      <c r="P924" s="180">
        <v>550.0</v>
      </c>
      <c r="Q924" s="103"/>
      <c r="R924" s="168" t="str">
        <f t="shared" si="1"/>
        <v>707167</v>
      </c>
      <c r="S924" s="181" t="str">
        <f>vlookup(R924,route!$A$3:$L$2248,5,FALSE)</f>
        <v>Origin</v>
      </c>
      <c r="T924" s="168" t="str">
        <f t="shared" si="2"/>
        <v>707128</v>
      </c>
      <c r="U924" s="170" t="str">
        <f>vlookup(T924,route!$A$3:$L$2248,5,FALSE)</f>
        <v>Destination</v>
      </c>
      <c r="V924" s="131"/>
    </row>
    <row r="925">
      <c r="A925" s="160"/>
      <c r="B925" s="168">
        <v>708.0</v>
      </c>
      <c r="C925" s="174" t="s">
        <v>862</v>
      </c>
      <c r="D925" s="154">
        <f>vlookup(E925,terminals!$C$4:$O$196,13,FALSE)</f>
        <v>174</v>
      </c>
      <c r="E925" s="174" t="s">
        <v>1110</v>
      </c>
      <c r="F925" s="154">
        <f>vlookup(G925,terminals!$C$4:$O$196,13,FALSE)</f>
        <v>131</v>
      </c>
      <c r="G925" s="174" t="s">
        <v>1111</v>
      </c>
      <c r="H925" s="175" t="s">
        <v>1143</v>
      </c>
      <c r="I925" s="176">
        <v>5700.0</v>
      </c>
      <c r="J925" s="177">
        <v>4500.0</v>
      </c>
      <c r="K925" s="178"/>
      <c r="L925" s="179"/>
      <c r="M925" s="103"/>
      <c r="N925" s="103"/>
      <c r="O925" s="162" t="s">
        <v>1212</v>
      </c>
      <c r="P925" s="180">
        <v>623.0</v>
      </c>
      <c r="Q925" s="103"/>
      <c r="R925" s="168" t="str">
        <f t="shared" si="1"/>
        <v>708174</v>
      </c>
      <c r="S925" s="181" t="str">
        <f>vlookup(R925,route!$A$3:$L$2248,5,FALSE)</f>
        <v>Origin</v>
      </c>
      <c r="T925" s="168" t="str">
        <f t="shared" si="2"/>
        <v>708131</v>
      </c>
      <c r="U925" s="170" t="str">
        <f>vlookup(T925,route!$A$3:$L$2248,5,FALSE)</f>
        <v>Dropoff</v>
      </c>
      <c r="V925" s="131"/>
    </row>
    <row r="926">
      <c r="A926" s="160"/>
      <c r="B926" s="168">
        <v>708.0</v>
      </c>
      <c r="C926" s="174" t="s">
        <v>862</v>
      </c>
      <c r="D926" s="154">
        <f>vlookup(E926,terminals!$C$4:$O$196,13,FALSE)</f>
        <v>174</v>
      </c>
      <c r="E926" s="174" t="s">
        <v>1110</v>
      </c>
      <c r="F926" s="154">
        <f>vlookup(G926,terminals!$C$4:$O$196,13,FALSE)</f>
        <v>127</v>
      </c>
      <c r="G926" s="174" t="s">
        <v>336</v>
      </c>
      <c r="H926" s="175" t="s">
        <v>1143</v>
      </c>
      <c r="I926" s="176">
        <v>5700.0</v>
      </c>
      <c r="J926" s="177">
        <v>4500.0</v>
      </c>
      <c r="K926" s="178"/>
      <c r="L926" s="179"/>
      <c r="M926" s="103"/>
      <c r="N926" s="103"/>
      <c r="O926" s="162" t="s">
        <v>1168</v>
      </c>
      <c r="P926" s="180">
        <v>499.0</v>
      </c>
      <c r="Q926" s="103"/>
      <c r="R926" s="168" t="str">
        <f t="shared" si="1"/>
        <v>708174</v>
      </c>
      <c r="S926" s="181" t="str">
        <f>vlookup(R926,route!$A$3:$L$2248,5,FALSE)</f>
        <v>Origin</v>
      </c>
      <c r="T926" s="168" t="str">
        <f t="shared" si="2"/>
        <v>708127</v>
      </c>
      <c r="U926" s="170" t="str">
        <f>vlookup(T926,route!$A$3:$L$2248,5,FALSE)</f>
        <v>Dropoff</v>
      </c>
      <c r="V926" s="131"/>
    </row>
    <row r="927">
      <c r="A927" s="160"/>
      <c r="B927" s="168">
        <v>708.0</v>
      </c>
      <c r="C927" s="174" t="s">
        <v>862</v>
      </c>
      <c r="D927" s="154">
        <f>vlookup(E927,terminals!$C$4:$O$196,13,FALSE)</f>
        <v>174</v>
      </c>
      <c r="E927" s="174" t="s">
        <v>1110</v>
      </c>
      <c r="F927" s="154">
        <f>vlookup(G927,terminals!$C$4:$O$196,13,FALSE)</f>
        <v>149</v>
      </c>
      <c r="G927" s="174" t="s">
        <v>1114</v>
      </c>
      <c r="H927" s="175" t="s">
        <v>1143</v>
      </c>
      <c r="I927" s="176">
        <v>5700.0</v>
      </c>
      <c r="J927" s="177">
        <v>4500.0</v>
      </c>
      <c r="K927" s="178"/>
      <c r="L927" s="179"/>
      <c r="M927" s="103"/>
      <c r="N927" s="103"/>
      <c r="O927" s="162" t="s">
        <v>1493</v>
      </c>
      <c r="P927" s="180">
        <v>464.0</v>
      </c>
      <c r="Q927" s="103"/>
      <c r="R927" s="168" t="str">
        <f t="shared" si="1"/>
        <v>708174</v>
      </c>
      <c r="S927" s="181" t="str">
        <f>vlookup(R927,route!$A$3:$L$2248,5,FALSE)</f>
        <v>Origin</v>
      </c>
      <c r="T927" s="168" t="str">
        <f t="shared" si="2"/>
        <v>708149</v>
      </c>
      <c r="U927" s="170" t="str">
        <f>vlookup(T927,route!$A$3:$L$2248,5,FALSE)</f>
        <v>Lastdrop</v>
      </c>
      <c r="V927" s="131"/>
    </row>
    <row r="928">
      <c r="A928" s="129"/>
      <c r="B928" s="168">
        <v>708.0</v>
      </c>
      <c r="C928" s="174" t="s">
        <v>862</v>
      </c>
      <c r="D928" s="154">
        <f>vlookup(E928,terminals!$C$4:$O$196,13,FALSE)</f>
        <v>174</v>
      </c>
      <c r="E928" s="174" t="s">
        <v>1110</v>
      </c>
      <c r="F928" s="154">
        <f>vlookup(G928,terminals!$C$4:$O$196,13,FALSE)</f>
        <v>121</v>
      </c>
      <c r="G928" s="174" t="s">
        <v>299</v>
      </c>
      <c r="H928" s="175" t="s">
        <v>1143</v>
      </c>
      <c r="I928" s="176">
        <v>5700.0</v>
      </c>
      <c r="J928" s="177">
        <v>4500.0</v>
      </c>
      <c r="K928" s="178"/>
      <c r="L928" s="179"/>
      <c r="M928" s="103"/>
      <c r="N928" s="103"/>
      <c r="O928" s="162" t="s">
        <v>1335</v>
      </c>
      <c r="P928" s="180">
        <v>550.0</v>
      </c>
      <c r="Q928" s="103"/>
      <c r="R928" s="168" t="str">
        <f t="shared" si="1"/>
        <v>708174</v>
      </c>
      <c r="S928" s="181" t="str">
        <f>vlookup(R928,route!$A$3:$L$2248,5,FALSE)</f>
        <v>Origin</v>
      </c>
      <c r="T928" s="168" t="str">
        <f t="shared" si="2"/>
        <v>708121</v>
      </c>
      <c r="U928" s="170" t="str">
        <f>vlookup(T928,route!$A$3:$L$2248,5,FALSE)</f>
        <v>Destination</v>
      </c>
      <c r="V928" s="131"/>
    </row>
    <row r="929">
      <c r="A929" s="160"/>
      <c r="B929" s="168">
        <v>709.0</v>
      </c>
      <c r="C929" s="174" t="s">
        <v>862</v>
      </c>
      <c r="D929" s="154">
        <f>vlookup(E929,terminals!$C$4:$O$196,13,FALSE)</f>
        <v>174</v>
      </c>
      <c r="E929" s="174" t="s">
        <v>1110</v>
      </c>
      <c r="F929" s="154">
        <f>vlookup(G929,terminals!$C$4:$O$196,13,FALSE)</f>
        <v>131</v>
      </c>
      <c r="G929" s="174" t="s">
        <v>1111</v>
      </c>
      <c r="H929" s="175" t="s">
        <v>1143</v>
      </c>
      <c r="I929" s="176">
        <v>8550.0</v>
      </c>
      <c r="J929" s="186">
        <v>6750.0</v>
      </c>
      <c r="K929" s="178"/>
      <c r="L929" s="179"/>
      <c r="M929" s="103"/>
      <c r="N929" s="103"/>
      <c r="O929" s="162" t="s">
        <v>1212</v>
      </c>
      <c r="P929" s="180">
        <v>623.0</v>
      </c>
      <c r="Q929" s="103"/>
      <c r="R929" s="168" t="str">
        <f t="shared" si="1"/>
        <v>709174</v>
      </c>
      <c r="S929" s="181" t="str">
        <f>vlookup(R929,route!$A$3:$L$2248,5,FALSE)</f>
        <v>Origin</v>
      </c>
      <c r="T929" s="168" t="str">
        <f t="shared" si="2"/>
        <v>709131</v>
      </c>
      <c r="U929" s="170" t="str">
        <f>vlookup(T929,route!$A$3:$L$2248,5,FALSE)</f>
        <v>Dropoff</v>
      </c>
      <c r="V929" s="131"/>
    </row>
    <row r="930">
      <c r="A930" s="160"/>
      <c r="B930" s="168">
        <v>709.0</v>
      </c>
      <c r="C930" s="174" t="s">
        <v>862</v>
      </c>
      <c r="D930" s="154">
        <f>vlookup(E930,terminals!$C$4:$O$196,13,FALSE)</f>
        <v>174</v>
      </c>
      <c r="E930" s="174" t="s">
        <v>1110</v>
      </c>
      <c r="F930" s="154">
        <f>vlookup(G930,terminals!$C$4:$O$196,13,FALSE)</f>
        <v>127</v>
      </c>
      <c r="G930" s="174" t="s">
        <v>336</v>
      </c>
      <c r="H930" s="175" t="s">
        <v>1143</v>
      </c>
      <c r="I930" s="176">
        <v>8550.0</v>
      </c>
      <c r="J930" s="186">
        <v>6750.0</v>
      </c>
      <c r="K930" s="178"/>
      <c r="L930" s="179"/>
      <c r="M930" s="103"/>
      <c r="N930" s="103"/>
      <c r="O930" s="162" t="s">
        <v>1168</v>
      </c>
      <c r="P930" s="180">
        <v>506.0</v>
      </c>
      <c r="Q930" s="103"/>
      <c r="R930" s="168" t="str">
        <f t="shared" si="1"/>
        <v>709174</v>
      </c>
      <c r="S930" s="181" t="str">
        <f>vlookup(R930,route!$A$3:$L$2248,5,FALSE)</f>
        <v>Origin</v>
      </c>
      <c r="T930" s="168" t="str">
        <f t="shared" si="2"/>
        <v>709127</v>
      </c>
      <c r="U930" s="170" t="str">
        <f>vlookup(T930,route!$A$3:$L$2248,5,FALSE)</f>
        <v>Dropoff</v>
      </c>
      <c r="V930" s="131"/>
    </row>
    <row r="931">
      <c r="A931" s="160"/>
      <c r="B931" s="168">
        <v>709.0</v>
      </c>
      <c r="C931" s="174" t="s">
        <v>862</v>
      </c>
      <c r="D931" s="154">
        <f>vlookup(E931,terminals!$C$4:$O$196,13,FALSE)</f>
        <v>174</v>
      </c>
      <c r="E931" s="174" t="s">
        <v>1110</v>
      </c>
      <c r="F931" s="154">
        <f>vlookup(G931,terminals!$C$4:$O$196,13,FALSE)</f>
        <v>149</v>
      </c>
      <c r="G931" s="174" t="s">
        <v>1114</v>
      </c>
      <c r="H931" s="175" t="s">
        <v>1143</v>
      </c>
      <c r="I931" s="176">
        <v>9025.0</v>
      </c>
      <c r="J931" s="186">
        <v>7125.0</v>
      </c>
      <c r="K931" s="178"/>
      <c r="L931" s="179"/>
      <c r="M931" s="103"/>
      <c r="N931" s="103"/>
      <c r="O931" s="162" t="s">
        <v>1493</v>
      </c>
      <c r="P931" s="180">
        <v>570.0</v>
      </c>
      <c r="Q931" s="103"/>
      <c r="R931" s="168" t="str">
        <f t="shared" si="1"/>
        <v>709174</v>
      </c>
      <c r="S931" s="181" t="str">
        <f>vlookup(R931,route!$A$3:$L$2248,5,FALSE)</f>
        <v>Origin</v>
      </c>
      <c r="T931" s="168" t="str">
        <f t="shared" si="2"/>
        <v>709149</v>
      </c>
      <c r="U931" s="170" t="str">
        <f>vlookup(T931,route!$A$3:$L$2248,5,FALSE)</f>
        <v>Lastdrop</v>
      </c>
      <c r="V931" s="131"/>
    </row>
    <row r="932">
      <c r="A932" s="129"/>
      <c r="B932" s="168">
        <v>709.0</v>
      </c>
      <c r="C932" s="174" t="s">
        <v>862</v>
      </c>
      <c r="D932" s="154">
        <f>vlookup(E932,terminals!$C$4:$O$196,13,FALSE)</f>
        <v>174</v>
      </c>
      <c r="E932" s="174" t="s">
        <v>1110</v>
      </c>
      <c r="F932" s="154">
        <f>vlookup(G932,terminals!$C$4:$O$196,13,FALSE)</f>
        <v>121</v>
      </c>
      <c r="G932" s="174" t="s">
        <v>299</v>
      </c>
      <c r="H932" s="175" t="s">
        <v>1143</v>
      </c>
      <c r="I932" s="176">
        <v>10925.0</v>
      </c>
      <c r="J932" s="177">
        <v>8625.0</v>
      </c>
      <c r="K932" s="178"/>
      <c r="L932" s="179"/>
      <c r="M932" s="103"/>
      <c r="N932" s="103"/>
      <c r="O932" s="162" t="s">
        <v>1335</v>
      </c>
      <c r="P932" s="180">
        <v>623.0</v>
      </c>
      <c r="Q932" s="103"/>
      <c r="R932" s="168" t="str">
        <f t="shared" si="1"/>
        <v>709174</v>
      </c>
      <c r="S932" s="181" t="str">
        <f>vlookup(R932,route!$A$3:$L$2248,5,FALSE)</f>
        <v>Origin</v>
      </c>
      <c r="T932" s="168" t="str">
        <f t="shared" si="2"/>
        <v>709121</v>
      </c>
      <c r="U932" s="170" t="str">
        <f>vlookup(T932,route!$A$3:$L$2248,5,FALSE)</f>
        <v>Destination</v>
      </c>
      <c r="V932" s="131"/>
    </row>
    <row r="933">
      <c r="A933" s="160"/>
      <c r="B933" s="168">
        <v>710.0</v>
      </c>
      <c r="C933" s="174" t="s">
        <v>863</v>
      </c>
      <c r="D933" s="154">
        <f>vlookup(E933,terminals!$C$4:$O$196,13,FALSE)</f>
        <v>174</v>
      </c>
      <c r="E933" s="174" t="s">
        <v>1110</v>
      </c>
      <c r="F933" s="154">
        <f>vlookup(G933,terminals!$C$4:$O$196,13,FALSE)</f>
        <v>125</v>
      </c>
      <c r="G933" s="174" t="s">
        <v>1112</v>
      </c>
      <c r="H933" s="184" t="s">
        <v>1143</v>
      </c>
      <c r="I933" s="176">
        <v>8550.0</v>
      </c>
      <c r="J933" s="186">
        <v>6750.0</v>
      </c>
      <c r="K933" s="178"/>
      <c r="L933" s="179"/>
      <c r="M933" s="103"/>
      <c r="N933" s="103"/>
      <c r="O933" s="162" t="s">
        <v>1311</v>
      </c>
      <c r="P933" s="180">
        <v>643.0</v>
      </c>
      <c r="Q933" s="103"/>
      <c r="R933" s="168" t="str">
        <f t="shared" si="1"/>
        <v>710174</v>
      </c>
      <c r="S933" s="181" t="str">
        <f>vlookup(R933,route!$A$3:$L$2248,5,FALSE)</f>
        <v>Origin</v>
      </c>
      <c r="T933" s="168" t="str">
        <f t="shared" si="2"/>
        <v>710125</v>
      </c>
      <c r="U933" s="170" t="str">
        <f>vlookup(T933,route!$A$3:$L$2248,5,FALSE)</f>
        <v>Dropoff</v>
      </c>
      <c r="V933" s="131"/>
    </row>
    <row r="934">
      <c r="A934" s="160"/>
      <c r="B934" s="168">
        <v>710.0</v>
      </c>
      <c r="C934" s="174" t="s">
        <v>863</v>
      </c>
      <c r="D934" s="154">
        <f>vlookup(E934,terminals!$C$4:$O$196,13,FALSE)</f>
        <v>174</v>
      </c>
      <c r="E934" s="174" t="s">
        <v>1110</v>
      </c>
      <c r="F934" s="154">
        <f>vlookup(G934,terminals!$C$4:$O$196,13,FALSE)</f>
        <v>146</v>
      </c>
      <c r="G934" s="174" t="s">
        <v>350</v>
      </c>
      <c r="H934" s="184" t="s">
        <v>1143</v>
      </c>
      <c r="I934" s="176">
        <v>9500.0</v>
      </c>
      <c r="J934" s="177">
        <v>7500.0</v>
      </c>
      <c r="K934" s="178"/>
      <c r="L934" s="179"/>
      <c r="M934" s="103"/>
      <c r="N934" s="103"/>
      <c r="O934" s="162" t="s">
        <v>1301</v>
      </c>
      <c r="P934" s="180">
        <v>549.0</v>
      </c>
      <c r="Q934" s="103"/>
      <c r="R934" s="168" t="str">
        <f t="shared" si="1"/>
        <v>710174</v>
      </c>
      <c r="S934" s="181" t="str">
        <f>vlookup(R934,route!$A$3:$L$2248,5,FALSE)</f>
        <v>Origin</v>
      </c>
      <c r="T934" s="168" t="str">
        <f t="shared" si="2"/>
        <v>710146</v>
      </c>
      <c r="U934" s="170" t="str">
        <f>vlookup(T934,route!$A$3:$L$2248,5,FALSE)</f>
        <v>Dropoff</v>
      </c>
      <c r="V934" s="131"/>
    </row>
    <row r="935">
      <c r="A935" s="160"/>
      <c r="B935" s="168">
        <v>710.0</v>
      </c>
      <c r="C935" s="174" t="s">
        <v>863</v>
      </c>
      <c r="D935" s="154">
        <f>vlookup(E935,terminals!$C$4:$O$196,13,FALSE)</f>
        <v>174</v>
      </c>
      <c r="E935" s="174" t="s">
        <v>1110</v>
      </c>
      <c r="F935" s="154">
        <f>vlookup(G935,terminals!$C$4:$O$196,13,FALSE)</f>
        <v>121</v>
      </c>
      <c r="G935" s="174" t="s">
        <v>299</v>
      </c>
      <c r="H935" s="184" t="s">
        <v>1143</v>
      </c>
      <c r="I935" s="176">
        <v>9025.0</v>
      </c>
      <c r="J935" s="186">
        <v>7125.0</v>
      </c>
      <c r="K935" s="178"/>
      <c r="L935" s="179"/>
      <c r="M935" s="103"/>
      <c r="N935" s="103"/>
      <c r="O935" s="162" t="s">
        <v>1335</v>
      </c>
      <c r="P935" s="180">
        <v>623.0</v>
      </c>
      <c r="Q935" s="103"/>
      <c r="R935" s="168" t="str">
        <f t="shared" si="1"/>
        <v>710174</v>
      </c>
      <c r="S935" s="181" t="str">
        <f>vlookup(R935,route!$A$3:$L$2248,5,FALSE)</f>
        <v>Origin</v>
      </c>
      <c r="T935" s="168" t="str">
        <f t="shared" si="2"/>
        <v>710121</v>
      </c>
      <c r="U935" s="170" t="str">
        <f>vlookup(T935,route!$A$3:$L$2248,5,FALSE)</f>
        <v>Lastdrop</v>
      </c>
      <c r="V935" s="131"/>
    </row>
    <row r="936">
      <c r="A936" s="129"/>
      <c r="B936" s="168">
        <v>710.0</v>
      </c>
      <c r="C936" s="174" t="s">
        <v>863</v>
      </c>
      <c r="D936" s="154">
        <f>vlookup(E936,terminals!$C$4:$O$196,13,FALSE)</f>
        <v>174</v>
      </c>
      <c r="E936" s="174" t="s">
        <v>1110</v>
      </c>
      <c r="F936" s="154">
        <f>vlookup(G936,terminals!$C$4:$O$196,13,FALSE)</f>
        <v>144</v>
      </c>
      <c r="G936" s="174" t="s">
        <v>344</v>
      </c>
      <c r="H936" s="184" t="s">
        <v>1143</v>
      </c>
      <c r="I936" s="176">
        <v>9500.0</v>
      </c>
      <c r="J936" s="186">
        <v>7500.0</v>
      </c>
      <c r="K936" s="178"/>
      <c r="L936" s="179"/>
      <c r="M936" s="103"/>
      <c r="N936" s="103"/>
      <c r="O936" s="162" t="s">
        <v>1396</v>
      </c>
      <c r="P936" s="180">
        <v>460.0</v>
      </c>
      <c r="Q936" s="103"/>
      <c r="R936" s="168" t="str">
        <f t="shared" si="1"/>
        <v>710174</v>
      </c>
      <c r="S936" s="181" t="str">
        <f>vlookup(R936,route!$A$3:$L$2248,5,FALSE)</f>
        <v>Origin</v>
      </c>
      <c r="T936" s="168" t="str">
        <f t="shared" si="2"/>
        <v>710144</v>
      </c>
      <c r="U936" s="170" t="str">
        <f>vlookup(T936,route!$A$3:$L$2248,5,FALSE)</f>
        <v>Destination</v>
      </c>
      <c r="V936" s="131"/>
    </row>
    <row r="937">
      <c r="A937" s="160"/>
      <c r="B937" s="168">
        <v>711.0</v>
      </c>
      <c r="C937" s="174" t="s">
        <v>864</v>
      </c>
      <c r="D937" s="154">
        <f>vlookup(E937,terminals!$C$4:$O$196,13,FALSE)</f>
        <v>174</v>
      </c>
      <c r="E937" s="174" t="s">
        <v>1110</v>
      </c>
      <c r="F937" s="154">
        <f>vlookup(G937,terminals!$C$4:$O$196,13,FALSE)</f>
        <v>150</v>
      </c>
      <c r="G937" s="174" t="s">
        <v>343</v>
      </c>
      <c r="H937" s="184" t="s">
        <v>1143</v>
      </c>
      <c r="I937" s="176">
        <v>11400.0</v>
      </c>
      <c r="J937" s="186">
        <v>9000.0</v>
      </c>
      <c r="K937" s="178"/>
      <c r="L937" s="179"/>
      <c r="M937" s="103"/>
      <c r="N937" s="103"/>
      <c r="O937" s="162" t="s">
        <v>1494</v>
      </c>
      <c r="P937" s="180">
        <v>493.0</v>
      </c>
      <c r="Q937" s="103"/>
      <c r="R937" s="168" t="str">
        <f t="shared" si="1"/>
        <v>711174</v>
      </c>
      <c r="S937" s="181" t="str">
        <f>vlookup(R937,route!$A$3:$L$2248,5,FALSE)</f>
        <v>Origin</v>
      </c>
      <c r="T937" s="168" t="str">
        <f t="shared" si="2"/>
        <v>711150</v>
      </c>
      <c r="U937" s="170" t="str">
        <f>vlookup(T937,route!$A$3:$L$2248,5,FALSE)</f>
        <v>Dropoff</v>
      </c>
      <c r="V937" s="131"/>
    </row>
    <row r="938">
      <c r="A938" s="160"/>
      <c r="B938" s="168">
        <v>711.0</v>
      </c>
      <c r="C938" s="174" t="s">
        <v>864</v>
      </c>
      <c r="D938" s="154">
        <f>vlookup(E938,terminals!$C$4:$O$196,13,FALSE)</f>
        <v>174</v>
      </c>
      <c r="E938" s="174" t="s">
        <v>1110</v>
      </c>
      <c r="F938" s="154">
        <f>vlookup(G938,terminals!$C$4:$O$196,13,FALSE)</f>
        <v>121</v>
      </c>
      <c r="G938" s="174" t="s">
        <v>299</v>
      </c>
      <c r="H938" s="184" t="s">
        <v>1143</v>
      </c>
      <c r="I938" s="176">
        <v>11875.0</v>
      </c>
      <c r="J938" s="186">
        <v>9375.0</v>
      </c>
      <c r="K938" s="178"/>
      <c r="L938" s="179"/>
      <c r="M938" s="103"/>
      <c r="N938" s="103"/>
      <c r="O938" s="162" t="s">
        <v>1335</v>
      </c>
      <c r="P938" s="180">
        <v>464.0</v>
      </c>
      <c r="Q938" s="103"/>
      <c r="R938" s="168" t="str">
        <f t="shared" si="1"/>
        <v>711174</v>
      </c>
      <c r="S938" s="181" t="str">
        <f>vlookup(R938,route!$A$3:$L$2248,5,FALSE)</f>
        <v>Origin</v>
      </c>
      <c r="T938" s="168" t="str">
        <f t="shared" si="2"/>
        <v>711121</v>
      </c>
      <c r="U938" s="170" t="str">
        <f>vlookup(T938,route!$A$3:$L$2248,5,FALSE)</f>
        <v>Dropoff</v>
      </c>
      <c r="V938" s="131"/>
    </row>
    <row r="939">
      <c r="A939" s="160"/>
      <c r="B939" s="168">
        <v>711.0</v>
      </c>
      <c r="C939" s="174" t="s">
        <v>864</v>
      </c>
      <c r="D939" s="154">
        <f>vlookup(E939,terminals!$C$4:$O$196,13,FALSE)</f>
        <v>174</v>
      </c>
      <c r="E939" s="174" t="s">
        <v>1110</v>
      </c>
      <c r="F939" s="154">
        <f>vlookup(G939,terminals!$C$4:$O$196,13,FALSE)</f>
        <v>142</v>
      </c>
      <c r="G939" s="174" t="s">
        <v>342</v>
      </c>
      <c r="H939" s="184" t="s">
        <v>1143</v>
      </c>
      <c r="I939" s="176">
        <v>11875.0</v>
      </c>
      <c r="J939" s="186">
        <v>9375.0</v>
      </c>
      <c r="K939" s="178"/>
      <c r="L939" s="179"/>
      <c r="M939" s="103"/>
      <c r="N939" s="103"/>
      <c r="O939" s="162" t="s">
        <v>1368</v>
      </c>
      <c r="P939" s="180">
        <v>477.0</v>
      </c>
      <c r="Q939" s="103"/>
      <c r="R939" s="168" t="str">
        <f t="shared" si="1"/>
        <v>711174</v>
      </c>
      <c r="S939" s="181" t="str">
        <f>vlookup(R939,route!$A$3:$L$2248,5,FALSE)</f>
        <v>Origin</v>
      </c>
      <c r="T939" s="168" t="str">
        <f t="shared" si="2"/>
        <v>711142</v>
      </c>
      <c r="U939" s="170" t="str">
        <f>vlookup(T939,route!$A$3:$L$2248,5,FALSE)</f>
        <v>Dropoff</v>
      </c>
      <c r="V939" s="131"/>
    </row>
    <row r="940">
      <c r="A940" s="160"/>
      <c r="B940" s="168">
        <v>711.0</v>
      </c>
      <c r="C940" s="174" t="s">
        <v>864</v>
      </c>
      <c r="D940" s="154">
        <f>vlookup(E940,terminals!$C$4:$O$196,13,FALSE)</f>
        <v>174</v>
      </c>
      <c r="E940" s="174" t="s">
        <v>1110</v>
      </c>
      <c r="F940" s="154">
        <f>vlookup(G940,terminals!$C$4:$O$196,13,FALSE)</f>
        <v>126</v>
      </c>
      <c r="G940" s="174" t="s">
        <v>334</v>
      </c>
      <c r="H940" s="184" t="s">
        <v>1143</v>
      </c>
      <c r="I940" s="176">
        <v>11875.0</v>
      </c>
      <c r="J940" s="186">
        <v>9375.0</v>
      </c>
      <c r="K940" s="178"/>
      <c r="L940" s="179"/>
      <c r="M940" s="103"/>
      <c r="N940" s="103"/>
      <c r="O940" s="162" t="s">
        <v>1495</v>
      </c>
      <c r="P940" s="180">
        <v>507.0</v>
      </c>
      <c r="Q940" s="103"/>
      <c r="R940" s="168" t="str">
        <f t="shared" si="1"/>
        <v>711174</v>
      </c>
      <c r="S940" s="181" t="str">
        <f>vlookup(R940,route!$A$3:$L$2248,5,FALSE)</f>
        <v>Origin</v>
      </c>
      <c r="T940" s="168" t="str">
        <f t="shared" si="2"/>
        <v>711126</v>
      </c>
      <c r="U940" s="170" t="str">
        <f>vlookup(T940,route!$A$3:$L$2248,5,FALSE)</f>
        <v>Dropoff</v>
      </c>
      <c r="V940" s="131"/>
    </row>
    <row r="941">
      <c r="A941" s="160"/>
      <c r="B941" s="168">
        <v>711.0</v>
      </c>
      <c r="C941" s="174" t="s">
        <v>864</v>
      </c>
      <c r="D941" s="154">
        <f>vlookup(E941,terminals!$C$4:$O$196,13,FALSE)</f>
        <v>174</v>
      </c>
      <c r="E941" s="174" t="s">
        <v>1110</v>
      </c>
      <c r="F941" s="154">
        <f>vlookup(G941,terminals!$C$4:$O$196,13,FALSE)</f>
        <v>127</v>
      </c>
      <c r="G941" s="174" t="s">
        <v>336</v>
      </c>
      <c r="H941" s="184" t="s">
        <v>1143</v>
      </c>
      <c r="I941" s="176">
        <v>11875.0</v>
      </c>
      <c r="J941" s="186">
        <v>9375.0</v>
      </c>
      <c r="K941" s="178"/>
      <c r="L941" s="179"/>
      <c r="M941" s="103"/>
      <c r="N941" s="103"/>
      <c r="O941" s="162" t="s">
        <v>1168</v>
      </c>
      <c r="P941" s="180">
        <v>549.0</v>
      </c>
      <c r="Q941" s="103"/>
      <c r="R941" s="168" t="str">
        <f t="shared" si="1"/>
        <v>711174</v>
      </c>
      <c r="S941" s="181" t="str">
        <f>vlookup(R941,route!$A$3:$L$2248,5,FALSE)</f>
        <v>Origin</v>
      </c>
      <c r="T941" s="168" t="str">
        <f t="shared" si="2"/>
        <v>711127</v>
      </c>
      <c r="U941" s="170" t="str">
        <f>vlookup(T941,route!$A$3:$L$2248,5,FALSE)</f>
        <v>Dropoff</v>
      </c>
      <c r="V941" s="131"/>
    </row>
    <row r="942">
      <c r="A942" s="160"/>
      <c r="B942" s="168">
        <v>711.0</v>
      </c>
      <c r="C942" s="174" t="s">
        <v>864</v>
      </c>
      <c r="D942" s="154">
        <f>vlookup(E942,terminals!$C$4:$O$196,13,FALSE)</f>
        <v>174</v>
      </c>
      <c r="E942" s="174" t="s">
        <v>1110</v>
      </c>
      <c r="F942" s="154">
        <f>vlookup(G942,terminals!$C$4:$O$196,13,FALSE)</f>
        <v>134</v>
      </c>
      <c r="G942" s="174" t="s">
        <v>356</v>
      </c>
      <c r="H942" s="184" t="s">
        <v>1143</v>
      </c>
      <c r="I942" s="176">
        <v>11875.0</v>
      </c>
      <c r="J942" s="186">
        <v>9375.0</v>
      </c>
      <c r="K942" s="178"/>
      <c r="L942" s="179"/>
      <c r="M942" s="103"/>
      <c r="N942" s="103"/>
      <c r="O942" s="162" t="s">
        <v>1496</v>
      </c>
      <c r="P942" s="180">
        <v>623.0</v>
      </c>
      <c r="Q942" s="103"/>
      <c r="R942" s="168" t="str">
        <f t="shared" si="1"/>
        <v>711174</v>
      </c>
      <c r="S942" s="181" t="str">
        <f>vlookup(R942,route!$A$3:$L$2248,5,FALSE)</f>
        <v>Origin</v>
      </c>
      <c r="T942" s="168" t="str">
        <f t="shared" si="2"/>
        <v>711134</v>
      </c>
      <c r="U942" s="170" t="str">
        <f>vlookup(T942,route!$A$3:$L$2248,5,FALSE)</f>
        <v>Lastdrop</v>
      </c>
      <c r="V942" s="131"/>
    </row>
    <row r="943">
      <c r="A943" s="129"/>
      <c r="B943" s="168">
        <v>711.0</v>
      </c>
      <c r="C943" s="174" t="s">
        <v>864</v>
      </c>
      <c r="D943" s="154">
        <f>vlookup(E943,terminals!$C$4:$O$196,13,FALSE)</f>
        <v>174</v>
      </c>
      <c r="E943" s="174" t="s">
        <v>1110</v>
      </c>
      <c r="F943" s="154">
        <f>vlookup(G943,terminals!$C$4:$O$196,13,FALSE)</f>
        <v>128</v>
      </c>
      <c r="G943" s="174" t="s">
        <v>338</v>
      </c>
      <c r="H943" s="184" t="s">
        <v>1143</v>
      </c>
      <c r="I943" s="176">
        <v>11875.0</v>
      </c>
      <c r="J943" s="186">
        <v>9375.0</v>
      </c>
      <c r="K943" s="178"/>
      <c r="L943" s="179"/>
      <c r="M943" s="103"/>
      <c r="N943" s="103"/>
      <c r="O943" s="162" t="s">
        <v>1483</v>
      </c>
      <c r="P943" s="180">
        <v>460.0</v>
      </c>
      <c r="Q943" s="103"/>
      <c r="R943" s="168" t="str">
        <f t="shared" si="1"/>
        <v>711174</v>
      </c>
      <c r="S943" s="181" t="str">
        <f>vlookup(R943,route!$A$3:$L$2248,5,FALSE)</f>
        <v>Origin</v>
      </c>
      <c r="T943" s="168" t="str">
        <f t="shared" si="2"/>
        <v>711128</v>
      </c>
      <c r="U943" s="170" t="str">
        <f>vlookup(T943,route!$A$3:$L$2248,5,FALSE)</f>
        <v>Destination</v>
      </c>
      <c r="V943" s="131"/>
    </row>
    <row r="944">
      <c r="A944" s="160"/>
      <c r="B944" s="168">
        <v>712.0</v>
      </c>
      <c r="C944" s="174" t="s">
        <v>864</v>
      </c>
      <c r="D944" s="154">
        <f>vlookup(E944,terminals!$C$4:$O$196,13,FALSE)</f>
        <v>174</v>
      </c>
      <c r="E944" s="174" t="s">
        <v>1110</v>
      </c>
      <c r="F944" s="154">
        <f>vlookup(G944,terminals!$C$4:$O$196,13,FALSE)</f>
        <v>150</v>
      </c>
      <c r="G944" s="174" t="s">
        <v>343</v>
      </c>
      <c r="H944" s="184" t="s">
        <v>1143</v>
      </c>
      <c r="I944" s="176">
        <v>8075.0</v>
      </c>
      <c r="J944" s="186">
        <v>6375.0</v>
      </c>
      <c r="K944" s="178"/>
      <c r="L944" s="179"/>
      <c r="M944" s="103"/>
      <c r="N944" s="103"/>
      <c r="O944" s="162" t="s">
        <v>1494</v>
      </c>
      <c r="P944" s="180">
        <v>493.0</v>
      </c>
      <c r="Q944" s="103"/>
      <c r="R944" s="168" t="str">
        <f t="shared" si="1"/>
        <v>712174</v>
      </c>
      <c r="S944" s="181" t="str">
        <f>vlookup(R944,route!$A$3:$L$2248,5,FALSE)</f>
        <v>Origin</v>
      </c>
      <c r="T944" s="168" t="str">
        <f t="shared" si="2"/>
        <v>712150</v>
      </c>
      <c r="U944" s="170" t="str">
        <f>vlookup(T944,route!$A$3:$L$2248,5,FALSE)</f>
        <v>Dropoff</v>
      </c>
      <c r="V944" s="131"/>
    </row>
    <row r="945">
      <c r="A945" s="160"/>
      <c r="B945" s="168">
        <v>712.0</v>
      </c>
      <c r="C945" s="174" t="s">
        <v>864</v>
      </c>
      <c r="D945" s="154">
        <f>vlookup(E945,terminals!$C$4:$O$196,13,FALSE)</f>
        <v>174</v>
      </c>
      <c r="E945" s="174" t="s">
        <v>1110</v>
      </c>
      <c r="F945" s="154">
        <f>vlookup(G945,terminals!$C$4:$O$196,13,FALSE)</f>
        <v>121</v>
      </c>
      <c r="G945" s="174" t="s">
        <v>299</v>
      </c>
      <c r="H945" s="184" t="s">
        <v>1143</v>
      </c>
      <c r="I945" s="176">
        <v>9500.0</v>
      </c>
      <c r="J945" s="186">
        <v>7500.0</v>
      </c>
      <c r="K945" s="178"/>
      <c r="L945" s="179"/>
      <c r="M945" s="103"/>
      <c r="N945" s="103"/>
      <c r="O945" s="162" t="s">
        <v>1335</v>
      </c>
      <c r="P945" s="180">
        <v>464.0</v>
      </c>
      <c r="Q945" s="103"/>
      <c r="R945" s="168" t="str">
        <f t="shared" si="1"/>
        <v>712174</v>
      </c>
      <c r="S945" s="181" t="str">
        <f>vlookup(R945,route!$A$3:$L$2248,5,FALSE)</f>
        <v>Origin</v>
      </c>
      <c r="T945" s="168" t="str">
        <f t="shared" si="2"/>
        <v>712121</v>
      </c>
      <c r="U945" s="170" t="str">
        <f>vlookup(T945,route!$A$3:$L$2248,5,FALSE)</f>
        <v>Dropoff</v>
      </c>
      <c r="V945" s="131"/>
    </row>
    <row r="946">
      <c r="A946" s="160"/>
      <c r="B946" s="168">
        <v>712.0</v>
      </c>
      <c r="C946" s="174" t="s">
        <v>864</v>
      </c>
      <c r="D946" s="154">
        <f>vlookup(E946,terminals!$C$4:$O$196,13,FALSE)</f>
        <v>174</v>
      </c>
      <c r="E946" s="174" t="s">
        <v>1110</v>
      </c>
      <c r="F946" s="154">
        <f>vlookup(G946,terminals!$C$4:$O$196,13,FALSE)</f>
        <v>142</v>
      </c>
      <c r="G946" s="174" t="s">
        <v>342</v>
      </c>
      <c r="H946" s="184" t="s">
        <v>1143</v>
      </c>
      <c r="I946" s="176">
        <v>7600.0</v>
      </c>
      <c r="J946" s="186">
        <v>6000.0</v>
      </c>
      <c r="K946" s="178"/>
      <c r="L946" s="179"/>
      <c r="M946" s="103"/>
      <c r="N946" s="103"/>
      <c r="O946" s="162" t="s">
        <v>1368</v>
      </c>
      <c r="P946" s="180">
        <v>477.0</v>
      </c>
      <c r="Q946" s="103"/>
      <c r="R946" s="168" t="str">
        <f t="shared" si="1"/>
        <v>712174</v>
      </c>
      <c r="S946" s="181" t="str">
        <f>vlookup(R946,route!$A$3:$L$2248,5,FALSE)</f>
        <v>Origin</v>
      </c>
      <c r="T946" s="168" t="str">
        <f t="shared" si="2"/>
        <v>712142</v>
      </c>
      <c r="U946" s="170" t="str">
        <f>vlookup(T946,route!$A$3:$L$2248,5,FALSE)</f>
        <v>Dropoff</v>
      </c>
      <c r="V946" s="131"/>
    </row>
    <row r="947">
      <c r="A947" s="160"/>
      <c r="B947" s="168">
        <v>712.0</v>
      </c>
      <c r="C947" s="174" t="s">
        <v>864</v>
      </c>
      <c r="D947" s="154">
        <f>vlookup(E947,terminals!$C$4:$O$196,13,FALSE)</f>
        <v>174</v>
      </c>
      <c r="E947" s="174" t="s">
        <v>1110</v>
      </c>
      <c r="F947" s="154">
        <f>vlookup(G947,terminals!$C$4:$O$196,13,FALSE)</f>
        <v>126</v>
      </c>
      <c r="G947" s="174" t="s">
        <v>334</v>
      </c>
      <c r="H947" s="184" t="s">
        <v>1143</v>
      </c>
      <c r="I947" s="176">
        <v>7600.0</v>
      </c>
      <c r="J947" s="186">
        <v>6000.0</v>
      </c>
      <c r="K947" s="178"/>
      <c r="L947" s="179"/>
      <c r="M947" s="103"/>
      <c r="N947" s="103"/>
      <c r="O947" s="162" t="s">
        <v>1495</v>
      </c>
      <c r="P947" s="180">
        <v>507.0</v>
      </c>
      <c r="Q947" s="103"/>
      <c r="R947" s="168" t="str">
        <f t="shared" si="1"/>
        <v>712174</v>
      </c>
      <c r="S947" s="181" t="str">
        <f>vlookup(R947,route!$A$3:$L$2248,5,FALSE)</f>
        <v>Origin</v>
      </c>
      <c r="T947" s="168" t="str">
        <f t="shared" si="2"/>
        <v>712126</v>
      </c>
      <c r="U947" s="170" t="str">
        <f>vlookup(T947,route!$A$3:$L$2248,5,FALSE)</f>
        <v>Dropoff</v>
      </c>
      <c r="V947" s="131"/>
    </row>
    <row r="948">
      <c r="A948" s="160"/>
      <c r="B948" s="168">
        <v>712.0</v>
      </c>
      <c r="C948" s="174" t="s">
        <v>864</v>
      </c>
      <c r="D948" s="154">
        <f>vlookup(E948,terminals!$C$4:$O$196,13,FALSE)</f>
        <v>174</v>
      </c>
      <c r="E948" s="174" t="s">
        <v>1110</v>
      </c>
      <c r="F948" s="154">
        <f>vlookup(G948,terminals!$C$4:$O$196,13,FALSE)</f>
        <v>127</v>
      </c>
      <c r="G948" s="174" t="s">
        <v>336</v>
      </c>
      <c r="H948" s="184" t="s">
        <v>1143</v>
      </c>
      <c r="I948" s="176">
        <v>7600.0</v>
      </c>
      <c r="J948" s="186">
        <v>6000.0</v>
      </c>
      <c r="K948" s="178"/>
      <c r="L948" s="179"/>
      <c r="M948" s="103"/>
      <c r="N948" s="103"/>
      <c r="O948" s="162" t="s">
        <v>1168</v>
      </c>
      <c r="P948" s="180">
        <v>549.0</v>
      </c>
      <c r="Q948" s="103"/>
      <c r="R948" s="168" t="str">
        <f t="shared" si="1"/>
        <v>712174</v>
      </c>
      <c r="S948" s="181" t="str">
        <f>vlookup(R948,route!$A$3:$L$2248,5,FALSE)</f>
        <v>Origin</v>
      </c>
      <c r="T948" s="168" t="str">
        <f t="shared" si="2"/>
        <v>712127</v>
      </c>
      <c r="U948" s="170" t="str">
        <f>vlookup(T948,route!$A$3:$L$2248,5,FALSE)</f>
        <v>Dropoff</v>
      </c>
      <c r="V948" s="131"/>
    </row>
    <row r="949">
      <c r="A949" s="160"/>
      <c r="B949" s="168">
        <v>712.0</v>
      </c>
      <c r="C949" s="174" t="s">
        <v>864</v>
      </c>
      <c r="D949" s="154">
        <f>vlookup(E949,terminals!$C$4:$O$196,13,FALSE)</f>
        <v>174</v>
      </c>
      <c r="E949" s="174" t="s">
        <v>1110</v>
      </c>
      <c r="F949" s="154">
        <f>vlookup(G949,terminals!$C$4:$O$196,13,FALSE)</f>
        <v>134</v>
      </c>
      <c r="G949" s="174" t="s">
        <v>356</v>
      </c>
      <c r="H949" s="184" t="s">
        <v>1143</v>
      </c>
      <c r="I949" s="176">
        <v>7600.0</v>
      </c>
      <c r="J949" s="186">
        <v>6000.0</v>
      </c>
      <c r="K949" s="178"/>
      <c r="L949" s="179"/>
      <c r="M949" s="103"/>
      <c r="N949" s="103"/>
      <c r="O949" s="162" t="s">
        <v>1496</v>
      </c>
      <c r="P949" s="180">
        <v>623.0</v>
      </c>
      <c r="Q949" s="103"/>
      <c r="R949" s="168" t="str">
        <f t="shared" si="1"/>
        <v>712174</v>
      </c>
      <c r="S949" s="181" t="str">
        <f>vlookup(R949,route!$A$3:$L$2248,5,FALSE)</f>
        <v>Origin</v>
      </c>
      <c r="T949" s="168" t="str">
        <f t="shared" si="2"/>
        <v>712134</v>
      </c>
      <c r="U949" s="170" t="str">
        <f>vlookup(T949,route!$A$3:$L$2248,5,FALSE)</f>
        <v>Lastdrop</v>
      </c>
      <c r="V949" s="131"/>
    </row>
    <row r="950">
      <c r="A950" s="129"/>
      <c r="B950" s="168">
        <v>712.0</v>
      </c>
      <c r="C950" s="174" t="s">
        <v>864</v>
      </c>
      <c r="D950" s="154">
        <f>vlookup(E950,terminals!$C$4:$O$196,13,FALSE)</f>
        <v>174</v>
      </c>
      <c r="E950" s="174" t="s">
        <v>1110</v>
      </c>
      <c r="F950" s="154">
        <f>vlookup(G950,terminals!$C$4:$O$196,13,FALSE)</f>
        <v>128</v>
      </c>
      <c r="G950" s="174" t="s">
        <v>338</v>
      </c>
      <c r="H950" s="184" t="s">
        <v>1143</v>
      </c>
      <c r="I950" s="176">
        <v>7600.0</v>
      </c>
      <c r="J950" s="186">
        <v>6000.0</v>
      </c>
      <c r="K950" s="178"/>
      <c r="L950" s="179"/>
      <c r="M950" s="103"/>
      <c r="N950" s="103"/>
      <c r="O950" s="162" t="s">
        <v>1483</v>
      </c>
      <c r="P950" s="180">
        <v>460.0</v>
      </c>
      <c r="Q950" s="103"/>
      <c r="R950" s="168" t="str">
        <f t="shared" si="1"/>
        <v>712174</v>
      </c>
      <c r="S950" s="181" t="str">
        <f>vlookup(R950,route!$A$3:$L$2248,5,FALSE)</f>
        <v>Origin</v>
      </c>
      <c r="T950" s="168" t="str">
        <f t="shared" si="2"/>
        <v>712128</v>
      </c>
      <c r="U950" s="170" t="str">
        <f>vlookup(T950,route!$A$3:$L$2248,5,FALSE)</f>
        <v>Destination</v>
      </c>
      <c r="V950" s="131"/>
    </row>
    <row r="951">
      <c r="A951" s="160"/>
      <c r="B951" s="168">
        <v>713.0</v>
      </c>
      <c r="C951" s="174" t="s">
        <v>864</v>
      </c>
      <c r="D951" s="154">
        <f>vlookup(E951,terminals!$C$4:$O$196,13,FALSE)</f>
        <v>174</v>
      </c>
      <c r="E951" s="174" t="s">
        <v>1110</v>
      </c>
      <c r="F951" s="154">
        <f>vlookup(G951,terminals!$C$4:$O$196,13,FALSE)</f>
        <v>150</v>
      </c>
      <c r="G951" s="174" t="s">
        <v>343</v>
      </c>
      <c r="H951" s="184" t="s">
        <v>1143</v>
      </c>
      <c r="I951" s="176">
        <v>9025.0</v>
      </c>
      <c r="J951" s="186">
        <v>7125.0</v>
      </c>
      <c r="K951" s="178"/>
      <c r="L951" s="179"/>
      <c r="M951" s="103"/>
      <c r="N951" s="103"/>
      <c r="O951" s="162" t="s">
        <v>1494</v>
      </c>
      <c r="P951" s="180">
        <v>493.0</v>
      </c>
      <c r="Q951" s="103"/>
      <c r="R951" s="168" t="str">
        <f t="shared" si="1"/>
        <v>713174</v>
      </c>
      <c r="S951" s="181" t="str">
        <f>vlookup(R951,route!$A$3:$L$2248,5,FALSE)</f>
        <v>Origin</v>
      </c>
      <c r="T951" s="168" t="str">
        <f t="shared" si="2"/>
        <v>713150</v>
      </c>
      <c r="U951" s="170" t="str">
        <f>vlookup(T951,route!$A$3:$L$2248,5,FALSE)</f>
        <v>Dropoff</v>
      </c>
      <c r="V951" s="131"/>
    </row>
    <row r="952">
      <c r="A952" s="160"/>
      <c r="B952" s="168">
        <v>713.0</v>
      </c>
      <c r="C952" s="174" t="s">
        <v>864</v>
      </c>
      <c r="D952" s="154">
        <f>vlookup(E952,terminals!$C$4:$O$196,13,FALSE)</f>
        <v>174</v>
      </c>
      <c r="E952" s="174" t="s">
        <v>1110</v>
      </c>
      <c r="F952" s="154">
        <f>vlookup(G952,terminals!$C$4:$O$196,13,FALSE)</f>
        <v>121</v>
      </c>
      <c r="G952" s="174" t="s">
        <v>299</v>
      </c>
      <c r="H952" s="184" t="s">
        <v>1143</v>
      </c>
      <c r="I952" s="176">
        <v>10450.0</v>
      </c>
      <c r="J952" s="186">
        <v>8250.0</v>
      </c>
      <c r="K952" s="178"/>
      <c r="L952" s="179"/>
      <c r="M952" s="103"/>
      <c r="N952" s="103"/>
      <c r="O952" s="162" t="s">
        <v>1335</v>
      </c>
      <c r="P952" s="180">
        <v>464.0</v>
      </c>
      <c r="Q952" s="103"/>
      <c r="R952" s="168" t="str">
        <f t="shared" si="1"/>
        <v>713174</v>
      </c>
      <c r="S952" s="181" t="str">
        <f>vlookup(R952,route!$A$3:$L$2248,5,FALSE)</f>
        <v>Origin</v>
      </c>
      <c r="T952" s="168" t="str">
        <f t="shared" si="2"/>
        <v>713121</v>
      </c>
      <c r="U952" s="170" t="str">
        <f>vlookup(T952,route!$A$3:$L$2248,5,FALSE)</f>
        <v>Dropoff</v>
      </c>
      <c r="V952" s="131"/>
    </row>
    <row r="953">
      <c r="A953" s="160"/>
      <c r="B953" s="168">
        <v>713.0</v>
      </c>
      <c r="C953" s="174" t="s">
        <v>864</v>
      </c>
      <c r="D953" s="154">
        <f>vlookup(E953,terminals!$C$4:$O$196,13,FALSE)</f>
        <v>174</v>
      </c>
      <c r="E953" s="174" t="s">
        <v>1110</v>
      </c>
      <c r="F953" s="154">
        <f>vlookup(G953,terminals!$C$4:$O$196,13,FALSE)</f>
        <v>142</v>
      </c>
      <c r="G953" s="174" t="s">
        <v>342</v>
      </c>
      <c r="H953" s="184" t="s">
        <v>1143</v>
      </c>
      <c r="I953" s="176">
        <v>8550.0</v>
      </c>
      <c r="J953" s="186">
        <v>6750.0</v>
      </c>
      <c r="K953" s="178"/>
      <c r="L953" s="179"/>
      <c r="M953" s="103"/>
      <c r="N953" s="103"/>
      <c r="O953" s="162" t="s">
        <v>1368</v>
      </c>
      <c r="P953" s="180">
        <v>477.0</v>
      </c>
      <c r="Q953" s="103"/>
      <c r="R953" s="168" t="str">
        <f t="shared" si="1"/>
        <v>713174</v>
      </c>
      <c r="S953" s="181" t="str">
        <f>vlookup(R953,route!$A$3:$L$2248,5,FALSE)</f>
        <v>Origin</v>
      </c>
      <c r="T953" s="168" t="str">
        <f t="shared" si="2"/>
        <v>713142</v>
      </c>
      <c r="U953" s="170" t="str">
        <f>vlookup(T953,route!$A$3:$L$2248,5,FALSE)</f>
        <v>Dropoff</v>
      </c>
      <c r="V953" s="131"/>
    </row>
    <row r="954">
      <c r="A954" s="160"/>
      <c r="B954" s="168">
        <v>713.0</v>
      </c>
      <c r="C954" s="174" t="s">
        <v>864</v>
      </c>
      <c r="D954" s="154">
        <f>vlookup(E954,terminals!$C$4:$O$196,13,FALSE)</f>
        <v>174</v>
      </c>
      <c r="E954" s="174" t="s">
        <v>1110</v>
      </c>
      <c r="F954" s="154">
        <f>vlookup(G954,terminals!$C$4:$O$196,13,FALSE)</f>
        <v>126</v>
      </c>
      <c r="G954" s="174" t="s">
        <v>334</v>
      </c>
      <c r="H954" s="184" t="s">
        <v>1143</v>
      </c>
      <c r="I954" s="176">
        <v>8550.0</v>
      </c>
      <c r="J954" s="186">
        <v>6750.0</v>
      </c>
      <c r="K954" s="178"/>
      <c r="L954" s="179"/>
      <c r="M954" s="103"/>
      <c r="N954" s="103"/>
      <c r="O954" s="162" t="s">
        <v>1495</v>
      </c>
      <c r="P954" s="180">
        <v>507.0</v>
      </c>
      <c r="Q954" s="103"/>
      <c r="R954" s="168" t="str">
        <f t="shared" si="1"/>
        <v>713174</v>
      </c>
      <c r="S954" s="181" t="str">
        <f>vlookup(R954,route!$A$3:$L$2248,5,FALSE)</f>
        <v>Origin</v>
      </c>
      <c r="T954" s="168" t="str">
        <f t="shared" si="2"/>
        <v>713126</v>
      </c>
      <c r="U954" s="170" t="str">
        <f>vlookup(T954,route!$A$3:$L$2248,5,FALSE)</f>
        <v>Dropoff</v>
      </c>
      <c r="V954" s="131"/>
    </row>
    <row r="955">
      <c r="A955" s="160"/>
      <c r="B955" s="168">
        <v>713.0</v>
      </c>
      <c r="C955" s="174" t="s">
        <v>864</v>
      </c>
      <c r="D955" s="154">
        <f>vlookup(E955,terminals!$C$4:$O$196,13,FALSE)</f>
        <v>174</v>
      </c>
      <c r="E955" s="174" t="s">
        <v>1110</v>
      </c>
      <c r="F955" s="154">
        <f>vlookup(G955,terminals!$C$4:$O$196,13,FALSE)</f>
        <v>127</v>
      </c>
      <c r="G955" s="174" t="s">
        <v>336</v>
      </c>
      <c r="H955" s="184" t="s">
        <v>1143</v>
      </c>
      <c r="I955" s="176">
        <v>8550.0</v>
      </c>
      <c r="J955" s="186">
        <v>6750.0</v>
      </c>
      <c r="K955" s="178"/>
      <c r="L955" s="179"/>
      <c r="M955" s="103"/>
      <c r="N955" s="103"/>
      <c r="O955" s="162" t="s">
        <v>1168</v>
      </c>
      <c r="P955" s="180">
        <v>506.0</v>
      </c>
      <c r="Q955" s="103"/>
      <c r="R955" s="168" t="str">
        <f t="shared" si="1"/>
        <v>713174</v>
      </c>
      <c r="S955" s="181" t="str">
        <f>vlookup(R955,route!$A$3:$L$2248,5,FALSE)</f>
        <v>Origin</v>
      </c>
      <c r="T955" s="168" t="str">
        <f t="shared" si="2"/>
        <v>713127</v>
      </c>
      <c r="U955" s="170" t="str">
        <f>vlookup(T955,route!$A$3:$L$2248,5,FALSE)</f>
        <v>Dropoff</v>
      </c>
      <c r="V955" s="131"/>
    </row>
    <row r="956">
      <c r="A956" s="160"/>
      <c r="B956" s="168">
        <v>713.0</v>
      </c>
      <c r="C956" s="174" t="s">
        <v>864</v>
      </c>
      <c r="D956" s="154">
        <f>vlookup(E956,terminals!$C$4:$O$196,13,FALSE)</f>
        <v>174</v>
      </c>
      <c r="E956" s="174" t="s">
        <v>1110</v>
      </c>
      <c r="F956" s="154">
        <f>vlookup(G956,terminals!$C$4:$O$196,13,FALSE)</f>
        <v>134</v>
      </c>
      <c r="G956" s="174" t="s">
        <v>356</v>
      </c>
      <c r="H956" s="184" t="s">
        <v>1143</v>
      </c>
      <c r="I956" s="176">
        <v>8550.0</v>
      </c>
      <c r="J956" s="186">
        <v>6750.0</v>
      </c>
      <c r="K956" s="178"/>
      <c r="L956" s="179"/>
      <c r="M956" s="103"/>
      <c r="N956" s="103"/>
      <c r="O956" s="162" t="s">
        <v>1496</v>
      </c>
      <c r="P956" s="180">
        <v>460.0</v>
      </c>
      <c r="Q956" s="103"/>
      <c r="R956" s="168" t="str">
        <f t="shared" si="1"/>
        <v>713174</v>
      </c>
      <c r="S956" s="181" t="str">
        <f>vlookup(R956,route!$A$3:$L$2248,5,FALSE)</f>
        <v>Origin</v>
      </c>
      <c r="T956" s="168" t="str">
        <f t="shared" si="2"/>
        <v>713134</v>
      </c>
      <c r="U956" s="170" t="str">
        <f>vlookup(T956,route!$A$3:$L$2248,5,FALSE)</f>
        <v>Lastdrop</v>
      </c>
      <c r="V956" s="131"/>
    </row>
    <row r="957">
      <c r="A957" s="129"/>
      <c r="B957" s="168">
        <v>713.0</v>
      </c>
      <c r="C957" s="174" t="s">
        <v>864</v>
      </c>
      <c r="D957" s="154">
        <f>vlookup(E957,terminals!$C$4:$O$196,13,FALSE)</f>
        <v>174</v>
      </c>
      <c r="E957" s="174" t="s">
        <v>1110</v>
      </c>
      <c r="F957" s="154">
        <f>vlookup(G957,terminals!$C$4:$O$196,13,FALSE)</f>
        <v>128</v>
      </c>
      <c r="G957" s="174" t="s">
        <v>338</v>
      </c>
      <c r="H957" s="184" t="s">
        <v>1143</v>
      </c>
      <c r="I957" s="176">
        <v>8550.0</v>
      </c>
      <c r="J957" s="186">
        <v>6750.0</v>
      </c>
      <c r="K957" s="178"/>
      <c r="L957" s="179"/>
      <c r="M957" s="103"/>
      <c r="N957" s="103"/>
      <c r="O957" s="162" t="s">
        <v>1483</v>
      </c>
      <c r="P957" s="180">
        <v>464.0</v>
      </c>
      <c r="Q957" s="103"/>
      <c r="R957" s="168" t="str">
        <f t="shared" si="1"/>
        <v>713174</v>
      </c>
      <c r="S957" s="181" t="str">
        <f>vlookup(R957,route!$A$3:$L$2248,5,FALSE)</f>
        <v>Origin</v>
      </c>
      <c r="T957" s="168" t="str">
        <f t="shared" si="2"/>
        <v>713128</v>
      </c>
      <c r="U957" s="170" t="str">
        <f>vlookup(T957,route!$A$3:$L$2248,5,FALSE)</f>
        <v>Destination</v>
      </c>
      <c r="V957" s="131"/>
    </row>
    <row r="958">
      <c r="A958" s="160"/>
      <c r="B958" s="168">
        <v>714.0</v>
      </c>
      <c r="C958" s="174" t="s">
        <v>867</v>
      </c>
      <c r="D958" s="154">
        <f>vlookup(E958,terminals!$C$4:$O$196,13,FALSE)</f>
        <v>174</v>
      </c>
      <c r="E958" s="174" t="s">
        <v>1110</v>
      </c>
      <c r="F958" s="154">
        <f>vlookup(G958,terminals!$C$4:$O$196,13,FALSE)</f>
        <v>125</v>
      </c>
      <c r="G958" s="174" t="s">
        <v>1112</v>
      </c>
      <c r="H958" s="184" t="s">
        <v>1143</v>
      </c>
      <c r="I958" s="176">
        <v>12350.0</v>
      </c>
      <c r="J958" s="177">
        <v>9750.0</v>
      </c>
      <c r="K958" s="178"/>
      <c r="L958" s="179"/>
      <c r="M958" s="103"/>
      <c r="N958" s="103"/>
      <c r="O958" s="162" t="s">
        <v>1311</v>
      </c>
      <c r="P958" s="180">
        <v>570.0</v>
      </c>
      <c r="Q958" s="103"/>
      <c r="R958" s="168" t="str">
        <f t="shared" si="1"/>
        <v>714174</v>
      </c>
      <c r="S958" s="181" t="str">
        <f>vlookup(R958,route!$A$3:$L$2248,5,FALSE)</f>
        <v>Origin</v>
      </c>
      <c r="T958" s="168" t="str">
        <f t="shared" si="2"/>
        <v>714125</v>
      </c>
      <c r="U958" s="170" t="str">
        <f>vlookup(T958,route!$A$3:$L$2248,5,FALSE)</f>
        <v>Dropoff</v>
      </c>
      <c r="V958" s="131"/>
    </row>
    <row r="959">
      <c r="A959" s="160"/>
      <c r="B959" s="168">
        <v>714.0</v>
      </c>
      <c r="C959" s="174" t="s">
        <v>867</v>
      </c>
      <c r="D959" s="154">
        <f>vlookup(E959,terminals!$C$4:$O$196,13,FALSE)</f>
        <v>174</v>
      </c>
      <c r="E959" s="174" t="s">
        <v>1110</v>
      </c>
      <c r="F959" s="154">
        <f>vlookup(G959,terminals!$C$4:$O$196,13,FALSE)</f>
        <v>142</v>
      </c>
      <c r="G959" s="174" t="s">
        <v>342</v>
      </c>
      <c r="H959" s="184" t="s">
        <v>1143</v>
      </c>
      <c r="I959" s="176">
        <v>12350.0</v>
      </c>
      <c r="J959" s="177">
        <v>9750.0</v>
      </c>
      <c r="K959" s="178"/>
      <c r="L959" s="179"/>
      <c r="M959" s="103"/>
      <c r="N959" s="103"/>
      <c r="O959" s="162" t="s">
        <v>1368</v>
      </c>
      <c r="P959" s="180">
        <v>499.0</v>
      </c>
      <c r="Q959" s="103"/>
      <c r="R959" s="168" t="str">
        <f t="shared" si="1"/>
        <v>714174</v>
      </c>
      <c r="S959" s="181" t="str">
        <f>vlookup(R959,route!$A$3:$L$2248,5,FALSE)</f>
        <v>Origin</v>
      </c>
      <c r="T959" s="168" t="str">
        <f t="shared" si="2"/>
        <v>714142</v>
      </c>
      <c r="U959" s="170" t="str">
        <f>vlookup(T959,route!$A$3:$L$2248,5,FALSE)</f>
        <v>Dropoff</v>
      </c>
      <c r="V959" s="131"/>
    </row>
    <row r="960">
      <c r="A960" s="160"/>
      <c r="B960" s="168">
        <v>714.0</v>
      </c>
      <c r="C960" s="174" t="s">
        <v>867</v>
      </c>
      <c r="D960" s="154">
        <f>vlookup(E960,terminals!$C$4:$O$196,13,FALSE)</f>
        <v>174</v>
      </c>
      <c r="E960" s="174" t="s">
        <v>1110</v>
      </c>
      <c r="F960" s="154">
        <f>vlookup(G960,terminals!$C$4:$O$196,13,FALSE)</f>
        <v>127</v>
      </c>
      <c r="G960" s="174" t="s">
        <v>336</v>
      </c>
      <c r="H960" s="184" t="s">
        <v>1143</v>
      </c>
      <c r="I960" s="176">
        <v>12350.0</v>
      </c>
      <c r="J960" s="177">
        <v>9750.0</v>
      </c>
      <c r="K960" s="178"/>
      <c r="L960" s="179"/>
      <c r="M960" s="103"/>
      <c r="N960" s="103"/>
      <c r="O960" s="162" t="s">
        <v>1168</v>
      </c>
      <c r="P960" s="180">
        <v>549.0</v>
      </c>
      <c r="Q960" s="103"/>
      <c r="R960" s="168" t="str">
        <f t="shared" si="1"/>
        <v>714174</v>
      </c>
      <c r="S960" s="181" t="str">
        <f>vlookup(R960,route!$A$3:$L$2248,5,FALSE)</f>
        <v>Origin</v>
      </c>
      <c r="T960" s="168" t="str">
        <f t="shared" si="2"/>
        <v>714127</v>
      </c>
      <c r="U960" s="170" t="str">
        <f>vlookup(T960,route!$A$3:$L$2248,5,FALSE)</f>
        <v>Lastdrop</v>
      </c>
      <c r="V960" s="131"/>
    </row>
    <row r="961">
      <c r="A961" s="129"/>
      <c r="B961" s="168">
        <v>714.0</v>
      </c>
      <c r="C961" s="174" t="s">
        <v>867</v>
      </c>
      <c r="D961" s="154">
        <f>vlookup(E961,terminals!$C$4:$O$196,13,FALSE)</f>
        <v>174</v>
      </c>
      <c r="E961" s="174" t="s">
        <v>1110</v>
      </c>
      <c r="F961" s="154">
        <f>vlookup(G961,terminals!$C$4:$O$196,13,FALSE)</f>
        <v>146</v>
      </c>
      <c r="G961" s="174" t="s">
        <v>350</v>
      </c>
      <c r="H961" s="184" t="s">
        <v>1143</v>
      </c>
      <c r="I961" s="176">
        <v>12825.0</v>
      </c>
      <c r="J961" s="177">
        <v>10125.0</v>
      </c>
      <c r="K961" s="178"/>
      <c r="L961" s="179"/>
      <c r="M961" s="103"/>
      <c r="N961" s="103"/>
      <c r="O961" s="162" t="s">
        <v>1199</v>
      </c>
      <c r="P961" s="180">
        <v>550.0</v>
      </c>
      <c r="Q961" s="103"/>
      <c r="R961" s="168" t="str">
        <f t="shared" si="1"/>
        <v>714174</v>
      </c>
      <c r="S961" s="181" t="str">
        <f>vlookup(R961,route!$A$3:$L$2248,5,FALSE)</f>
        <v>Origin</v>
      </c>
      <c r="T961" s="168" t="str">
        <f t="shared" si="2"/>
        <v>714146</v>
      </c>
      <c r="U961" s="170" t="str">
        <f>vlookup(T961,route!$A$3:$L$2248,5,FALSE)</f>
        <v>Destination</v>
      </c>
      <c r="V961" s="131"/>
    </row>
    <row r="962">
      <c r="A962" s="160"/>
      <c r="B962" s="168">
        <v>715.0</v>
      </c>
      <c r="C962" s="174" t="s">
        <v>868</v>
      </c>
      <c r="D962" s="154">
        <f>vlookup(E962,terminals!$C$4:$O$196,13,FALSE)</f>
        <v>174</v>
      </c>
      <c r="E962" s="174" t="s">
        <v>1110</v>
      </c>
      <c r="F962" s="154">
        <f>vlookup(G962,terminals!$C$4:$O$196,13,FALSE)</f>
        <v>131</v>
      </c>
      <c r="G962" s="174" t="s">
        <v>1111</v>
      </c>
      <c r="H962" s="175" t="s">
        <v>1143</v>
      </c>
      <c r="I962" s="176">
        <v>9025.0</v>
      </c>
      <c r="J962" s="177">
        <v>7125.0</v>
      </c>
      <c r="K962" s="178"/>
      <c r="L962" s="179"/>
      <c r="M962" s="103"/>
      <c r="N962" s="103"/>
      <c r="O962" s="162" t="s">
        <v>1212</v>
      </c>
      <c r="P962" s="180">
        <v>520.0</v>
      </c>
      <c r="Q962" s="103"/>
      <c r="R962" s="168" t="str">
        <f t="shared" si="1"/>
        <v>715174</v>
      </c>
      <c r="S962" s="181" t="str">
        <f>vlookup(R962,route!$A$3:$L$2248,5,FALSE)</f>
        <v>Origin</v>
      </c>
      <c r="T962" s="168" t="str">
        <f t="shared" si="2"/>
        <v>715131</v>
      </c>
      <c r="U962" s="170" t="str">
        <f>vlookup(T962,route!$A$3:$L$2248,5,FALSE)</f>
        <v>Dropoff</v>
      </c>
      <c r="V962" s="131"/>
    </row>
    <row r="963">
      <c r="A963" s="160"/>
      <c r="B963" s="168">
        <v>715.0</v>
      </c>
      <c r="C963" s="174" t="s">
        <v>868</v>
      </c>
      <c r="D963" s="154">
        <f>vlookup(E963,terminals!$C$4:$O$196,13,FALSE)</f>
        <v>174</v>
      </c>
      <c r="E963" s="174" t="s">
        <v>1110</v>
      </c>
      <c r="F963" s="154">
        <f>vlookup(G963,terminals!$C$4:$O$196,13,FALSE)</f>
        <v>150</v>
      </c>
      <c r="G963" s="174" t="s">
        <v>343</v>
      </c>
      <c r="H963" s="175" t="s">
        <v>1143</v>
      </c>
      <c r="I963" s="176">
        <v>9500.0</v>
      </c>
      <c r="J963" s="177">
        <v>7500.0</v>
      </c>
      <c r="K963" s="178"/>
      <c r="L963" s="179"/>
      <c r="M963" s="103"/>
      <c r="N963" s="103"/>
      <c r="O963" s="162" t="s">
        <v>1494</v>
      </c>
      <c r="P963" s="180">
        <v>465.0</v>
      </c>
      <c r="Q963" s="103"/>
      <c r="R963" s="168" t="str">
        <f t="shared" si="1"/>
        <v>715174</v>
      </c>
      <c r="S963" s="181" t="str">
        <f>vlookup(R963,route!$A$3:$L$2248,5,FALSE)</f>
        <v>Origin</v>
      </c>
      <c r="T963" s="168" t="str">
        <f t="shared" si="2"/>
        <v>715150</v>
      </c>
      <c r="U963" s="170" t="str">
        <f>vlookup(T963,route!$A$3:$L$2248,5,FALSE)</f>
        <v>Dropoff</v>
      </c>
      <c r="V963" s="131"/>
    </row>
    <row r="964">
      <c r="A964" s="160"/>
      <c r="B964" s="168">
        <v>715.0</v>
      </c>
      <c r="C964" s="174" t="s">
        <v>868</v>
      </c>
      <c r="D964" s="154">
        <f>vlookup(E964,terminals!$C$4:$O$196,13,FALSE)</f>
        <v>174</v>
      </c>
      <c r="E964" s="174" t="s">
        <v>1110</v>
      </c>
      <c r="F964" s="154">
        <f>vlookup(G964,terminals!$C$4:$O$196,13,FALSE)</f>
        <v>149</v>
      </c>
      <c r="G964" s="174" t="s">
        <v>1114</v>
      </c>
      <c r="H964" s="175" t="s">
        <v>1143</v>
      </c>
      <c r="I964" s="176">
        <v>9500.0</v>
      </c>
      <c r="J964" s="177">
        <v>7500.0</v>
      </c>
      <c r="K964" s="178"/>
      <c r="L964" s="179"/>
      <c r="M964" s="103"/>
      <c r="N964" s="103"/>
      <c r="O964" s="162" t="s">
        <v>1493</v>
      </c>
      <c r="P964" s="180">
        <v>332.0</v>
      </c>
      <c r="Q964" s="103"/>
      <c r="R964" s="168" t="str">
        <f t="shared" si="1"/>
        <v>715174</v>
      </c>
      <c r="S964" s="181" t="str">
        <f>vlookup(R964,route!$A$3:$L$2248,5,FALSE)</f>
        <v>Origin</v>
      </c>
      <c r="T964" s="168" t="str">
        <f t="shared" si="2"/>
        <v>715149</v>
      </c>
      <c r="U964" s="170" t="str">
        <f>vlookup(T964,route!$A$3:$L$2248,5,FALSE)</f>
        <v>Dropoff</v>
      </c>
      <c r="V964" s="131"/>
    </row>
    <row r="965">
      <c r="A965" s="160"/>
      <c r="B965" s="168">
        <v>715.0</v>
      </c>
      <c r="C965" s="174" t="s">
        <v>868</v>
      </c>
      <c r="D965" s="154">
        <f>vlookup(E965,terminals!$C$4:$O$196,13,FALSE)</f>
        <v>174</v>
      </c>
      <c r="E965" s="174" t="s">
        <v>1110</v>
      </c>
      <c r="F965" s="154">
        <f>vlookup(G965,terminals!$C$4:$O$196,13,FALSE)</f>
        <v>152</v>
      </c>
      <c r="G965" s="174" t="s">
        <v>332</v>
      </c>
      <c r="H965" s="175" t="s">
        <v>1143</v>
      </c>
      <c r="I965" s="176">
        <v>10925.0</v>
      </c>
      <c r="J965" s="177">
        <v>8625.0</v>
      </c>
      <c r="K965" s="178"/>
      <c r="L965" s="179"/>
      <c r="M965" s="103"/>
      <c r="N965" s="103"/>
      <c r="O965" s="162" t="s">
        <v>1186</v>
      </c>
      <c r="P965" s="180">
        <v>456.0</v>
      </c>
      <c r="Q965" s="103"/>
      <c r="R965" s="168" t="str">
        <f t="shared" si="1"/>
        <v>715174</v>
      </c>
      <c r="S965" s="181" t="str">
        <f>vlookup(R965,route!$A$3:$L$2248,5,FALSE)</f>
        <v>Origin</v>
      </c>
      <c r="T965" s="168" t="str">
        <f t="shared" si="2"/>
        <v>715152</v>
      </c>
      <c r="U965" s="170" t="str">
        <f>vlookup(T965,route!$A$3:$L$2248,5,FALSE)</f>
        <v>Lastdrop</v>
      </c>
      <c r="V965" s="131"/>
    </row>
    <row r="966">
      <c r="A966" s="129"/>
      <c r="B966" s="168">
        <v>715.0</v>
      </c>
      <c r="C966" s="174" t="s">
        <v>868</v>
      </c>
      <c r="D966" s="154">
        <f>vlookup(E966,terminals!$C$4:$O$196,13,FALSE)</f>
        <v>174</v>
      </c>
      <c r="E966" s="174" t="s">
        <v>1110</v>
      </c>
      <c r="F966" s="154">
        <f>vlookup(G966,terminals!$C$4:$O$196,13,FALSE)</f>
        <v>123</v>
      </c>
      <c r="G966" s="174" t="s">
        <v>346</v>
      </c>
      <c r="H966" s="175" t="s">
        <v>1143</v>
      </c>
      <c r="I966" s="176">
        <v>10925.0</v>
      </c>
      <c r="J966" s="177">
        <v>8625.0</v>
      </c>
      <c r="K966" s="178"/>
      <c r="L966" s="179"/>
      <c r="M966" s="103"/>
      <c r="N966" s="103"/>
      <c r="O966" s="162" t="s">
        <v>1497</v>
      </c>
      <c r="P966" s="180">
        <v>460.0</v>
      </c>
      <c r="Q966" s="103"/>
      <c r="R966" s="168" t="str">
        <f t="shared" si="1"/>
        <v>715174</v>
      </c>
      <c r="S966" s="181" t="str">
        <f>vlookup(R966,route!$A$3:$L$2248,5,FALSE)</f>
        <v>Origin</v>
      </c>
      <c r="T966" s="168" t="str">
        <f t="shared" si="2"/>
        <v>715123</v>
      </c>
      <c r="U966" s="170" t="str">
        <f>vlookup(T966,route!$A$3:$L$2248,5,FALSE)</f>
        <v>Destination</v>
      </c>
      <c r="V966" s="131"/>
    </row>
    <row r="967">
      <c r="A967" s="160"/>
      <c r="B967" s="168">
        <v>716.0</v>
      </c>
      <c r="C967" s="174" t="s">
        <v>539</v>
      </c>
      <c r="D967" s="154">
        <f>vlookup(E967,terminals!$C$4:$O$196,13,FALSE)</f>
        <v>175</v>
      </c>
      <c r="E967" s="174" t="s">
        <v>322</v>
      </c>
      <c r="F967" s="154">
        <f>vlookup(G967,terminals!$C$4:$O$196,13,FALSE)</f>
        <v>145</v>
      </c>
      <c r="G967" s="174" t="s">
        <v>304</v>
      </c>
      <c r="H967" s="184" t="s">
        <v>1143</v>
      </c>
      <c r="I967" s="176">
        <v>6175.0</v>
      </c>
      <c r="J967" s="177">
        <v>4875.0</v>
      </c>
      <c r="K967" s="178"/>
      <c r="L967" s="179"/>
      <c r="M967" s="103"/>
      <c r="N967" s="103"/>
      <c r="O967" s="162" t="s">
        <v>1498</v>
      </c>
      <c r="P967" s="180">
        <v>496.0</v>
      </c>
      <c r="Q967" s="103"/>
      <c r="R967" s="168" t="str">
        <f t="shared" si="1"/>
        <v>716175</v>
      </c>
      <c r="S967" s="181" t="str">
        <f>vlookup(R967,route!$A$3:$L$2248,5,FALSE)</f>
        <v>Origin</v>
      </c>
      <c r="T967" s="168" t="str">
        <f t="shared" si="2"/>
        <v>716145</v>
      </c>
      <c r="U967" s="170" t="str">
        <f>vlookup(T967,route!$A$3:$L$2248,5,FALSE)</f>
        <v>Dropoff</v>
      </c>
      <c r="V967" s="131"/>
    </row>
    <row r="968">
      <c r="A968" s="160"/>
      <c r="B968" s="168">
        <v>716.0</v>
      </c>
      <c r="C968" s="174" t="s">
        <v>539</v>
      </c>
      <c r="D968" s="154">
        <f>vlookup(E968,terminals!$C$4:$O$196,13,FALSE)</f>
        <v>175</v>
      </c>
      <c r="E968" s="174" t="s">
        <v>322</v>
      </c>
      <c r="F968" s="154">
        <f>vlookup(G968,terminals!$C$4:$O$196,13,FALSE)</f>
        <v>142</v>
      </c>
      <c r="G968" s="174" t="s">
        <v>342</v>
      </c>
      <c r="H968" s="184" t="s">
        <v>1143</v>
      </c>
      <c r="I968" s="176">
        <v>7600.0</v>
      </c>
      <c r="J968" s="177">
        <v>6000.0</v>
      </c>
      <c r="K968" s="178"/>
      <c r="L968" s="179"/>
      <c r="M968" s="103"/>
      <c r="N968" s="103"/>
      <c r="O968" s="162" t="s">
        <v>1314</v>
      </c>
      <c r="P968" s="180">
        <v>546.0</v>
      </c>
      <c r="Q968" s="103"/>
      <c r="R968" s="168" t="str">
        <f t="shared" si="1"/>
        <v>716175</v>
      </c>
      <c r="S968" s="181" t="str">
        <f>vlookup(R968,route!$A$3:$L$2248,5,FALSE)</f>
        <v>Origin</v>
      </c>
      <c r="T968" s="168" t="str">
        <f t="shared" si="2"/>
        <v>716142</v>
      </c>
      <c r="U968" s="170" t="str">
        <f>vlookup(T968,route!$A$3:$L$2248,5,FALSE)</f>
        <v>Dropoff</v>
      </c>
      <c r="V968" s="131"/>
    </row>
    <row r="969">
      <c r="A969" s="160"/>
      <c r="B969" s="168">
        <v>716.0</v>
      </c>
      <c r="C969" s="174" t="s">
        <v>539</v>
      </c>
      <c r="D969" s="154">
        <f>vlookup(E969,terminals!$C$4:$O$196,13,FALSE)</f>
        <v>175</v>
      </c>
      <c r="E969" s="174" t="s">
        <v>322</v>
      </c>
      <c r="F969" s="154">
        <f>vlookup(G969,terminals!$C$4:$O$196,13,FALSE)</f>
        <v>127</v>
      </c>
      <c r="G969" s="174" t="s">
        <v>336</v>
      </c>
      <c r="H969" s="184" t="s">
        <v>1143</v>
      </c>
      <c r="I969" s="176">
        <v>7600.0</v>
      </c>
      <c r="J969" s="177">
        <v>6000.0</v>
      </c>
      <c r="K969" s="178"/>
      <c r="L969" s="179"/>
      <c r="M969" s="103"/>
      <c r="N969" s="103"/>
      <c r="O969" s="162" t="s">
        <v>1374</v>
      </c>
      <c r="P969" s="180">
        <v>619.0</v>
      </c>
      <c r="Q969" s="103"/>
      <c r="R969" s="168" t="str">
        <f t="shared" si="1"/>
        <v>716175</v>
      </c>
      <c r="S969" s="181" t="str">
        <f>vlookup(R969,route!$A$3:$L$2248,5,FALSE)</f>
        <v>Origin</v>
      </c>
      <c r="T969" s="168" t="str">
        <f t="shared" si="2"/>
        <v>716127</v>
      </c>
      <c r="U969" s="170" t="str">
        <f>vlookup(T969,route!$A$3:$L$2248,5,FALSE)</f>
        <v>Dropoff</v>
      </c>
      <c r="V969" s="131"/>
    </row>
    <row r="970">
      <c r="A970" s="160"/>
      <c r="B970" s="168">
        <v>716.0</v>
      </c>
      <c r="C970" s="174" t="s">
        <v>539</v>
      </c>
      <c r="D970" s="154">
        <f>vlookup(E970,terminals!$C$4:$O$196,13,FALSE)</f>
        <v>175</v>
      </c>
      <c r="E970" s="174" t="s">
        <v>322</v>
      </c>
      <c r="F970" s="154">
        <f>vlookup(G970,terminals!$C$4:$O$196,13,FALSE)</f>
        <v>131</v>
      </c>
      <c r="G970" s="174" t="s">
        <v>1111</v>
      </c>
      <c r="H970" s="184" t="s">
        <v>1143</v>
      </c>
      <c r="I970" s="176">
        <v>8075.0</v>
      </c>
      <c r="J970" s="177">
        <v>6375.0</v>
      </c>
      <c r="K970" s="178"/>
      <c r="L970" s="179"/>
      <c r="M970" s="103"/>
      <c r="N970" s="103"/>
      <c r="O970" s="162" t="s">
        <v>1288</v>
      </c>
      <c r="P970" s="180">
        <v>619.0</v>
      </c>
      <c r="Q970" s="103"/>
      <c r="R970" s="168" t="str">
        <f t="shared" si="1"/>
        <v>716175</v>
      </c>
      <c r="S970" s="181" t="str">
        <f>vlookup(R970,route!$A$3:$L$2248,5,FALSE)</f>
        <v>Origin</v>
      </c>
      <c r="T970" s="168" t="str">
        <f t="shared" si="2"/>
        <v>716131</v>
      </c>
      <c r="U970" s="170" t="str">
        <f>vlookup(T970,route!$A$3:$L$2248,5,FALSE)</f>
        <v>Dropoff</v>
      </c>
      <c r="V970" s="131"/>
    </row>
    <row r="971">
      <c r="A971" s="160"/>
      <c r="B971" s="168">
        <v>716.0</v>
      </c>
      <c r="C971" s="174" t="s">
        <v>539</v>
      </c>
      <c r="D971" s="154">
        <f>vlookup(E971,terminals!$C$4:$O$196,13,FALSE)</f>
        <v>175</v>
      </c>
      <c r="E971" s="174" t="s">
        <v>322</v>
      </c>
      <c r="F971" s="154">
        <f>vlookup(G971,terminals!$C$4:$O$196,13,FALSE)</f>
        <v>149</v>
      </c>
      <c r="G971" s="174" t="s">
        <v>1114</v>
      </c>
      <c r="H971" s="184" t="s">
        <v>1143</v>
      </c>
      <c r="I971" s="176">
        <v>8075.0</v>
      </c>
      <c r="J971" s="177">
        <v>6375.0</v>
      </c>
      <c r="K971" s="178"/>
      <c r="L971" s="179"/>
      <c r="M971" s="103"/>
      <c r="N971" s="103"/>
      <c r="O971" s="162" t="s">
        <v>1386</v>
      </c>
      <c r="P971" s="180">
        <v>332.0</v>
      </c>
      <c r="Q971" s="103"/>
      <c r="R971" s="168" t="str">
        <f t="shared" si="1"/>
        <v>716175</v>
      </c>
      <c r="S971" s="181" t="str">
        <f>vlookup(R971,route!$A$3:$L$2248,5,FALSE)</f>
        <v>Origin</v>
      </c>
      <c r="T971" s="168" t="str">
        <f t="shared" si="2"/>
        <v>716149</v>
      </c>
      <c r="U971" s="170" t="str">
        <f>vlookup(T971,route!$A$3:$L$2248,5,FALSE)</f>
        <v>Dropoff</v>
      </c>
      <c r="V971" s="131"/>
    </row>
    <row r="972">
      <c r="A972" s="160"/>
      <c r="B972" s="168">
        <v>716.0</v>
      </c>
      <c r="C972" s="174" t="s">
        <v>539</v>
      </c>
      <c r="D972" s="154">
        <f>vlookup(E972,terminals!$C$4:$O$196,13,FALSE)</f>
        <v>175</v>
      </c>
      <c r="E972" s="174" t="s">
        <v>322</v>
      </c>
      <c r="F972" s="154">
        <f>vlookup(G972,terminals!$C$4:$O$196,13,FALSE)</f>
        <v>183</v>
      </c>
      <c r="G972" s="174" t="s">
        <v>1115</v>
      </c>
      <c r="H972" s="184" t="s">
        <v>1143</v>
      </c>
      <c r="I972" s="176">
        <v>9500.0</v>
      </c>
      <c r="J972" s="177">
        <v>7500.0</v>
      </c>
      <c r="K972" s="178"/>
      <c r="L972" s="179"/>
      <c r="M972" s="103"/>
      <c r="N972" s="103"/>
      <c r="O972" s="162" t="s">
        <v>1294</v>
      </c>
      <c r="P972" s="180">
        <v>502.0</v>
      </c>
      <c r="Q972" s="103"/>
      <c r="R972" s="168" t="str">
        <f t="shared" si="1"/>
        <v>716175</v>
      </c>
      <c r="S972" s="181" t="str">
        <f>vlookup(R972,route!$A$3:$L$2248,5,FALSE)</f>
        <v>Origin</v>
      </c>
      <c r="T972" s="168" t="str">
        <f t="shared" si="2"/>
        <v>716183</v>
      </c>
      <c r="U972" s="170" t="str">
        <f>vlookup(T972,route!$A$3:$L$2248,5,FALSE)</f>
        <v>Lastdrop</v>
      </c>
      <c r="V972" s="131"/>
    </row>
    <row r="973">
      <c r="A973" s="129"/>
      <c r="B973" s="168">
        <v>716.0</v>
      </c>
      <c r="C973" s="174" t="s">
        <v>539</v>
      </c>
      <c r="D973" s="154">
        <f>vlookup(E973,terminals!$C$4:$O$196,13,FALSE)</f>
        <v>175</v>
      </c>
      <c r="E973" s="174" t="s">
        <v>322</v>
      </c>
      <c r="F973" s="154">
        <f>vlookup(G973,terminals!$C$4:$O$196,13,FALSE)</f>
        <v>121</v>
      </c>
      <c r="G973" s="174" t="s">
        <v>299</v>
      </c>
      <c r="H973" s="184" t="s">
        <v>1143</v>
      </c>
      <c r="I973" s="176">
        <v>9500.0</v>
      </c>
      <c r="J973" s="177">
        <v>7500.0</v>
      </c>
      <c r="K973" s="178"/>
      <c r="L973" s="179"/>
      <c r="M973" s="103"/>
      <c r="N973" s="103"/>
      <c r="O973" s="162" t="s">
        <v>1412</v>
      </c>
      <c r="P973" s="180">
        <v>460.0</v>
      </c>
      <c r="Q973" s="103"/>
      <c r="R973" s="168" t="str">
        <f t="shared" si="1"/>
        <v>716175</v>
      </c>
      <c r="S973" s="181" t="str">
        <f>vlookup(R973,route!$A$3:$L$2248,5,FALSE)</f>
        <v>Origin</v>
      </c>
      <c r="T973" s="168" t="str">
        <f t="shared" si="2"/>
        <v>716121</v>
      </c>
      <c r="U973" s="170" t="str">
        <f>vlookup(T973,route!$A$3:$L$2248,5,FALSE)</f>
        <v>Destination</v>
      </c>
      <c r="V973" s="131"/>
    </row>
    <row r="974">
      <c r="A974" s="160"/>
      <c r="B974" s="168">
        <v>717.0</v>
      </c>
      <c r="C974" s="174" t="s">
        <v>869</v>
      </c>
      <c r="D974" s="154">
        <f>vlookup(E974,terminals!$C$4:$O$196,13,FALSE)</f>
        <v>175</v>
      </c>
      <c r="E974" s="174" t="s">
        <v>322</v>
      </c>
      <c r="F974" s="154">
        <f>vlookup(G974,terminals!$C$4:$O$196,13,FALSE)</f>
        <v>145</v>
      </c>
      <c r="G974" s="174" t="s">
        <v>304</v>
      </c>
      <c r="H974" s="184" t="s">
        <v>1143</v>
      </c>
      <c r="I974" s="176">
        <v>6175.0</v>
      </c>
      <c r="J974" s="177">
        <v>4875.0</v>
      </c>
      <c r="K974" s="178"/>
      <c r="L974" s="179"/>
      <c r="M974" s="103"/>
      <c r="N974" s="103"/>
      <c r="O974" s="162" t="s">
        <v>1498</v>
      </c>
      <c r="P974" s="180">
        <v>456.0</v>
      </c>
      <c r="Q974" s="103"/>
      <c r="R974" s="168" t="str">
        <f t="shared" si="1"/>
        <v>717175</v>
      </c>
      <c r="S974" s="181" t="str">
        <f>vlookup(R974,route!$A$3:$L$2248,5,FALSE)</f>
        <v>Origin</v>
      </c>
      <c r="T974" s="168" t="str">
        <f t="shared" si="2"/>
        <v>717145</v>
      </c>
      <c r="U974" s="170" t="str">
        <f>vlookup(T974,route!$A$3:$L$2248,5,FALSE)</f>
        <v>Dropoff</v>
      </c>
      <c r="V974" s="131"/>
    </row>
    <row r="975">
      <c r="A975" s="160"/>
      <c r="B975" s="168">
        <v>717.0</v>
      </c>
      <c r="C975" s="174" t="s">
        <v>869</v>
      </c>
      <c r="D975" s="154">
        <f>vlookup(E975,terminals!$C$4:$O$196,13,FALSE)</f>
        <v>175</v>
      </c>
      <c r="E975" s="174" t="s">
        <v>322</v>
      </c>
      <c r="F975" s="154">
        <f>vlookup(G975,terminals!$C$4:$O$196,13,FALSE)</f>
        <v>125</v>
      </c>
      <c r="G975" s="174" t="s">
        <v>1112</v>
      </c>
      <c r="H975" s="184" t="s">
        <v>1143</v>
      </c>
      <c r="I975" s="176">
        <v>7600.0</v>
      </c>
      <c r="J975" s="177">
        <v>6000.0</v>
      </c>
      <c r="K975" s="178"/>
      <c r="L975" s="179"/>
      <c r="M975" s="103"/>
      <c r="N975" s="103"/>
      <c r="O975" s="162" t="s">
        <v>1357</v>
      </c>
      <c r="P975" s="180">
        <v>567.0</v>
      </c>
      <c r="Q975" s="103"/>
      <c r="R975" s="168" t="str">
        <f t="shared" si="1"/>
        <v>717175</v>
      </c>
      <c r="S975" s="181" t="str">
        <f>vlookup(R975,route!$A$3:$L$2248,5,FALSE)</f>
        <v>Origin</v>
      </c>
      <c r="T975" s="168" t="str">
        <f t="shared" si="2"/>
        <v>717125</v>
      </c>
      <c r="U975" s="170" t="str">
        <f>vlookup(T975,route!$A$3:$L$2248,5,FALSE)</f>
        <v>Dropoff</v>
      </c>
      <c r="V975" s="131"/>
    </row>
    <row r="976">
      <c r="A976" s="160"/>
      <c r="B976" s="168">
        <v>717.0</v>
      </c>
      <c r="C976" s="174" t="s">
        <v>869</v>
      </c>
      <c r="D976" s="154">
        <f>vlookup(E976,terminals!$C$4:$O$196,13,FALSE)</f>
        <v>175</v>
      </c>
      <c r="E976" s="174" t="s">
        <v>322</v>
      </c>
      <c r="F976" s="154">
        <f>vlookup(G976,terminals!$C$4:$O$196,13,FALSE)</f>
        <v>127</v>
      </c>
      <c r="G976" s="174" t="s">
        <v>336</v>
      </c>
      <c r="H976" s="184" t="s">
        <v>1143</v>
      </c>
      <c r="I976" s="176">
        <v>7600.0</v>
      </c>
      <c r="J976" s="177">
        <v>6000.0</v>
      </c>
      <c r="K976" s="178"/>
      <c r="L976" s="179"/>
      <c r="M976" s="103"/>
      <c r="N976" s="103"/>
      <c r="O976" s="162" t="s">
        <v>1374</v>
      </c>
      <c r="P976" s="180">
        <v>639.0</v>
      </c>
      <c r="Q976" s="103"/>
      <c r="R976" s="168" t="str">
        <f t="shared" si="1"/>
        <v>717175</v>
      </c>
      <c r="S976" s="181" t="str">
        <f>vlookup(R976,route!$A$3:$L$2248,5,FALSE)</f>
        <v>Origin</v>
      </c>
      <c r="T976" s="168" t="str">
        <f t="shared" si="2"/>
        <v>717127</v>
      </c>
      <c r="U976" s="170" t="str">
        <f>vlookup(T976,route!$A$3:$L$2248,5,FALSE)</f>
        <v>Dropoff</v>
      </c>
      <c r="V976" s="131"/>
    </row>
    <row r="977">
      <c r="A977" s="160"/>
      <c r="B977" s="168">
        <v>717.0</v>
      </c>
      <c r="C977" s="174" t="s">
        <v>869</v>
      </c>
      <c r="D977" s="154">
        <f>vlookup(E977,terminals!$C$4:$O$196,13,FALSE)</f>
        <v>175</v>
      </c>
      <c r="E977" s="174" t="s">
        <v>322</v>
      </c>
      <c r="F977" s="154">
        <f>vlookup(G977,terminals!$C$4:$O$196,13,FALSE)</f>
        <v>142</v>
      </c>
      <c r="G977" s="174" t="s">
        <v>342</v>
      </c>
      <c r="H977" s="184" t="s">
        <v>1143</v>
      </c>
      <c r="I977" s="176">
        <v>7600.0</v>
      </c>
      <c r="J977" s="177">
        <v>6000.0</v>
      </c>
      <c r="K977" s="178"/>
      <c r="L977" s="179"/>
      <c r="M977" s="103"/>
      <c r="N977" s="103"/>
      <c r="O977" s="162" t="s">
        <v>1314</v>
      </c>
      <c r="P977" s="180">
        <v>332.0</v>
      </c>
      <c r="Q977" s="103"/>
      <c r="R977" s="168" t="str">
        <f t="shared" si="1"/>
        <v>717175</v>
      </c>
      <c r="S977" s="181" t="str">
        <f>vlookup(R977,route!$A$3:$L$2248,5,FALSE)</f>
        <v>Origin</v>
      </c>
      <c r="T977" s="168" t="str">
        <f t="shared" si="2"/>
        <v>717142</v>
      </c>
      <c r="U977" s="170" t="str">
        <f>vlookup(T977,route!$A$3:$L$2248,5,FALSE)</f>
        <v>Dropoff</v>
      </c>
      <c r="V977" s="131"/>
    </row>
    <row r="978">
      <c r="A978" s="160"/>
      <c r="B978" s="168">
        <v>717.0</v>
      </c>
      <c r="C978" s="174" t="s">
        <v>869</v>
      </c>
      <c r="D978" s="154">
        <f>vlookup(E978,terminals!$C$4:$O$196,13,FALSE)</f>
        <v>175</v>
      </c>
      <c r="E978" s="174" t="s">
        <v>322</v>
      </c>
      <c r="F978" s="154">
        <f>vlookup(G978,terminals!$C$4:$O$196,13,FALSE)</f>
        <v>146</v>
      </c>
      <c r="G978" s="174" t="s">
        <v>350</v>
      </c>
      <c r="H978" s="184" t="s">
        <v>1143</v>
      </c>
      <c r="I978" s="176">
        <v>8075.0</v>
      </c>
      <c r="J978" s="177">
        <v>6375.0</v>
      </c>
      <c r="K978" s="178"/>
      <c r="L978" s="179"/>
      <c r="M978" s="103"/>
      <c r="N978" s="103"/>
      <c r="O978" s="162" t="s">
        <v>1216</v>
      </c>
      <c r="P978" s="180">
        <v>460.0</v>
      </c>
      <c r="Q978" s="103"/>
      <c r="R978" s="168" t="str">
        <f t="shared" si="1"/>
        <v>717175</v>
      </c>
      <c r="S978" s="181" t="str">
        <f>vlookup(R978,route!$A$3:$L$2248,5,FALSE)</f>
        <v>Origin</v>
      </c>
      <c r="T978" s="168" t="str">
        <f t="shared" si="2"/>
        <v>717146</v>
      </c>
      <c r="U978" s="170" t="str">
        <f>vlookup(T978,route!$A$3:$L$2248,5,FALSE)</f>
        <v>Lastdrop</v>
      </c>
      <c r="V978" s="131"/>
    </row>
    <row r="979">
      <c r="A979" s="129"/>
      <c r="B979" s="168">
        <v>717.0</v>
      </c>
      <c r="C979" s="174" t="s">
        <v>869</v>
      </c>
      <c r="D979" s="154">
        <f>vlookup(E979,terminals!$C$4:$O$196,13,FALSE)</f>
        <v>175</v>
      </c>
      <c r="E979" s="174" t="s">
        <v>322</v>
      </c>
      <c r="F979" s="154">
        <f>vlookup(G979,terminals!$C$4:$O$196,13,FALSE)</f>
        <v>144</v>
      </c>
      <c r="G979" s="174" t="s">
        <v>344</v>
      </c>
      <c r="H979" s="184" t="s">
        <v>1143</v>
      </c>
      <c r="I979" s="176">
        <v>8550.0</v>
      </c>
      <c r="J979" s="177">
        <v>6750.0</v>
      </c>
      <c r="K979" s="178"/>
      <c r="L979" s="179"/>
      <c r="M979" s="103"/>
      <c r="N979" s="103"/>
      <c r="O979" s="162" t="s">
        <v>1366</v>
      </c>
      <c r="P979" s="180">
        <v>456.0</v>
      </c>
      <c r="Q979" s="103"/>
      <c r="R979" s="168" t="str">
        <f t="shared" si="1"/>
        <v>717175</v>
      </c>
      <c r="S979" s="181" t="str">
        <f>vlookup(R979,route!$A$3:$L$2248,5,FALSE)</f>
        <v>Origin</v>
      </c>
      <c r="T979" s="168" t="str">
        <f t="shared" si="2"/>
        <v>717144</v>
      </c>
      <c r="U979" s="170" t="str">
        <f>vlookup(T979,route!$A$3:$L$2248,5,FALSE)</f>
        <v>Destination</v>
      </c>
      <c r="V979" s="131"/>
    </row>
    <row r="980">
      <c r="A980" s="160"/>
      <c r="B980" s="168">
        <v>718.0</v>
      </c>
      <c r="C980" s="174" t="s">
        <v>870</v>
      </c>
      <c r="D980" s="154">
        <f>vlookup(E980,terminals!$C$4:$O$196,13,FALSE)</f>
        <v>175</v>
      </c>
      <c r="E980" s="174" t="s">
        <v>322</v>
      </c>
      <c r="F980" s="154">
        <f>vlookup(G980,terminals!$C$4:$O$196,13,FALSE)</f>
        <v>145</v>
      </c>
      <c r="G980" s="174" t="s">
        <v>304</v>
      </c>
      <c r="H980" s="175" t="s">
        <v>1143</v>
      </c>
      <c r="I980" s="176">
        <v>6175.0</v>
      </c>
      <c r="J980" s="177">
        <v>4875.0</v>
      </c>
      <c r="K980" s="178"/>
      <c r="L980" s="179"/>
      <c r="M980" s="103"/>
      <c r="N980" s="103"/>
      <c r="O980" s="162" t="s">
        <v>1498</v>
      </c>
      <c r="P980" s="180">
        <v>567.0</v>
      </c>
      <c r="Q980" s="103"/>
      <c r="R980" s="168" t="str">
        <f t="shared" si="1"/>
        <v>718175</v>
      </c>
      <c r="S980" s="181" t="str">
        <f>vlookup(R980,route!$A$3:$L$2248,5,FALSE)</f>
        <v>Origin</v>
      </c>
      <c r="T980" s="168" t="str">
        <f t="shared" si="2"/>
        <v>718145</v>
      </c>
      <c r="U980" s="170" t="str">
        <f>vlookup(T980,route!$A$3:$L$2248,5,FALSE)</f>
        <v>Dropoff</v>
      </c>
      <c r="V980" s="131"/>
    </row>
    <row r="981">
      <c r="A981" s="160"/>
      <c r="B981" s="168">
        <v>718.0</v>
      </c>
      <c r="C981" s="174" t="s">
        <v>870</v>
      </c>
      <c r="D981" s="154">
        <f>vlookup(E981,terminals!$C$4:$O$196,13,FALSE)</f>
        <v>175</v>
      </c>
      <c r="E981" s="174" t="s">
        <v>322</v>
      </c>
      <c r="F981" s="154">
        <f>vlookup(G981,terminals!$C$4:$O$196,13,FALSE)</f>
        <v>127</v>
      </c>
      <c r="G981" s="174" t="s">
        <v>336</v>
      </c>
      <c r="H981" s="175" t="s">
        <v>1143</v>
      </c>
      <c r="I981" s="176">
        <v>7600.0</v>
      </c>
      <c r="J981" s="177">
        <v>6000.0</v>
      </c>
      <c r="K981" s="178"/>
      <c r="L981" s="179"/>
      <c r="M981" s="103"/>
      <c r="N981" s="103"/>
      <c r="O981" s="162" t="s">
        <v>1374</v>
      </c>
      <c r="P981" s="180">
        <v>765.0</v>
      </c>
      <c r="Q981" s="103"/>
      <c r="R981" s="168" t="str">
        <f t="shared" si="1"/>
        <v>718175</v>
      </c>
      <c r="S981" s="181" t="str">
        <f>vlookup(R981,route!$A$3:$L$2248,5,FALSE)</f>
        <v>Origin</v>
      </c>
      <c r="T981" s="168" t="str">
        <f t="shared" si="2"/>
        <v>718127</v>
      </c>
      <c r="U981" s="170" t="str">
        <f>vlookup(T981,route!$A$3:$L$2248,5,FALSE)</f>
        <v>Dropoff</v>
      </c>
      <c r="V981" s="131"/>
    </row>
    <row r="982">
      <c r="A982" s="160"/>
      <c r="B982" s="168">
        <v>718.0</v>
      </c>
      <c r="C982" s="174" t="s">
        <v>870</v>
      </c>
      <c r="D982" s="154">
        <f>vlookup(E982,terminals!$C$4:$O$196,13,FALSE)</f>
        <v>175</v>
      </c>
      <c r="E982" s="174" t="s">
        <v>322</v>
      </c>
      <c r="F982" s="154">
        <f>vlookup(G982,terminals!$C$4:$O$196,13,FALSE)</f>
        <v>142</v>
      </c>
      <c r="G982" s="174" t="s">
        <v>342</v>
      </c>
      <c r="H982" s="175" t="s">
        <v>1143</v>
      </c>
      <c r="I982" s="176">
        <v>7600.0</v>
      </c>
      <c r="J982" s="177">
        <v>6000.0</v>
      </c>
      <c r="K982" s="178"/>
      <c r="L982" s="179"/>
      <c r="M982" s="103"/>
      <c r="N982" s="103"/>
      <c r="O982" s="162" t="s">
        <v>1314</v>
      </c>
      <c r="P982" s="180">
        <v>332.0</v>
      </c>
      <c r="Q982" s="103"/>
      <c r="R982" s="168" t="str">
        <f t="shared" si="1"/>
        <v>718175</v>
      </c>
      <c r="S982" s="181" t="str">
        <f>vlookup(R982,route!$A$3:$L$2248,5,FALSE)</f>
        <v>Origin</v>
      </c>
      <c r="T982" s="168" t="str">
        <f t="shared" si="2"/>
        <v>718142</v>
      </c>
      <c r="U982" s="170" t="str">
        <f>vlookup(T982,route!$A$3:$L$2248,5,FALSE)</f>
        <v>Dropoff</v>
      </c>
      <c r="V982" s="131"/>
    </row>
    <row r="983">
      <c r="A983" s="160"/>
      <c r="B983" s="168">
        <v>718.0</v>
      </c>
      <c r="C983" s="174" t="s">
        <v>870</v>
      </c>
      <c r="D983" s="154">
        <f>vlookup(E983,terminals!$C$4:$O$196,13,FALSE)</f>
        <v>175</v>
      </c>
      <c r="E983" s="174" t="s">
        <v>322</v>
      </c>
      <c r="F983" s="154">
        <f>vlookup(G983,terminals!$C$4:$O$196,13,FALSE)</f>
        <v>146</v>
      </c>
      <c r="G983" s="174" t="s">
        <v>350</v>
      </c>
      <c r="H983" s="175" t="s">
        <v>1143</v>
      </c>
      <c r="I983" s="176">
        <v>8075.0</v>
      </c>
      <c r="J983" s="177">
        <v>6375.0</v>
      </c>
      <c r="K983" s="178"/>
      <c r="L983" s="179"/>
      <c r="M983" s="103"/>
      <c r="N983" s="103"/>
      <c r="O983" s="162" t="s">
        <v>1216</v>
      </c>
      <c r="P983" s="180">
        <v>456.0</v>
      </c>
      <c r="Q983" s="103"/>
      <c r="R983" s="168" t="str">
        <f t="shared" si="1"/>
        <v>718175</v>
      </c>
      <c r="S983" s="181" t="str">
        <f>vlookup(R983,route!$A$3:$L$2248,5,FALSE)</f>
        <v>Origin</v>
      </c>
      <c r="T983" s="168" t="str">
        <f t="shared" si="2"/>
        <v>718146</v>
      </c>
      <c r="U983" s="170" t="str">
        <f>vlookup(T983,route!$A$3:$L$2248,5,FALSE)</f>
        <v>Lastdrop</v>
      </c>
      <c r="V983" s="131"/>
    </row>
    <row r="984">
      <c r="A984" s="129"/>
      <c r="B984" s="168">
        <v>718.0</v>
      </c>
      <c r="C984" s="174" t="s">
        <v>870</v>
      </c>
      <c r="D984" s="154">
        <f>vlookup(E984,terminals!$C$4:$O$196,13,FALSE)</f>
        <v>175</v>
      </c>
      <c r="E984" s="174" t="s">
        <v>322</v>
      </c>
      <c r="F984" s="154">
        <f>vlookup(G984,terminals!$C$4:$O$196,13,FALSE)</f>
        <v>141</v>
      </c>
      <c r="G984" s="174" t="s">
        <v>1113</v>
      </c>
      <c r="H984" s="175" t="s">
        <v>1143</v>
      </c>
      <c r="I984" s="176">
        <v>10450.0</v>
      </c>
      <c r="J984" s="177">
        <v>8250.0</v>
      </c>
      <c r="K984" s="178"/>
      <c r="L984" s="179"/>
      <c r="M984" s="103"/>
      <c r="N984" s="103"/>
      <c r="O984" s="162" t="s">
        <v>1499</v>
      </c>
      <c r="P984" s="180">
        <v>460.0</v>
      </c>
      <c r="Q984" s="103"/>
      <c r="R984" s="168" t="str">
        <f t="shared" si="1"/>
        <v>718175</v>
      </c>
      <c r="S984" s="181" t="str">
        <f>vlookup(R984,route!$A$3:$L$2248,5,FALSE)</f>
        <v>Origin</v>
      </c>
      <c r="T984" s="168" t="str">
        <f t="shared" si="2"/>
        <v>718141</v>
      </c>
      <c r="U984" s="170" t="str">
        <f>vlookup(T984,route!$A$3:$L$2248,5,FALSE)</f>
        <v>Destination</v>
      </c>
      <c r="V984" s="131"/>
    </row>
    <row r="985">
      <c r="A985" s="160"/>
      <c r="B985" s="168">
        <v>719.0</v>
      </c>
      <c r="C985" s="174" t="s">
        <v>544</v>
      </c>
      <c r="D985" s="154">
        <f>vlookup(E985,terminals!$C$4:$O$196,13,FALSE)</f>
        <v>175</v>
      </c>
      <c r="E985" s="174" t="s">
        <v>322</v>
      </c>
      <c r="F985" s="154">
        <f>vlookup(G985,terminals!$C$4:$O$196,13,FALSE)</f>
        <v>145</v>
      </c>
      <c r="G985" s="174" t="s">
        <v>304</v>
      </c>
      <c r="H985" s="175" t="s">
        <v>1143</v>
      </c>
      <c r="I985" s="176">
        <v>6175.0</v>
      </c>
      <c r="J985" s="177">
        <v>4875.0</v>
      </c>
      <c r="K985" s="178"/>
      <c r="L985" s="179"/>
      <c r="M985" s="103"/>
      <c r="N985" s="103"/>
      <c r="O985" s="162" t="s">
        <v>1498</v>
      </c>
      <c r="P985" s="180">
        <v>496.0</v>
      </c>
      <c r="Q985" s="103"/>
      <c r="R985" s="168" t="str">
        <f t="shared" si="1"/>
        <v>719175</v>
      </c>
      <c r="S985" s="181" t="str">
        <f>vlookup(R985,route!$A$3:$L$2248,5,FALSE)</f>
        <v>Origin</v>
      </c>
      <c r="T985" s="168" t="str">
        <f t="shared" si="2"/>
        <v>719145</v>
      </c>
      <c r="U985" s="170" t="str">
        <f>vlookup(T985,route!$A$3:$L$2248,5,FALSE)</f>
        <v>Dropoff</v>
      </c>
      <c r="V985" s="131"/>
    </row>
    <row r="986">
      <c r="A986" s="160"/>
      <c r="B986" s="168">
        <v>719.0</v>
      </c>
      <c r="C986" s="174" t="s">
        <v>544</v>
      </c>
      <c r="D986" s="154">
        <f>vlookup(E986,terminals!$C$4:$O$196,13,FALSE)</f>
        <v>175</v>
      </c>
      <c r="E986" s="174" t="s">
        <v>322</v>
      </c>
      <c r="F986" s="154">
        <f>vlookup(G986,terminals!$C$4:$O$196,13,FALSE)</f>
        <v>142</v>
      </c>
      <c r="G986" s="174" t="s">
        <v>342</v>
      </c>
      <c r="H986" s="175" t="s">
        <v>1143</v>
      </c>
      <c r="I986" s="176">
        <v>7600.0</v>
      </c>
      <c r="J986" s="177">
        <v>6000.0</v>
      </c>
      <c r="K986" s="178"/>
      <c r="L986" s="179"/>
      <c r="M986" s="103"/>
      <c r="N986" s="103"/>
      <c r="O986" s="162" t="s">
        <v>1314</v>
      </c>
      <c r="P986" s="180">
        <v>546.0</v>
      </c>
      <c r="Q986" s="103"/>
      <c r="R986" s="168" t="str">
        <f t="shared" si="1"/>
        <v>719175</v>
      </c>
      <c r="S986" s="181" t="str">
        <f>vlookup(R986,route!$A$3:$L$2248,5,FALSE)</f>
        <v>Origin</v>
      </c>
      <c r="T986" s="168" t="str">
        <f t="shared" si="2"/>
        <v>719142</v>
      </c>
      <c r="U986" s="170" t="str">
        <f>vlookup(T986,route!$A$3:$L$2248,5,FALSE)</f>
        <v>Dropoff</v>
      </c>
      <c r="V986" s="131"/>
    </row>
    <row r="987">
      <c r="A987" s="160"/>
      <c r="B987" s="168">
        <v>719.0</v>
      </c>
      <c r="C987" s="174" t="s">
        <v>544</v>
      </c>
      <c r="D987" s="154">
        <f>vlookup(E987,terminals!$C$4:$O$196,13,FALSE)</f>
        <v>175</v>
      </c>
      <c r="E987" s="174" t="s">
        <v>322</v>
      </c>
      <c r="F987" s="154">
        <f>vlookup(G987,terminals!$C$4:$O$196,13,FALSE)</f>
        <v>127</v>
      </c>
      <c r="G987" s="174" t="s">
        <v>336</v>
      </c>
      <c r="H987" s="175" t="s">
        <v>1143</v>
      </c>
      <c r="I987" s="176">
        <v>7600.0</v>
      </c>
      <c r="J987" s="177">
        <v>6000.0</v>
      </c>
      <c r="K987" s="178"/>
      <c r="L987" s="179"/>
      <c r="M987" s="103"/>
      <c r="N987" s="103"/>
      <c r="O987" s="162" t="s">
        <v>1374</v>
      </c>
      <c r="P987" s="180">
        <v>434.0</v>
      </c>
      <c r="Q987" s="103"/>
      <c r="R987" s="168" t="str">
        <f t="shared" si="1"/>
        <v>719175</v>
      </c>
      <c r="S987" s="181" t="str">
        <f>vlookup(R987,route!$A$3:$L$2248,5,FALSE)</f>
        <v>Origin</v>
      </c>
      <c r="T987" s="168" t="str">
        <f t="shared" si="2"/>
        <v>719127</v>
      </c>
      <c r="U987" s="170" t="str">
        <f>vlookup(T987,route!$A$3:$L$2248,5,FALSE)</f>
        <v>Dropoff</v>
      </c>
      <c r="V987" s="131"/>
    </row>
    <row r="988">
      <c r="A988" s="160"/>
      <c r="B988" s="168">
        <v>719.0</v>
      </c>
      <c r="C988" s="174" t="s">
        <v>544</v>
      </c>
      <c r="D988" s="154">
        <f>vlookup(E988,terminals!$C$4:$O$196,13,FALSE)</f>
        <v>175</v>
      </c>
      <c r="E988" s="174" t="s">
        <v>322</v>
      </c>
      <c r="F988" s="154">
        <f>vlookup(G988,terminals!$C$4:$O$196,13,FALSE)</f>
        <v>131</v>
      </c>
      <c r="G988" s="174" t="s">
        <v>1111</v>
      </c>
      <c r="H988" s="175" t="s">
        <v>1143</v>
      </c>
      <c r="I988" s="176">
        <v>8075.0</v>
      </c>
      <c r="J988" s="177">
        <v>6375.0</v>
      </c>
      <c r="K988" s="178"/>
      <c r="L988" s="179"/>
      <c r="M988" s="103"/>
      <c r="N988" s="103"/>
      <c r="O988" s="162" t="s">
        <v>1288</v>
      </c>
      <c r="P988" s="180">
        <v>332.0</v>
      </c>
      <c r="Q988" s="103"/>
      <c r="R988" s="168" t="str">
        <f t="shared" si="1"/>
        <v>719175</v>
      </c>
      <c r="S988" s="181" t="str">
        <f>vlookup(R988,route!$A$3:$L$2248,5,FALSE)</f>
        <v>Origin</v>
      </c>
      <c r="T988" s="168" t="str">
        <f t="shared" si="2"/>
        <v>719131</v>
      </c>
      <c r="U988" s="170" t="str">
        <f>vlookup(T988,route!$A$3:$L$2248,5,FALSE)</f>
        <v>Dropoff</v>
      </c>
      <c r="V988" s="131"/>
    </row>
    <row r="989">
      <c r="A989" s="160"/>
      <c r="B989" s="168">
        <v>719.0</v>
      </c>
      <c r="C989" s="174" t="s">
        <v>544</v>
      </c>
      <c r="D989" s="154">
        <f>vlookup(E989,terminals!$C$4:$O$196,13,FALSE)</f>
        <v>175</v>
      </c>
      <c r="E989" s="174" t="s">
        <v>322</v>
      </c>
      <c r="F989" s="154">
        <f>vlookup(G989,terminals!$C$4:$O$196,13,FALSE)</f>
        <v>149</v>
      </c>
      <c r="G989" s="174" t="s">
        <v>1114</v>
      </c>
      <c r="H989" s="175" t="s">
        <v>1143</v>
      </c>
      <c r="I989" s="176">
        <v>8075.0</v>
      </c>
      <c r="J989" s="177">
        <v>6375.0</v>
      </c>
      <c r="K989" s="178"/>
      <c r="L989" s="179"/>
      <c r="M989" s="103"/>
      <c r="N989" s="103"/>
      <c r="O989" s="162" t="s">
        <v>1386</v>
      </c>
      <c r="P989" s="180">
        <v>502.0</v>
      </c>
      <c r="Q989" s="103"/>
      <c r="R989" s="168" t="str">
        <f t="shared" si="1"/>
        <v>719175</v>
      </c>
      <c r="S989" s="181" t="str">
        <f>vlookup(R989,route!$A$3:$L$2248,5,FALSE)</f>
        <v>Origin</v>
      </c>
      <c r="T989" s="168" t="str">
        <f t="shared" si="2"/>
        <v>719149</v>
      </c>
      <c r="U989" s="170" t="str">
        <f>vlookup(T989,route!$A$3:$L$2248,5,FALSE)</f>
        <v>Lastdrop</v>
      </c>
      <c r="V989" s="131"/>
    </row>
    <row r="990">
      <c r="A990" s="129"/>
      <c r="B990" s="168">
        <v>719.0</v>
      </c>
      <c r="C990" s="174" t="s">
        <v>544</v>
      </c>
      <c r="D990" s="154">
        <f>vlookup(E990,terminals!$C$4:$O$196,13,FALSE)</f>
        <v>175</v>
      </c>
      <c r="E990" s="174" t="s">
        <v>322</v>
      </c>
      <c r="F990" s="154">
        <f>vlookup(G990,terminals!$C$4:$O$196,13,FALSE)</f>
        <v>123</v>
      </c>
      <c r="G990" s="174" t="s">
        <v>346</v>
      </c>
      <c r="H990" s="175" t="s">
        <v>1143</v>
      </c>
      <c r="I990" s="176">
        <v>9025.0</v>
      </c>
      <c r="J990" s="177">
        <v>7125.0</v>
      </c>
      <c r="K990" s="178"/>
      <c r="L990" s="179"/>
      <c r="M990" s="103"/>
      <c r="N990" s="103"/>
      <c r="O990" s="162" t="s">
        <v>1500</v>
      </c>
      <c r="P990" s="180">
        <v>473.0</v>
      </c>
      <c r="Q990" s="103"/>
      <c r="R990" s="168" t="str">
        <f t="shared" si="1"/>
        <v>719175</v>
      </c>
      <c r="S990" s="181" t="str">
        <f>vlookup(R990,route!$A$3:$L$2248,5,FALSE)</f>
        <v>Origin</v>
      </c>
      <c r="T990" s="168" t="str">
        <f t="shared" si="2"/>
        <v>719123</v>
      </c>
      <c r="U990" s="170" t="str">
        <f>vlookup(T990,route!$A$3:$L$2248,5,FALSE)</f>
        <v>Destination</v>
      </c>
      <c r="V990" s="131"/>
    </row>
    <row r="991">
      <c r="A991" s="160"/>
      <c r="B991" s="168">
        <v>720.0</v>
      </c>
      <c r="C991" s="174" t="s">
        <v>871</v>
      </c>
      <c r="D991" s="154">
        <f>vlookup(E991,terminals!$C$4:$O$196,13,FALSE)</f>
        <v>175</v>
      </c>
      <c r="E991" s="174" t="s">
        <v>322</v>
      </c>
      <c r="F991" s="154">
        <f>vlookup(G991,terminals!$C$4:$O$196,13,FALSE)</f>
        <v>145</v>
      </c>
      <c r="G991" s="174" t="s">
        <v>304</v>
      </c>
      <c r="H991" s="175" t="s">
        <v>1143</v>
      </c>
      <c r="I991" s="176">
        <v>6175.0</v>
      </c>
      <c r="J991" s="177">
        <v>7875.0</v>
      </c>
      <c r="K991" s="178"/>
      <c r="L991" s="179"/>
      <c r="M991" s="103"/>
      <c r="N991" s="103"/>
      <c r="O991" s="162" t="s">
        <v>1498</v>
      </c>
      <c r="P991" s="180">
        <v>483.0</v>
      </c>
      <c r="Q991" s="103"/>
      <c r="R991" s="168" t="str">
        <f t="shared" si="1"/>
        <v>720175</v>
      </c>
      <c r="S991" s="181" t="str">
        <f>vlookup(R991,route!$A$3:$L$2248,5,FALSE)</f>
        <v>Origin</v>
      </c>
      <c r="T991" s="168" t="str">
        <f t="shared" si="2"/>
        <v>720145</v>
      </c>
      <c r="U991" s="170" t="str">
        <f>vlookup(T991,route!$A$3:$L$2248,5,FALSE)</f>
        <v>Dropoff</v>
      </c>
      <c r="V991" s="131"/>
    </row>
    <row r="992">
      <c r="A992" s="160"/>
      <c r="B992" s="168">
        <v>720.0</v>
      </c>
      <c r="C992" s="174" t="s">
        <v>871</v>
      </c>
      <c r="D992" s="154">
        <f>vlookup(E992,terminals!$C$4:$O$196,13,FALSE)</f>
        <v>175</v>
      </c>
      <c r="E992" s="174" t="s">
        <v>322</v>
      </c>
      <c r="F992" s="154">
        <f>vlookup(G992,terminals!$C$4:$O$196,13,FALSE)</f>
        <v>125</v>
      </c>
      <c r="G992" s="174" t="s">
        <v>1112</v>
      </c>
      <c r="H992" s="175" t="s">
        <v>1143</v>
      </c>
      <c r="I992" s="176">
        <v>7600.0</v>
      </c>
      <c r="J992" s="177">
        <v>6000.0</v>
      </c>
      <c r="K992" s="178"/>
      <c r="L992" s="179"/>
      <c r="M992" s="103"/>
      <c r="N992" s="103"/>
      <c r="O992" s="162" t="s">
        <v>1357</v>
      </c>
      <c r="P992" s="180">
        <v>490.0</v>
      </c>
      <c r="Q992" s="103"/>
      <c r="R992" s="168" t="str">
        <f t="shared" si="1"/>
        <v>720175</v>
      </c>
      <c r="S992" s="181" t="str">
        <f>vlookup(R992,route!$A$3:$L$2248,5,FALSE)</f>
        <v>Origin</v>
      </c>
      <c r="T992" s="168" t="str">
        <f t="shared" si="2"/>
        <v>720125</v>
      </c>
      <c r="U992" s="170" t="str">
        <f>vlookup(T992,route!$A$3:$L$2248,5,FALSE)</f>
        <v>Dropoff</v>
      </c>
      <c r="V992" s="131"/>
    </row>
    <row r="993">
      <c r="A993" s="160"/>
      <c r="B993" s="168">
        <v>720.0</v>
      </c>
      <c r="C993" s="174" t="s">
        <v>871</v>
      </c>
      <c r="D993" s="154">
        <f>vlookup(E993,terminals!$C$4:$O$196,13,FALSE)</f>
        <v>175</v>
      </c>
      <c r="E993" s="174" t="s">
        <v>322</v>
      </c>
      <c r="F993" s="154">
        <f>vlookup(G993,terminals!$C$4:$O$196,13,FALSE)</f>
        <v>134</v>
      </c>
      <c r="G993" s="174" t="s">
        <v>356</v>
      </c>
      <c r="H993" s="175" t="s">
        <v>1143</v>
      </c>
      <c r="I993" s="176">
        <v>7600.0</v>
      </c>
      <c r="J993" s="177">
        <v>6000.0</v>
      </c>
      <c r="K993" s="178"/>
      <c r="L993" s="179"/>
      <c r="M993" s="103"/>
      <c r="N993" s="103"/>
      <c r="O993" s="162" t="s">
        <v>1501</v>
      </c>
      <c r="P993" s="180">
        <v>498.0</v>
      </c>
      <c r="Q993" s="103"/>
      <c r="R993" s="168" t="str">
        <f t="shared" si="1"/>
        <v>720175</v>
      </c>
      <c r="S993" s="181" t="str">
        <f>vlookup(R993,route!$A$3:$L$2248,5,FALSE)</f>
        <v>Origin</v>
      </c>
      <c r="T993" s="168" t="str">
        <f t="shared" si="2"/>
        <v>720134</v>
      </c>
      <c r="U993" s="170" t="str">
        <f>vlookup(T993,route!$A$3:$L$2248,5,FALSE)</f>
        <v>Dropoff</v>
      </c>
      <c r="V993" s="131"/>
    </row>
    <row r="994">
      <c r="A994" s="160"/>
      <c r="B994" s="168">
        <v>720.0</v>
      </c>
      <c r="C994" s="174" t="s">
        <v>871</v>
      </c>
      <c r="D994" s="154">
        <f>vlookup(E994,terminals!$C$4:$O$196,13,FALSE)</f>
        <v>175</v>
      </c>
      <c r="E994" s="174" t="s">
        <v>322</v>
      </c>
      <c r="F994" s="154">
        <f>vlookup(G994,terminals!$C$4:$O$196,13,FALSE)</f>
        <v>132</v>
      </c>
      <c r="G994" s="174" t="s">
        <v>331</v>
      </c>
      <c r="H994" s="175" t="s">
        <v>1143</v>
      </c>
      <c r="I994" s="176">
        <v>7600.0</v>
      </c>
      <c r="J994" s="177">
        <v>6000.0</v>
      </c>
      <c r="K994" s="178"/>
      <c r="L994" s="179"/>
      <c r="M994" s="103"/>
      <c r="N994" s="103"/>
      <c r="O994" s="162" t="s">
        <v>1488</v>
      </c>
      <c r="P994" s="180">
        <v>503.0</v>
      </c>
      <c r="Q994" s="103"/>
      <c r="R994" s="168" t="str">
        <f t="shared" si="1"/>
        <v>720175</v>
      </c>
      <c r="S994" s="181" t="str">
        <f>vlookup(R994,route!$A$3:$L$2248,5,FALSE)</f>
        <v>Origin</v>
      </c>
      <c r="T994" s="168" t="str">
        <f t="shared" si="2"/>
        <v>720132</v>
      </c>
      <c r="U994" s="170" t="str">
        <f>vlookup(T994,route!$A$3:$L$2248,5,FALSE)</f>
        <v>Dropoff</v>
      </c>
      <c r="V994" s="131"/>
    </row>
    <row r="995">
      <c r="A995" s="160"/>
      <c r="B995" s="168">
        <v>720.0</v>
      </c>
      <c r="C995" s="174" t="s">
        <v>871</v>
      </c>
      <c r="D995" s="154">
        <f>vlookup(E995,terminals!$C$4:$O$196,13,FALSE)</f>
        <v>175</v>
      </c>
      <c r="E995" s="174" t="s">
        <v>322</v>
      </c>
      <c r="F995" s="154">
        <f>vlookup(G995,terminals!$C$4:$O$196,13,FALSE)</f>
        <v>126</v>
      </c>
      <c r="G995" s="174" t="s">
        <v>334</v>
      </c>
      <c r="H995" s="175" t="s">
        <v>1143</v>
      </c>
      <c r="I995" s="176">
        <v>7600.0</v>
      </c>
      <c r="J995" s="177">
        <v>6000.0</v>
      </c>
      <c r="K995" s="178"/>
      <c r="L995" s="179"/>
      <c r="M995" s="103"/>
      <c r="N995" s="103"/>
      <c r="O995" s="162" t="s">
        <v>1238</v>
      </c>
      <c r="P995" s="180">
        <v>456.0</v>
      </c>
      <c r="Q995" s="103"/>
      <c r="R995" s="168" t="str">
        <f t="shared" si="1"/>
        <v>720175</v>
      </c>
      <c r="S995" s="181" t="str">
        <f>vlookup(R995,route!$A$3:$L$2248,5,FALSE)</f>
        <v>Origin</v>
      </c>
      <c r="T995" s="168" t="str">
        <f t="shared" si="2"/>
        <v>720126</v>
      </c>
      <c r="U995" s="170" t="str">
        <f>vlookup(T995,route!$A$3:$L$2248,5,FALSE)</f>
        <v>Dropoff</v>
      </c>
      <c r="V995" s="131"/>
    </row>
    <row r="996">
      <c r="A996" s="160"/>
      <c r="B996" s="168">
        <v>720.0</v>
      </c>
      <c r="C996" s="174" t="s">
        <v>871</v>
      </c>
      <c r="D996" s="154">
        <f>vlookup(E996,terminals!$C$4:$O$196,13,FALSE)</f>
        <v>175</v>
      </c>
      <c r="E996" s="174" t="s">
        <v>322</v>
      </c>
      <c r="F996" s="154">
        <f>vlookup(G996,terminals!$C$4:$O$196,13,FALSE)</f>
        <v>133</v>
      </c>
      <c r="G996" s="174" t="s">
        <v>355</v>
      </c>
      <c r="H996" s="175" t="s">
        <v>1143</v>
      </c>
      <c r="I996" s="176">
        <v>7600.0</v>
      </c>
      <c r="J996" s="177">
        <v>6000.0</v>
      </c>
      <c r="K996" s="178"/>
      <c r="L996" s="179"/>
      <c r="M996" s="103"/>
      <c r="N996" s="103"/>
      <c r="O996" s="162" t="s">
        <v>1470</v>
      </c>
      <c r="P996" s="180">
        <v>546.0</v>
      </c>
      <c r="Q996" s="103"/>
      <c r="R996" s="168" t="str">
        <f t="shared" si="1"/>
        <v>720175</v>
      </c>
      <c r="S996" s="181" t="str">
        <f>vlookup(R996,route!$A$3:$L$2248,5,FALSE)</f>
        <v>Origin</v>
      </c>
      <c r="T996" s="168" t="str">
        <f t="shared" si="2"/>
        <v>720133</v>
      </c>
      <c r="U996" s="170" t="str">
        <f>vlookup(T996,route!$A$3:$L$2248,5,FALSE)</f>
        <v>Dropoff</v>
      </c>
      <c r="V996" s="131"/>
    </row>
    <row r="997">
      <c r="A997" s="160"/>
      <c r="B997" s="168">
        <v>720.0</v>
      </c>
      <c r="C997" s="174" t="s">
        <v>871</v>
      </c>
      <c r="D997" s="154">
        <f>vlookup(E997,terminals!$C$4:$O$196,13,FALSE)</f>
        <v>175</v>
      </c>
      <c r="E997" s="174" t="s">
        <v>322</v>
      </c>
      <c r="F997" s="154">
        <f>vlookup(G997,terminals!$C$4:$O$196,13,FALSE)</f>
        <v>128</v>
      </c>
      <c r="G997" s="174" t="s">
        <v>338</v>
      </c>
      <c r="H997" s="175" t="s">
        <v>1143</v>
      </c>
      <c r="I997" s="176">
        <v>7600.0</v>
      </c>
      <c r="J997" s="177">
        <v>6000.0</v>
      </c>
      <c r="K997" s="178"/>
      <c r="L997" s="179"/>
      <c r="M997" s="103"/>
      <c r="N997" s="103"/>
      <c r="O997" s="162" t="s">
        <v>1502</v>
      </c>
      <c r="P997" s="180">
        <v>526.0</v>
      </c>
      <c r="Q997" s="103"/>
      <c r="R997" s="168" t="str">
        <f t="shared" si="1"/>
        <v>720175</v>
      </c>
      <c r="S997" s="181" t="str">
        <f>vlookup(R997,route!$A$3:$L$2248,5,FALSE)</f>
        <v>Origin</v>
      </c>
      <c r="T997" s="168" t="str">
        <f t="shared" si="2"/>
        <v>720128</v>
      </c>
      <c r="U997" s="170" t="str">
        <f>vlookup(T997,route!$A$3:$L$2248,5,FALSE)</f>
        <v>Dropoff</v>
      </c>
      <c r="V997" s="131"/>
    </row>
    <row r="998">
      <c r="A998" s="160"/>
      <c r="B998" s="168">
        <v>720.0</v>
      </c>
      <c r="C998" s="174" t="s">
        <v>871</v>
      </c>
      <c r="D998" s="154">
        <f>vlookup(E998,terminals!$C$4:$O$196,13,FALSE)</f>
        <v>175</v>
      </c>
      <c r="E998" s="174" t="s">
        <v>322</v>
      </c>
      <c r="F998" s="154">
        <f>vlookup(G998,terminals!$C$4:$O$196,13,FALSE)</f>
        <v>142</v>
      </c>
      <c r="G998" s="174" t="s">
        <v>342</v>
      </c>
      <c r="H998" s="175" t="s">
        <v>1143</v>
      </c>
      <c r="I998" s="176">
        <v>7600.0</v>
      </c>
      <c r="J998" s="177">
        <v>6000.0</v>
      </c>
      <c r="K998" s="178"/>
      <c r="L998" s="179"/>
      <c r="M998" s="103"/>
      <c r="N998" s="103"/>
      <c r="O998" s="162" t="s">
        <v>1314</v>
      </c>
      <c r="P998" s="180">
        <v>455.0</v>
      </c>
      <c r="Q998" s="103"/>
      <c r="R998" s="168" t="str">
        <f t="shared" si="1"/>
        <v>720175</v>
      </c>
      <c r="S998" s="181" t="str">
        <f>vlookup(R998,route!$A$3:$L$2248,5,FALSE)</f>
        <v>Origin</v>
      </c>
      <c r="T998" s="168" t="str">
        <f t="shared" si="2"/>
        <v>720142</v>
      </c>
      <c r="U998" s="170" t="str">
        <f>vlookup(T998,route!$A$3:$L$2248,5,FALSE)</f>
        <v>Dropoff</v>
      </c>
      <c r="V998" s="131"/>
    </row>
    <row r="999">
      <c r="A999" s="160"/>
      <c r="B999" s="168">
        <v>720.0</v>
      </c>
      <c r="C999" s="174" t="s">
        <v>871</v>
      </c>
      <c r="D999" s="154">
        <f>vlookup(E999,terminals!$C$4:$O$196,13,FALSE)</f>
        <v>175</v>
      </c>
      <c r="E999" s="174" t="s">
        <v>322</v>
      </c>
      <c r="F999" s="154">
        <f>vlookup(G999,terminals!$C$4:$O$196,13,FALSE)</f>
        <v>150</v>
      </c>
      <c r="G999" s="174" t="s">
        <v>343</v>
      </c>
      <c r="H999" s="175" t="s">
        <v>1143</v>
      </c>
      <c r="I999" s="176">
        <v>8075.0</v>
      </c>
      <c r="J999" s="177">
        <v>6375.0</v>
      </c>
      <c r="K999" s="178"/>
      <c r="L999" s="179"/>
      <c r="M999" s="103"/>
      <c r="N999" s="103"/>
      <c r="O999" s="162" t="s">
        <v>1503</v>
      </c>
      <c r="P999" s="180">
        <v>439.0</v>
      </c>
      <c r="Q999" s="103"/>
      <c r="R999" s="168" t="str">
        <f t="shared" si="1"/>
        <v>720175</v>
      </c>
      <c r="S999" s="181" t="str">
        <f>vlookup(R999,route!$A$3:$L$2248,5,FALSE)</f>
        <v>Origin</v>
      </c>
      <c r="T999" s="168" t="str">
        <f t="shared" si="2"/>
        <v>720150</v>
      </c>
      <c r="U999" s="170" t="str">
        <f>vlookup(T999,route!$A$3:$L$2248,5,FALSE)</f>
        <v>Lastdrop</v>
      </c>
      <c r="V999" s="131"/>
    </row>
    <row r="1000">
      <c r="A1000" s="129"/>
      <c r="B1000" s="168">
        <v>720.0</v>
      </c>
      <c r="C1000" s="174" t="s">
        <v>871</v>
      </c>
      <c r="D1000" s="154">
        <f>vlookup(E1000,terminals!$C$4:$O$196,13,FALSE)</f>
        <v>175</v>
      </c>
      <c r="E1000" s="174" t="s">
        <v>322</v>
      </c>
      <c r="F1000" s="154">
        <f>vlookup(G1000,terminals!$C$4:$O$196,13,FALSE)</f>
        <v>129</v>
      </c>
      <c r="G1000" s="174" t="s">
        <v>340</v>
      </c>
      <c r="H1000" s="175" t="s">
        <v>1143</v>
      </c>
      <c r="I1000" s="176">
        <v>8075.0</v>
      </c>
      <c r="J1000" s="177">
        <v>6375.0</v>
      </c>
      <c r="K1000" s="178"/>
      <c r="L1000" s="179"/>
      <c r="M1000" s="103"/>
      <c r="N1000" s="103"/>
      <c r="O1000" s="162" t="s">
        <v>1362</v>
      </c>
      <c r="P1000" s="180">
        <v>474.0</v>
      </c>
      <c r="Q1000" s="103"/>
      <c r="R1000" s="168" t="str">
        <f t="shared" si="1"/>
        <v>720175</v>
      </c>
      <c r="S1000" s="181" t="str">
        <f>vlookup(R1000,route!$A$3:$L$2248,5,FALSE)</f>
        <v>Origin</v>
      </c>
      <c r="T1000" s="168" t="str">
        <f t="shared" si="2"/>
        <v>720129</v>
      </c>
      <c r="U1000" s="170" t="str">
        <f>vlookup(T1000,route!$A$3:$L$2248,5,FALSE)</f>
        <v>Destination</v>
      </c>
      <c r="V1000" s="131"/>
    </row>
    <row r="1001">
      <c r="A1001" s="160"/>
      <c r="B1001" s="168">
        <v>721.0</v>
      </c>
      <c r="C1001" s="170" t="s">
        <v>872</v>
      </c>
      <c r="D1001" s="154">
        <f>vlookup(E1001,terminals!$C$4:$O$196,13,FALSE)</f>
        <v>128</v>
      </c>
      <c r="E1001" s="170" t="s">
        <v>338</v>
      </c>
      <c r="F1001" s="154">
        <f>vlookup(G1001,terminals!$C$4:$O$196,13,FALSE)</f>
        <v>190</v>
      </c>
      <c r="G1001" s="170" t="s">
        <v>308</v>
      </c>
      <c r="H1001" s="184" t="s">
        <v>1143</v>
      </c>
      <c r="I1001" s="185">
        <v>9500.0</v>
      </c>
      <c r="J1001" s="177">
        <v>7500.0</v>
      </c>
      <c r="K1001" s="178"/>
      <c r="L1001" s="179"/>
      <c r="M1001" s="103"/>
      <c r="N1001" s="103"/>
      <c r="O1001" s="162" t="s">
        <v>1504</v>
      </c>
      <c r="P1001" s="180">
        <v>456.0</v>
      </c>
      <c r="Q1001" s="103"/>
      <c r="R1001" s="168" t="str">
        <f t="shared" si="1"/>
        <v>721128</v>
      </c>
      <c r="S1001" s="181" t="str">
        <f>vlookup(R1001,route!$A$3:$L$2248,5,FALSE)</f>
        <v>Origin</v>
      </c>
      <c r="T1001" s="168" t="str">
        <f t="shared" si="2"/>
        <v>721190</v>
      </c>
      <c r="U1001" s="170" t="str">
        <f>vlookup(T1001,route!$A$3:$L$2248,5,FALSE)</f>
        <v>Dropoff</v>
      </c>
      <c r="V1001" s="131"/>
    </row>
    <row r="1002">
      <c r="A1002" s="160"/>
      <c r="B1002" s="168">
        <v>721.0</v>
      </c>
      <c r="C1002" s="170" t="s">
        <v>872</v>
      </c>
      <c r="D1002" s="154">
        <f>vlookup(E1002,terminals!$C$4:$O$196,13,FALSE)</f>
        <v>128</v>
      </c>
      <c r="E1002" s="170" t="s">
        <v>338</v>
      </c>
      <c r="F1002" s="154">
        <f>vlookup(G1002,terminals!$C$4:$O$196,13,FALSE)</f>
        <v>186</v>
      </c>
      <c r="G1002" s="170" t="s">
        <v>327</v>
      </c>
      <c r="H1002" s="184" t="s">
        <v>1143</v>
      </c>
      <c r="I1002" s="185">
        <v>9500.0</v>
      </c>
      <c r="J1002" s="177">
        <v>7500.0</v>
      </c>
      <c r="K1002" s="178"/>
      <c r="L1002" s="179"/>
      <c r="M1002" s="103"/>
      <c r="N1002" s="103"/>
      <c r="O1002" s="162" t="s">
        <v>1313</v>
      </c>
      <c r="P1002" s="180">
        <v>510.0</v>
      </c>
      <c r="Q1002" s="103"/>
      <c r="R1002" s="168" t="str">
        <f t="shared" si="1"/>
        <v>721128</v>
      </c>
      <c r="S1002" s="181" t="str">
        <f>vlookup(R1002,route!$A$3:$L$2248,5,FALSE)</f>
        <v>Origin</v>
      </c>
      <c r="T1002" s="168" t="str">
        <f t="shared" si="2"/>
        <v>721186</v>
      </c>
      <c r="U1002" s="170" t="str">
        <f>vlookup(T1002,route!$A$3:$L$2248,5,FALSE)</f>
        <v>Dropoff</v>
      </c>
      <c r="V1002" s="131"/>
    </row>
    <row r="1003">
      <c r="A1003" s="160"/>
      <c r="B1003" s="168">
        <v>721.0</v>
      </c>
      <c r="C1003" s="170" t="s">
        <v>872</v>
      </c>
      <c r="D1003" s="154">
        <f>vlookup(E1003,terminals!$C$4:$O$196,13,FALSE)</f>
        <v>128</v>
      </c>
      <c r="E1003" s="170" t="s">
        <v>338</v>
      </c>
      <c r="F1003" s="154">
        <f>vlookup(G1003,terminals!$C$4:$O$196,13,FALSE)</f>
        <v>189</v>
      </c>
      <c r="G1003" s="170" t="s">
        <v>305</v>
      </c>
      <c r="H1003" s="184" t="s">
        <v>1143</v>
      </c>
      <c r="I1003" s="185">
        <v>9500.0</v>
      </c>
      <c r="J1003" s="177">
        <v>7500.0</v>
      </c>
      <c r="K1003" s="178"/>
      <c r="L1003" s="179"/>
      <c r="M1003" s="103"/>
      <c r="N1003" s="103"/>
      <c r="O1003" s="162" t="s">
        <v>1505</v>
      </c>
      <c r="P1003" s="180">
        <v>492.0</v>
      </c>
      <c r="Q1003" s="103"/>
      <c r="R1003" s="168" t="str">
        <f t="shared" si="1"/>
        <v>721128</v>
      </c>
      <c r="S1003" s="181" t="str">
        <f>vlookup(R1003,route!$A$3:$L$2248,5,FALSE)</f>
        <v>Origin</v>
      </c>
      <c r="T1003" s="168" t="str">
        <f t="shared" si="2"/>
        <v>721189</v>
      </c>
      <c r="U1003" s="170" t="str">
        <f>vlookup(T1003,route!$A$3:$L$2248,5,FALSE)</f>
        <v>Dropoff</v>
      </c>
      <c r="V1003" s="131"/>
    </row>
    <row r="1004">
      <c r="A1004" s="160"/>
      <c r="B1004" s="168">
        <v>721.0</v>
      </c>
      <c r="C1004" s="170" t="s">
        <v>872</v>
      </c>
      <c r="D1004" s="154">
        <f>vlookup(E1004,terminals!$C$4:$O$196,13,FALSE)</f>
        <v>128</v>
      </c>
      <c r="E1004" s="170" t="s">
        <v>338</v>
      </c>
      <c r="F1004" s="154">
        <f>vlookup(G1004,terminals!$C$4:$O$196,13,FALSE)</f>
        <v>187</v>
      </c>
      <c r="G1004" s="170" t="s">
        <v>307</v>
      </c>
      <c r="H1004" s="184" t="s">
        <v>1143</v>
      </c>
      <c r="I1004" s="185">
        <v>9500.0</v>
      </c>
      <c r="J1004" s="177">
        <v>7500.0</v>
      </c>
      <c r="K1004" s="178"/>
      <c r="L1004" s="179"/>
      <c r="M1004" s="103"/>
      <c r="N1004" s="103"/>
      <c r="O1004" s="162" t="s">
        <v>1389</v>
      </c>
      <c r="P1004" s="180">
        <v>501.0</v>
      </c>
      <c r="Q1004" s="103"/>
      <c r="R1004" s="168" t="str">
        <f t="shared" si="1"/>
        <v>721128</v>
      </c>
      <c r="S1004" s="181" t="str">
        <f>vlookup(R1004,route!$A$3:$L$2248,5,FALSE)</f>
        <v>Origin</v>
      </c>
      <c r="T1004" s="168" t="str">
        <f t="shared" si="2"/>
        <v>721187</v>
      </c>
      <c r="U1004" s="170" t="str">
        <f>vlookup(T1004,route!$A$3:$L$2248,5,FALSE)</f>
        <v>Lastdrop</v>
      </c>
      <c r="V1004" s="131"/>
    </row>
    <row r="1005">
      <c r="A1005" s="129"/>
      <c r="B1005" s="168">
        <v>721.0</v>
      </c>
      <c r="C1005" s="170" t="s">
        <v>872</v>
      </c>
      <c r="D1005" s="154">
        <f>vlookup(E1005,terminals!$C$4:$O$196,13,FALSE)</f>
        <v>128</v>
      </c>
      <c r="E1005" s="170" t="s">
        <v>338</v>
      </c>
      <c r="F1005" s="154">
        <f>vlookup(G1005,terminals!$C$4:$O$196,13,FALSE)</f>
        <v>188</v>
      </c>
      <c r="G1005" s="170" t="s">
        <v>306</v>
      </c>
      <c r="H1005" s="184" t="s">
        <v>1143</v>
      </c>
      <c r="I1005" s="185">
        <v>9500.0</v>
      </c>
      <c r="J1005" s="177">
        <v>7500.0</v>
      </c>
      <c r="K1005" s="178"/>
      <c r="L1005" s="179"/>
      <c r="M1005" s="103"/>
      <c r="N1005" s="103"/>
      <c r="O1005" s="162" t="s">
        <v>1506</v>
      </c>
      <c r="P1005" s="180">
        <v>468.0</v>
      </c>
      <c r="Q1005" s="103"/>
      <c r="R1005" s="168" t="str">
        <f t="shared" si="1"/>
        <v>721128</v>
      </c>
      <c r="S1005" s="181" t="str">
        <f>vlookup(R1005,route!$A$3:$L$2248,5,FALSE)</f>
        <v>Origin</v>
      </c>
      <c r="T1005" s="168" t="str">
        <f t="shared" si="2"/>
        <v>721188</v>
      </c>
      <c r="U1005" s="170" t="str">
        <f>vlookup(T1005,route!$A$3:$L$2248,5,FALSE)</f>
        <v>Destination</v>
      </c>
      <c r="V1005" s="131"/>
    </row>
    <row r="1006">
      <c r="A1006" s="160"/>
      <c r="B1006" s="168">
        <v>722.0</v>
      </c>
      <c r="C1006" s="170" t="s">
        <v>873</v>
      </c>
      <c r="D1006" s="154">
        <f>vlookup(E1006,terminals!$C$4:$O$196,13,FALSE)</f>
        <v>128</v>
      </c>
      <c r="E1006" s="170" t="s">
        <v>338</v>
      </c>
      <c r="F1006" s="154">
        <f>vlookup(G1006,terminals!$C$4:$O$196,13,FALSE)</f>
        <v>163</v>
      </c>
      <c r="G1006" s="170" t="s">
        <v>323</v>
      </c>
      <c r="H1006" s="184" t="s">
        <v>1143</v>
      </c>
      <c r="I1006" s="185">
        <v>11875.0</v>
      </c>
      <c r="J1006" s="177">
        <v>9375.0</v>
      </c>
      <c r="K1006" s="178"/>
      <c r="L1006" s="179"/>
      <c r="M1006" s="103"/>
      <c r="N1006" s="103"/>
      <c r="O1006" s="162" t="s">
        <v>1472</v>
      </c>
      <c r="P1006" s="180">
        <v>468.0</v>
      </c>
      <c r="Q1006" s="103"/>
      <c r="R1006" s="168" t="str">
        <f t="shared" si="1"/>
        <v>722128</v>
      </c>
      <c r="S1006" s="181" t="str">
        <f>vlookup(R1006,route!$A$3:$L$2248,5,FALSE)</f>
        <v>Origin</v>
      </c>
      <c r="T1006" s="168" t="str">
        <f t="shared" si="2"/>
        <v>722163</v>
      </c>
      <c r="U1006" s="170" t="str">
        <f>vlookup(T1006,route!$A$3:$L$2248,5,FALSE)</f>
        <v>Lastdrop</v>
      </c>
      <c r="V1006" s="131"/>
    </row>
    <row r="1007">
      <c r="A1007" s="129"/>
      <c r="B1007" s="168">
        <v>722.0</v>
      </c>
      <c r="C1007" s="170" t="s">
        <v>873</v>
      </c>
      <c r="D1007" s="154">
        <f>vlookup(E1007,terminals!$C$4:$O$196,13,FALSE)</f>
        <v>128</v>
      </c>
      <c r="E1007" s="170" t="s">
        <v>338</v>
      </c>
      <c r="F1007" s="154">
        <f>vlookup(G1007,terminals!$C$4:$O$196,13,FALSE)</f>
        <v>174</v>
      </c>
      <c r="G1007" s="170" t="s">
        <v>1110</v>
      </c>
      <c r="H1007" s="184" t="s">
        <v>1143</v>
      </c>
      <c r="I1007" s="185">
        <v>11875.0</v>
      </c>
      <c r="J1007" s="177">
        <v>9375.0</v>
      </c>
      <c r="K1007" s="178"/>
      <c r="L1007" s="179"/>
      <c r="M1007" s="103"/>
      <c r="N1007" s="103"/>
      <c r="O1007" s="162" t="s">
        <v>1496</v>
      </c>
      <c r="P1007" s="180">
        <v>496.0</v>
      </c>
      <c r="Q1007" s="103"/>
      <c r="R1007" s="168" t="str">
        <f t="shared" si="1"/>
        <v>722128</v>
      </c>
      <c r="S1007" s="181" t="str">
        <f>vlookup(R1007,route!$A$3:$L$2248,5,FALSE)</f>
        <v>Origin</v>
      </c>
      <c r="T1007" s="168" t="str">
        <f t="shared" si="2"/>
        <v>722174</v>
      </c>
      <c r="U1007" s="170" t="str">
        <f>vlookup(T1007,route!$A$3:$L$2248,5,FALSE)</f>
        <v>Destination</v>
      </c>
      <c r="V1007" s="131"/>
    </row>
    <row r="1008">
      <c r="A1008" s="129"/>
      <c r="B1008" s="168">
        <v>723.0</v>
      </c>
      <c r="C1008" s="170" t="s">
        <v>873</v>
      </c>
      <c r="D1008" s="154">
        <f>vlookup(E1008,terminals!$C$4:$O$196,13,FALSE)</f>
        <v>128</v>
      </c>
      <c r="E1008" s="170" t="s">
        <v>338</v>
      </c>
      <c r="F1008" s="154">
        <f>vlookup(G1008,terminals!$C$4:$O$196,13,FALSE)</f>
        <v>158</v>
      </c>
      <c r="G1008" s="170" t="s">
        <v>326</v>
      </c>
      <c r="H1008" s="184" t="s">
        <v>1143</v>
      </c>
      <c r="I1008" s="185">
        <v>11875.0</v>
      </c>
      <c r="J1008" s="177">
        <v>9375.0</v>
      </c>
      <c r="K1008" s="178"/>
      <c r="L1008" s="179"/>
      <c r="M1008" s="103"/>
      <c r="N1008" s="103"/>
      <c r="O1008" s="162" t="s">
        <v>1157</v>
      </c>
      <c r="P1008" s="180">
        <v>500.0</v>
      </c>
      <c r="Q1008" s="103"/>
      <c r="R1008" s="168" t="str">
        <f t="shared" si="1"/>
        <v>723128</v>
      </c>
      <c r="S1008" s="181" t="str">
        <f>vlookup(R1008,route!$A$3:$L$2248,5,FALSE)</f>
        <v>Origin</v>
      </c>
      <c r="T1008" s="168" t="str">
        <f t="shared" si="2"/>
        <v>723158</v>
      </c>
      <c r="U1008" s="170" t="str">
        <f>vlookup(T1008,route!$A$3:$L$2248,5,FALSE)</f>
        <v>Destination</v>
      </c>
      <c r="V1008" s="131"/>
    </row>
    <row r="1009">
      <c r="A1009" s="129"/>
      <c r="B1009" s="168">
        <v>724.0</v>
      </c>
      <c r="C1009" s="170" t="s">
        <v>873</v>
      </c>
      <c r="D1009" s="154">
        <f>vlookup(E1009,terminals!$C$4:$O$196,13,FALSE)</f>
        <v>128</v>
      </c>
      <c r="E1009" s="170" t="s">
        <v>338</v>
      </c>
      <c r="F1009" s="154">
        <f>vlookup(G1009,terminals!$C$4:$O$196,13,FALSE)</f>
        <v>158</v>
      </c>
      <c r="G1009" s="170" t="s">
        <v>326</v>
      </c>
      <c r="H1009" s="184" t="s">
        <v>1143</v>
      </c>
      <c r="I1009" s="185">
        <v>9025.0</v>
      </c>
      <c r="J1009" s="177">
        <v>7125.0</v>
      </c>
      <c r="K1009" s="178"/>
      <c r="L1009" s="179"/>
      <c r="M1009" s="103"/>
      <c r="N1009" s="103"/>
      <c r="O1009" s="162" t="s">
        <v>1157</v>
      </c>
      <c r="P1009" s="180">
        <v>493.0</v>
      </c>
      <c r="Q1009" s="103"/>
      <c r="R1009" s="168" t="str">
        <f t="shared" si="1"/>
        <v>724128</v>
      </c>
      <c r="S1009" s="181" t="str">
        <f>vlookup(R1009,route!$A$3:$L$2248,5,FALSE)</f>
        <v>Origin</v>
      </c>
      <c r="T1009" s="168" t="str">
        <f t="shared" si="2"/>
        <v>724158</v>
      </c>
      <c r="U1009" s="170" t="str">
        <f>vlookup(T1009,route!$A$3:$L$2248,5,FALSE)</f>
        <v>Destination</v>
      </c>
      <c r="V1009" s="131"/>
    </row>
    <row r="1010">
      <c r="A1010" s="160"/>
      <c r="B1010" s="168">
        <v>724.0</v>
      </c>
      <c r="C1010" s="170" t="s">
        <v>873</v>
      </c>
      <c r="D1010" s="154">
        <f>vlookup(E1010,terminals!$C$4:$O$196,13,FALSE)</f>
        <v>128</v>
      </c>
      <c r="E1010" s="170" t="s">
        <v>338</v>
      </c>
      <c r="F1010" s="154">
        <f>vlookup(G1010,terminals!$C$4:$O$196,13,FALSE)</f>
        <v>175</v>
      </c>
      <c r="G1010" s="170" t="s">
        <v>322</v>
      </c>
      <c r="H1010" s="184" t="s">
        <v>1143</v>
      </c>
      <c r="I1010" s="185">
        <v>9025.0</v>
      </c>
      <c r="J1010" s="177">
        <v>7125.0</v>
      </c>
      <c r="K1010" s="178"/>
      <c r="L1010" s="179"/>
      <c r="M1010" s="103"/>
      <c r="N1010" s="103"/>
      <c r="O1010" s="162" t="s">
        <v>1507</v>
      </c>
      <c r="P1010" s="180">
        <v>503.0</v>
      </c>
      <c r="Q1010" s="103"/>
      <c r="R1010" s="168" t="str">
        <f t="shared" si="1"/>
        <v>724128</v>
      </c>
      <c r="S1010" s="181" t="str">
        <f>vlookup(R1010,route!$A$3:$L$2248,5,FALSE)</f>
        <v>Origin</v>
      </c>
      <c r="T1010" s="168" t="str">
        <f t="shared" si="2"/>
        <v>724175</v>
      </c>
      <c r="U1010" s="170" t="str">
        <f>vlookup(T1010,route!$A$3:$L$2248,5,FALSE)</f>
        <v>Dropoff</v>
      </c>
      <c r="V1010" s="131"/>
    </row>
    <row r="1011">
      <c r="A1011" s="160"/>
      <c r="B1011" s="168">
        <v>724.0</v>
      </c>
      <c r="C1011" s="170" t="s">
        <v>873</v>
      </c>
      <c r="D1011" s="154">
        <f>vlookup(E1011,terminals!$C$4:$O$196,13,FALSE)</f>
        <v>128</v>
      </c>
      <c r="E1011" s="170" t="s">
        <v>338</v>
      </c>
      <c r="F1011" s="154">
        <f>vlookup(G1011,terminals!$C$4:$O$196,13,FALSE)</f>
        <v>161</v>
      </c>
      <c r="G1011" s="170" t="s">
        <v>321</v>
      </c>
      <c r="H1011" s="184" t="s">
        <v>1143</v>
      </c>
      <c r="I1011" s="185">
        <v>9025.0</v>
      </c>
      <c r="J1011" s="177">
        <v>7125.0</v>
      </c>
      <c r="K1011" s="178"/>
      <c r="L1011" s="179"/>
      <c r="M1011" s="103"/>
      <c r="N1011" s="103"/>
      <c r="O1011" s="162" t="s">
        <v>1451</v>
      </c>
      <c r="P1011" s="180">
        <v>492.0</v>
      </c>
      <c r="Q1011" s="103"/>
      <c r="R1011" s="168" t="str">
        <f t="shared" si="1"/>
        <v>724128</v>
      </c>
      <c r="S1011" s="181" t="str">
        <f>vlookup(R1011,route!$A$3:$L$2248,5,FALSE)</f>
        <v>Origin</v>
      </c>
      <c r="T1011" s="168" t="str">
        <f t="shared" si="2"/>
        <v>724161</v>
      </c>
      <c r="U1011" s="170" t="str">
        <f>vlookup(T1011,route!$A$3:$L$2248,5,FALSE)</f>
        <v>Dropoff</v>
      </c>
      <c r="V1011" s="131"/>
    </row>
    <row r="1012">
      <c r="A1012" s="160"/>
      <c r="B1012" s="168">
        <v>724.0</v>
      </c>
      <c r="C1012" s="170" t="s">
        <v>873</v>
      </c>
      <c r="D1012" s="154">
        <f>vlookup(E1012,terminals!$C$4:$O$196,13,FALSE)</f>
        <v>128</v>
      </c>
      <c r="E1012" s="170" t="s">
        <v>338</v>
      </c>
      <c r="F1012" s="154">
        <f>vlookup(G1012,terminals!$C$4:$O$196,13,FALSE)</f>
        <v>177</v>
      </c>
      <c r="G1012" s="170" t="s">
        <v>1108</v>
      </c>
      <c r="H1012" s="184" t="s">
        <v>1143</v>
      </c>
      <c r="I1012" s="185">
        <v>9025.0</v>
      </c>
      <c r="J1012" s="177">
        <v>7125.0</v>
      </c>
      <c r="K1012" s="178"/>
      <c r="L1012" s="179"/>
      <c r="M1012" s="103"/>
      <c r="N1012" s="103"/>
      <c r="O1012" s="162" t="s">
        <v>1447</v>
      </c>
      <c r="P1012" s="180">
        <v>493.0</v>
      </c>
      <c r="Q1012" s="103"/>
      <c r="R1012" s="168" t="str">
        <f t="shared" si="1"/>
        <v>724128</v>
      </c>
      <c r="S1012" s="181" t="str">
        <f>vlookup(R1012,route!$A$3:$L$2248,5,FALSE)</f>
        <v>Origin</v>
      </c>
      <c r="T1012" s="168" t="str">
        <f t="shared" si="2"/>
        <v>724177</v>
      </c>
      <c r="U1012" s="170" t="str">
        <f>vlookup(T1012,route!$A$3:$L$2248,5,FALSE)</f>
        <v>Lastdrop</v>
      </c>
      <c r="V1012" s="131"/>
    </row>
    <row r="1013">
      <c r="A1013" s="129"/>
      <c r="B1013" s="168">
        <v>724.0</v>
      </c>
      <c r="C1013" s="170" t="s">
        <v>873</v>
      </c>
      <c r="D1013" s="154">
        <f>vlookup(E1013,terminals!$C$4:$O$196,13,FALSE)</f>
        <v>128</v>
      </c>
      <c r="E1013" s="170" t="s">
        <v>338</v>
      </c>
      <c r="F1013" s="154">
        <f>vlookup(G1013,terminals!$C$4:$O$196,13,FALSE)</f>
        <v>167</v>
      </c>
      <c r="G1013" s="170" t="s">
        <v>313</v>
      </c>
      <c r="H1013" s="184" t="s">
        <v>1143</v>
      </c>
      <c r="I1013" s="185">
        <v>9025.0</v>
      </c>
      <c r="J1013" s="177">
        <v>7125.0</v>
      </c>
      <c r="K1013" s="178"/>
      <c r="L1013" s="179"/>
      <c r="M1013" s="103"/>
      <c r="N1013" s="103"/>
      <c r="O1013" s="162" t="s">
        <v>1508</v>
      </c>
      <c r="P1013" s="180">
        <v>510.0</v>
      </c>
      <c r="Q1013" s="103"/>
      <c r="R1013" s="168" t="str">
        <f t="shared" si="1"/>
        <v>724128</v>
      </c>
      <c r="S1013" s="181" t="str">
        <f>vlookup(R1013,route!$A$3:$L$2248,5,FALSE)</f>
        <v>Origin</v>
      </c>
      <c r="T1013" s="168" t="str">
        <f t="shared" si="2"/>
        <v>724167</v>
      </c>
      <c r="U1013" s="170" t="str">
        <f>vlookup(T1013,route!$A$3:$L$2248,5,FALSE)</f>
        <v>Destination</v>
      </c>
      <c r="V1013" s="131"/>
    </row>
    <row r="1014">
      <c r="A1014" s="160"/>
      <c r="B1014" s="168">
        <v>725.0</v>
      </c>
      <c r="C1014" s="170" t="s">
        <v>873</v>
      </c>
      <c r="D1014" s="154">
        <f>vlookup(E1014,terminals!$C$4:$O$196,13,FALSE)</f>
        <v>128</v>
      </c>
      <c r="E1014" s="170" t="s">
        <v>338</v>
      </c>
      <c r="F1014" s="154">
        <f>vlookup(G1014,terminals!$C$4:$O$196,13,FALSE)</f>
        <v>163</v>
      </c>
      <c r="G1014" s="170" t="s">
        <v>323</v>
      </c>
      <c r="H1014" s="184" t="s">
        <v>1143</v>
      </c>
      <c r="I1014" s="185">
        <v>9025.0</v>
      </c>
      <c r="J1014" s="177">
        <v>7125.0</v>
      </c>
      <c r="K1014" s="178"/>
      <c r="L1014" s="179"/>
      <c r="M1014" s="103"/>
      <c r="N1014" s="103"/>
      <c r="O1014" s="162" t="s">
        <v>1472</v>
      </c>
      <c r="P1014" s="180">
        <v>549.0</v>
      </c>
      <c r="Q1014" s="103"/>
      <c r="R1014" s="168" t="str">
        <f t="shared" si="1"/>
        <v>725128</v>
      </c>
      <c r="S1014" s="181" t="str">
        <f>vlookup(R1014,route!$A$3:$L$2248,5,FALSE)</f>
        <v>Origin</v>
      </c>
      <c r="T1014" s="168" t="str">
        <f t="shared" si="2"/>
        <v>725163</v>
      </c>
      <c r="U1014" s="170" t="str">
        <f>vlookup(T1014,route!$A$3:$L$2248,5,FALSE)</f>
        <v>Dropoff</v>
      </c>
      <c r="V1014" s="131"/>
    </row>
    <row r="1015">
      <c r="A1015" s="160"/>
      <c r="B1015" s="168">
        <v>725.0</v>
      </c>
      <c r="C1015" s="170" t="s">
        <v>873</v>
      </c>
      <c r="D1015" s="154">
        <f>vlookup(E1015,terminals!$C$4:$O$196,13,FALSE)</f>
        <v>128</v>
      </c>
      <c r="E1015" s="170" t="s">
        <v>338</v>
      </c>
      <c r="F1015" s="154">
        <f>vlookup(G1015,terminals!$C$4:$O$196,13,FALSE)</f>
        <v>177</v>
      </c>
      <c r="G1015" s="170" t="s">
        <v>1108</v>
      </c>
      <c r="H1015" s="184" t="s">
        <v>1143</v>
      </c>
      <c r="I1015" s="185">
        <v>9025.0</v>
      </c>
      <c r="J1015" s="177">
        <v>7125.0</v>
      </c>
      <c r="K1015" s="178"/>
      <c r="L1015" s="179"/>
      <c r="M1015" s="103"/>
      <c r="N1015" s="103"/>
      <c r="O1015" s="162" t="s">
        <v>1447</v>
      </c>
      <c r="P1015" s="180">
        <v>489.0</v>
      </c>
      <c r="Q1015" s="103"/>
      <c r="R1015" s="168" t="str">
        <f t="shared" si="1"/>
        <v>725128</v>
      </c>
      <c r="S1015" s="181" t="str">
        <f>vlookup(R1015,route!$A$3:$L$2248,5,FALSE)</f>
        <v>Origin</v>
      </c>
      <c r="T1015" s="168" t="str">
        <f t="shared" si="2"/>
        <v>725177</v>
      </c>
      <c r="U1015" s="170" t="str">
        <f>vlookup(T1015,route!$A$3:$L$2248,5,FALSE)</f>
        <v>Dropoff</v>
      </c>
      <c r="V1015" s="131"/>
    </row>
    <row r="1016">
      <c r="A1016" s="160"/>
      <c r="B1016" s="168">
        <v>725.0</v>
      </c>
      <c r="C1016" s="170" t="s">
        <v>873</v>
      </c>
      <c r="D1016" s="154">
        <f>vlookup(E1016,terminals!$C$4:$O$196,13,FALSE)</f>
        <v>128</v>
      </c>
      <c r="E1016" s="170" t="s">
        <v>338</v>
      </c>
      <c r="F1016" s="154">
        <f>vlookup(G1016,terminals!$C$4:$O$196,13,FALSE)</f>
        <v>172</v>
      </c>
      <c r="G1016" s="170" t="s">
        <v>325</v>
      </c>
      <c r="H1016" s="184" t="s">
        <v>1143</v>
      </c>
      <c r="I1016" s="185">
        <v>9025.0</v>
      </c>
      <c r="J1016" s="177">
        <v>7125.0</v>
      </c>
      <c r="K1016" s="178"/>
      <c r="L1016" s="179"/>
      <c r="M1016" s="103"/>
      <c r="N1016" s="103"/>
      <c r="O1016" s="162" t="s">
        <v>1509</v>
      </c>
      <c r="P1016" s="180">
        <v>572.0</v>
      </c>
      <c r="Q1016" s="103"/>
      <c r="R1016" s="168" t="str">
        <f t="shared" si="1"/>
        <v>725128</v>
      </c>
      <c r="S1016" s="181" t="str">
        <f>vlookup(R1016,route!$A$3:$L$2248,5,FALSE)</f>
        <v>Origin</v>
      </c>
      <c r="T1016" s="168" t="str">
        <f t="shared" si="2"/>
        <v>725172</v>
      </c>
      <c r="U1016" s="170" t="str">
        <f>vlookup(T1016,route!$A$3:$L$2248,5,FALSE)</f>
        <v>Dropoff</v>
      </c>
      <c r="V1016" s="131"/>
    </row>
    <row r="1017">
      <c r="A1017" s="129"/>
      <c r="B1017" s="168">
        <v>725.0</v>
      </c>
      <c r="C1017" s="170" t="s">
        <v>873</v>
      </c>
      <c r="D1017" s="154">
        <f>vlookup(E1017,terminals!$C$4:$O$196,13,FALSE)</f>
        <v>128</v>
      </c>
      <c r="E1017" s="170" t="s">
        <v>338</v>
      </c>
      <c r="F1017" s="154">
        <f>vlookup(G1017,terminals!$C$4:$O$196,13,FALSE)</f>
        <v>164</v>
      </c>
      <c r="G1017" s="170" t="s">
        <v>316</v>
      </c>
      <c r="H1017" s="184" t="s">
        <v>1143</v>
      </c>
      <c r="I1017" s="185">
        <v>9025.0</v>
      </c>
      <c r="J1017" s="177">
        <v>7125.0</v>
      </c>
      <c r="K1017" s="178"/>
      <c r="L1017" s="179"/>
      <c r="M1017" s="103"/>
      <c r="N1017" s="103"/>
      <c r="O1017" s="162" t="s">
        <v>1455</v>
      </c>
      <c r="P1017" s="180">
        <v>474.0</v>
      </c>
      <c r="Q1017" s="103"/>
      <c r="R1017" s="168" t="str">
        <f t="shared" si="1"/>
        <v>725128</v>
      </c>
      <c r="S1017" s="181" t="str">
        <f>vlookup(R1017,route!$A$3:$L$2248,5,FALSE)</f>
        <v>Origin</v>
      </c>
      <c r="T1017" s="168" t="str">
        <f t="shared" si="2"/>
        <v>725164</v>
      </c>
      <c r="U1017" s="170" t="str">
        <f>vlookup(T1017,route!$A$3:$L$2248,5,FALSE)</f>
        <v>Destination</v>
      </c>
      <c r="V1017" s="131"/>
    </row>
    <row r="1018">
      <c r="A1018" s="129"/>
      <c r="B1018" s="168">
        <v>726.0</v>
      </c>
      <c r="C1018" s="170" t="s">
        <v>873</v>
      </c>
      <c r="D1018" s="154">
        <f>vlookup(E1018,terminals!$C$4:$O$196,13,FALSE)</f>
        <v>128</v>
      </c>
      <c r="E1018" s="170" t="s">
        <v>338</v>
      </c>
      <c r="F1018" s="154">
        <f>vlookup(G1018,terminals!$C$4:$O$196,13,FALSE)</f>
        <v>162</v>
      </c>
      <c r="G1018" s="170" t="s">
        <v>359</v>
      </c>
      <c r="H1018" s="184" t="s">
        <v>1143</v>
      </c>
      <c r="I1018" s="185">
        <v>9025.0</v>
      </c>
      <c r="J1018" s="177">
        <v>7125.0</v>
      </c>
      <c r="K1018" s="178"/>
      <c r="L1018" s="179"/>
      <c r="M1018" s="103"/>
      <c r="N1018" s="103"/>
      <c r="O1018" s="162" t="s">
        <v>1447</v>
      </c>
      <c r="P1018" s="180">
        <v>457.0</v>
      </c>
      <c r="Q1018" s="103"/>
      <c r="R1018" s="168" t="str">
        <f t="shared" si="1"/>
        <v>726128</v>
      </c>
      <c r="S1018" s="181" t="str">
        <f>vlookup(R1018,route!$A$3:$L$2248,5,FALSE)</f>
        <v>Origin</v>
      </c>
      <c r="T1018" s="168" t="str">
        <f t="shared" si="2"/>
        <v>726162</v>
      </c>
      <c r="U1018" s="170" t="str">
        <f>vlookup(T1018,route!$A$3:$L$2248,5,FALSE)</f>
        <v>Destination</v>
      </c>
      <c r="V1018" s="131"/>
    </row>
    <row r="1019">
      <c r="A1019" s="160"/>
      <c r="B1019" s="168">
        <v>727.0</v>
      </c>
      <c r="C1019" s="170" t="s">
        <v>874</v>
      </c>
      <c r="D1019" s="154">
        <f>vlookup(E1019,terminals!$C$4:$O$196,13,FALSE)</f>
        <v>146</v>
      </c>
      <c r="E1019" s="170" t="s">
        <v>350</v>
      </c>
      <c r="F1019" s="154">
        <f>vlookup(G1019,terminals!$C$4:$O$196,13,FALSE)</f>
        <v>188</v>
      </c>
      <c r="G1019" s="170" t="s">
        <v>306</v>
      </c>
      <c r="H1019" s="184" t="s">
        <v>1143</v>
      </c>
      <c r="I1019" s="185">
        <v>11305.0</v>
      </c>
      <c r="J1019" s="177">
        <v>8925.0</v>
      </c>
      <c r="K1019" s="178"/>
      <c r="L1019" s="179"/>
      <c r="M1019" s="103"/>
      <c r="N1019" s="103"/>
      <c r="O1019" s="162" t="s">
        <v>1316</v>
      </c>
      <c r="P1019" s="180">
        <v>414.0</v>
      </c>
      <c r="Q1019" s="103"/>
      <c r="R1019" s="168" t="str">
        <f t="shared" si="1"/>
        <v>727146</v>
      </c>
      <c r="S1019" s="181" t="str">
        <f>vlookup(R1019,route!$A$3:$L$2248,5,FALSE)</f>
        <v>Origin</v>
      </c>
      <c r="T1019" s="168" t="str">
        <f t="shared" si="2"/>
        <v>727188</v>
      </c>
      <c r="U1019" s="170" t="str">
        <f>vlookup(T1019,route!$A$3:$L$2248,5,FALSE)</f>
        <v>Dropoff</v>
      </c>
      <c r="V1019" s="131"/>
    </row>
    <row r="1020">
      <c r="A1020" s="160"/>
      <c r="B1020" s="168">
        <v>727.0</v>
      </c>
      <c r="C1020" s="170" t="s">
        <v>874</v>
      </c>
      <c r="D1020" s="154">
        <f>vlookup(E1020,terminals!$C$4:$O$196,13,FALSE)</f>
        <v>146</v>
      </c>
      <c r="E1020" s="170" t="s">
        <v>350</v>
      </c>
      <c r="F1020" s="154">
        <f>vlookup(G1020,terminals!$C$4:$O$196,13,FALSE)</f>
        <v>187</v>
      </c>
      <c r="G1020" s="170" t="s">
        <v>307</v>
      </c>
      <c r="H1020" s="184" t="s">
        <v>1143</v>
      </c>
      <c r="I1020" s="185">
        <v>11305.0</v>
      </c>
      <c r="J1020" s="177">
        <v>8925.0</v>
      </c>
      <c r="K1020" s="178"/>
      <c r="L1020" s="179"/>
      <c r="M1020" s="103"/>
      <c r="N1020" s="103"/>
      <c r="O1020" s="162" t="s">
        <v>1510</v>
      </c>
      <c r="P1020" s="180">
        <v>572.0</v>
      </c>
      <c r="Q1020" s="103"/>
      <c r="R1020" s="168" t="str">
        <f t="shared" si="1"/>
        <v>727146</v>
      </c>
      <c r="S1020" s="181" t="str">
        <f>vlookup(R1020,route!$A$3:$L$2248,5,FALSE)</f>
        <v>Origin</v>
      </c>
      <c r="T1020" s="168" t="str">
        <f t="shared" si="2"/>
        <v>727187</v>
      </c>
      <c r="U1020" s="170" t="str">
        <f>vlookup(T1020,route!$A$3:$L$2248,5,FALSE)</f>
        <v>Dropoff</v>
      </c>
      <c r="V1020" s="131"/>
    </row>
    <row r="1021">
      <c r="A1021" s="160"/>
      <c r="B1021" s="168">
        <v>727.0</v>
      </c>
      <c r="C1021" s="170" t="s">
        <v>874</v>
      </c>
      <c r="D1021" s="154">
        <f>vlookup(E1021,terminals!$C$4:$O$196,13,FALSE)</f>
        <v>146</v>
      </c>
      <c r="E1021" s="170" t="s">
        <v>350</v>
      </c>
      <c r="F1021" s="154">
        <f>vlookup(G1021,terminals!$C$4:$O$196,13,FALSE)</f>
        <v>186</v>
      </c>
      <c r="G1021" s="170" t="s">
        <v>327</v>
      </c>
      <c r="H1021" s="184" t="s">
        <v>1143</v>
      </c>
      <c r="I1021" s="185">
        <v>11305.0</v>
      </c>
      <c r="J1021" s="177">
        <v>8925.0</v>
      </c>
      <c r="K1021" s="178"/>
      <c r="L1021" s="179"/>
      <c r="M1021" s="103"/>
      <c r="N1021" s="103"/>
      <c r="O1021" s="162" t="s">
        <v>1496</v>
      </c>
      <c r="P1021" s="180">
        <v>474.0</v>
      </c>
      <c r="Q1021" s="103"/>
      <c r="R1021" s="168" t="str">
        <f t="shared" si="1"/>
        <v>727146</v>
      </c>
      <c r="S1021" s="181" t="str">
        <f>vlookup(R1021,route!$A$3:$L$2248,5,FALSE)</f>
        <v>Origin</v>
      </c>
      <c r="T1021" s="168" t="str">
        <f t="shared" si="2"/>
        <v>727186</v>
      </c>
      <c r="U1021" s="170" t="str">
        <f>vlookup(T1021,route!$A$3:$L$2248,5,FALSE)</f>
        <v>Lastdrop</v>
      </c>
      <c r="V1021" s="131"/>
    </row>
    <row r="1022">
      <c r="A1022" s="129"/>
      <c r="B1022" s="168">
        <v>727.0</v>
      </c>
      <c r="C1022" s="170" t="s">
        <v>874</v>
      </c>
      <c r="D1022" s="154">
        <f>vlookup(E1022,terminals!$C$4:$O$196,13,FALSE)</f>
        <v>146</v>
      </c>
      <c r="E1022" s="170" t="s">
        <v>350</v>
      </c>
      <c r="F1022" s="154">
        <f>vlookup(G1022,terminals!$C$4:$O$196,13,FALSE)</f>
        <v>189</v>
      </c>
      <c r="G1022" s="170" t="s">
        <v>305</v>
      </c>
      <c r="H1022" s="184" t="s">
        <v>1143</v>
      </c>
      <c r="I1022" s="185">
        <v>11305.0</v>
      </c>
      <c r="J1022" s="177">
        <v>8925.0</v>
      </c>
      <c r="K1022" s="178"/>
      <c r="L1022" s="179"/>
      <c r="M1022" s="103"/>
      <c r="N1022" s="103"/>
      <c r="O1022" s="162" t="s">
        <v>1451</v>
      </c>
      <c r="P1022" s="180">
        <v>457.0</v>
      </c>
      <c r="Q1022" s="103"/>
      <c r="R1022" s="168" t="str">
        <f t="shared" si="1"/>
        <v>727146</v>
      </c>
      <c r="S1022" s="181" t="str">
        <f>vlookup(R1022,route!$A$3:$L$2248,5,FALSE)</f>
        <v>Origin</v>
      </c>
      <c r="T1022" s="168" t="str">
        <f t="shared" si="2"/>
        <v>727189</v>
      </c>
      <c r="U1022" s="170" t="str">
        <f>vlookup(T1022,route!$A$3:$L$2248,5,FALSE)</f>
        <v>Destination</v>
      </c>
      <c r="V1022" s="131"/>
    </row>
    <row r="1023">
      <c r="A1023" s="160"/>
      <c r="B1023" s="168">
        <v>728.0</v>
      </c>
      <c r="C1023" s="170" t="s">
        <v>874</v>
      </c>
      <c r="D1023" s="154">
        <f>vlookup(E1023,terminals!$C$4:$O$196,13,FALSE)</f>
        <v>146</v>
      </c>
      <c r="E1023" s="170" t="s">
        <v>350</v>
      </c>
      <c r="F1023" s="154">
        <f>vlookup(G1023,terminals!$C$4:$O$196,13,FALSE)</f>
        <v>188</v>
      </c>
      <c r="G1023" s="170" t="s">
        <v>306</v>
      </c>
      <c r="H1023" s="184" t="s">
        <v>1143</v>
      </c>
      <c r="I1023" s="185">
        <v>8550.0</v>
      </c>
      <c r="J1023" s="177">
        <v>6750.0</v>
      </c>
      <c r="K1023" s="178"/>
      <c r="L1023" s="179"/>
      <c r="M1023" s="103"/>
      <c r="N1023" s="103"/>
      <c r="O1023" s="162" t="s">
        <v>1316</v>
      </c>
      <c r="P1023" s="180">
        <v>414.0</v>
      </c>
      <c r="Q1023" s="103"/>
      <c r="R1023" s="168" t="str">
        <f t="shared" si="1"/>
        <v>728146</v>
      </c>
      <c r="S1023" s="181" t="str">
        <f>vlookup(R1023,route!$A$3:$L$2248,5,FALSE)</f>
        <v>Origin</v>
      </c>
      <c r="T1023" s="168" t="str">
        <f t="shared" si="2"/>
        <v>728188</v>
      </c>
      <c r="U1023" s="170" t="str">
        <f>vlookup(T1023,route!$A$3:$L$2248,5,FALSE)</f>
        <v>Dropoff</v>
      </c>
      <c r="V1023" s="131"/>
    </row>
    <row r="1024">
      <c r="A1024" s="160"/>
      <c r="B1024" s="168">
        <v>728.0</v>
      </c>
      <c r="C1024" s="170" t="s">
        <v>874</v>
      </c>
      <c r="D1024" s="154">
        <f>vlookup(E1024,terminals!$C$4:$O$196,13,FALSE)</f>
        <v>146</v>
      </c>
      <c r="E1024" s="170" t="s">
        <v>350</v>
      </c>
      <c r="F1024" s="154">
        <f>vlookup(G1024,terminals!$C$4:$O$196,13,FALSE)</f>
        <v>187</v>
      </c>
      <c r="G1024" s="170" t="s">
        <v>307</v>
      </c>
      <c r="H1024" s="184" t="s">
        <v>1143</v>
      </c>
      <c r="I1024" s="185">
        <v>8550.0</v>
      </c>
      <c r="J1024" s="177">
        <v>6750.0</v>
      </c>
      <c r="K1024" s="178"/>
      <c r="L1024" s="179"/>
      <c r="M1024" s="103"/>
      <c r="N1024" s="103"/>
      <c r="O1024" s="162" t="s">
        <v>1288</v>
      </c>
      <c r="P1024" s="180">
        <v>531.0</v>
      </c>
      <c r="Q1024" s="103"/>
      <c r="R1024" s="168" t="str">
        <f t="shared" si="1"/>
        <v>728146</v>
      </c>
      <c r="S1024" s="181" t="str">
        <f>vlookup(R1024,route!$A$3:$L$2248,5,FALSE)</f>
        <v>Origin</v>
      </c>
      <c r="T1024" s="168" t="str">
        <f t="shared" si="2"/>
        <v>728187</v>
      </c>
      <c r="U1024" s="170" t="str">
        <f>vlookup(T1024,route!$A$3:$L$2248,5,FALSE)</f>
        <v>Dropoff</v>
      </c>
      <c r="V1024" s="131"/>
    </row>
    <row r="1025">
      <c r="A1025" s="160"/>
      <c r="B1025" s="168">
        <v>728.0</v>
      </c>
      <c r="C1025" s="170" t="s">
        <v>874</v>
      </c>
      <c r="D1025" s="154">
        <f>vlookup(E1025,terminals!$C$4:$O$196,13,FALSE)</f>
        <v>146</v>
      </c>
      <c r="E1025" s="170" t="s">
        <v>350</v>
      </c>
      <c r="F1025" s="154">
        <f>vlookup(G1025,terminals!$C$4:$O$196,13,FALSE)</f>
        <v>186</v>
      </c>
      <c r="G1025" s="170" t="s">
        <v>327</v>
      </c>
      <c r="H1025" s="184" t="s">
        <v>1143</v>
      </c>
      <c r="I1025" s="185">
        <v>8550.0</v>
      </c>
      <c r="J1025" s="177">
        <v>6750.0</v>
      </c>
      <c r="K1025" s="178"/>
      <c r="L1025" s="179"/>
      <c r="M1025" s="103"/>
      <c r="N1025" s="103"/>
      <c r="O1025" s="162" t="s">
        <v>1496</v>
      </c>
      <c r="P1025" s="180">
        <v>350.0</v>
      </c>
      <c r="Q1025" s="103"/>
      <c r="R1025" s="168" t="str">
        <f t="shared" si="1"/>
        <v>728146</v>
      </c>
      <c r="S1025" s="181" t="str">
        <f>vlookup(R1025,route!$A$3:$L$2248,5,FALSE)</f>
        <v>Origin</v>
      </c>
      <c r="T1025" s="168" t="str">
        <f t="shared" si="2"/>
        <v>728186</v>
      </c>
      <c r="U1025" s="170" t="str">
        <f>vlookup(T1025,route!$A$3:$L$2248,5,FALSE)</f>
        <v>Lastdrop</v>
      </c>
      <c r="V1025" s="131"/>
    </row>
    <row r="1026">
      <c r="A1026" s="129"/>
      <c r="B1026" s="168">
        <v>728.0</v>
      </c>
      <c r="C1026" s="170" t="s">
        <v>874</v>
      </c>
      <c r="D1026" s="154">
        <f>vlookup(E1026,terminals!$C$4:$O$196,13,FALSE)</f>
        <v>146</v>
      </c>
      <c r="E1026" s="170" t="s">
        <v>350</v>
      </c>
      <c r="F1026" s="154">
        <f>vlookup(G1026,terminals!$C$4:$O$196,13,FALSE)</f>
        <v>189</v>
      </c>
      <c r="G1026" s="170" t="s">
        <v>305</v>
      </c>
      <c r="H1026" s="184" t="s">
        <v>1143</v>
      </c>
      <c r="I1026" s="185">
        <v>8550.0</v>
      </c>
      <c r="J1026" s="177">
        <v>6750.0</v>
      </c>
      <c r="K1026" s="178"/>
      <c r="L1026" s="179"/>
      <c r="M1026" s="103"/>
      <c r="N1026" s="103"/>
      <c r="O1026" s="162" t="s">
        <v>1451</v>
      </c>
      <c r="P1026" s="180">
        <v>465.0</v>
      </c>
      <c r="Q1026" s="103"/>
      <c r="R1026" s="168" t="str">
        <f t="shared" si="1"/>
        <v>728146</v>
      </c>
      <c r="S1026" s="181" t="str">
        <f>vlookup(R1026,route!$A$3:$L$2248,5,FALSE)</f>
        <v>Origin</v>
      </c>
      <c r="T1026" s="168" t="str">
        <f t="shared" si="2"/>
        <v>728189</v>
      </c>
      <c r="U1026" s="170" t="str">
        <f>vlookup(T1026,route!$A$3:$L$2248,5,FALSE)</f>
        <v>Destination</v>
      </c>
      <c r="V1026" s="131"/>
    </row>
    <row r="1027">
      <c r="A1027" s="129"/>
      <c r="B1027" s="168">
        <v>730.0</v>
      </c>
      <c r="C1027" s="174" t="s">
        <v>1117</v>
      </c>
      <c r="D1027" s="154">
        <f>vlookup(E1027,terminals!$C$4:$O$196,13,FALSE)</f>
        <v>146</v>
      </c>
      <c r="E1027" s="170" t="s">
        <v>350</v>
      </c>
      <c r="F1027" s="154">
        <f>vlookup(G1027,terminals!$C$4:$O$196,13,FALSE)</f>
        <v>158</v>
      </c>
      <c r="G1027" s="174" t="s">
        <v>326</v>
      </c>
      <c r="H1027" s="175" t="s">
        <v>1143</v>
      </c>
      <c r="I1027" s="185">
        <v>12255.0</v>
      </c>
      <c r="J1027" s="186">
        <v>9675.0</v>
      </c>
      <c r="K1027" s="178"/>
      <c r="L1027" s="179"/>
      <c r="M1027" s="103"/>
      <c r="N1027" s="103"/>
      <c r="O1027" s="162" t="s">
        <v>1214</v>
      </c>
      <c r="P1027" s="180">
        <v>496.0</v>
      </c>
      <c r="Q1027" s="103"/>
      <c r="R1027" s="168" t="str">
        <f t="shared" si="1"/>
        <v>730146</v>
      </c>
      <c r="S1027" s="181" t="str">
        <f>vlookup(R1027,route!$A$3:$L$2248,5,FALSE)</f>
        <v>Origin</v>
      </c>
      <c r="T1027" s="168" t="str">
        <f t="shared" si="2"/>
        <v>730158</v>
      </c>
      <c r="U1027" s="170" t="str">
        <f>vlookup(T1027,route!$A$3:$L$2248,5,FALSE)</f>
        <v>Destination</v>
      </c>
      <c r="V1027" s="131"/>
    </row>
    <row r="1028">
      <c r="A1028" s="160"/>
      <c r="B1028" s="168">
        <v>729.0</v>
      </c>
      <c r="C1028" s="174" t="s">
        <v>1118</v>
      </c>
      <c r="D1028" s="154">
        <f>vlookup(E1028,terminals!$C$4:$O$196,13,FALSE)</f>
        <v>146</v>
      </c>
      <c r="E1028" s="170" t="s">
        <v>350</v>
      </c>
      <c r="F1028" s="154">
        <f>vlookup(G1028,terminals!$C$4:$O$196,13,FALSE)</f>
        <v>181</v>
      </c>
      <c r="G1028" s="170" t="s">
        <v>312</v>
      </c>
      <c r="H1028" s="184" t="s">
        <v>1143</v>
      </c>
      <c r="I1028" s="185">
        <v>12255.0</v>
      </c>
      <c r="J1028" s="177">
        <v>9675.0</v>
      </c>
      <c r="K1028" s="178"/>
      <c r="L1028" s="179"/>
      <c r="M1028" s="103"/>
      <c r="N1028" s="103"/>
      <c r="O1028" s="162" t="s">
        <v>1361</v>
      </c>
      <c r="P1028" s="180">
        <v>540.0</v>
      </c>
      <c r="Q1028" s="103"/>
      <c r="R1028" s="168" t="str">
        <f t="shared" si="1"/>
        <v>729146</v>
      </c>
      <c r="S1028" s="181" t="str">
        <f>vlookup(R1028,route!$A$3:$L$2248,5,FALSE)</f>
        <v>Origin</v>
      </c>
      <c r="T1028" s="168" t="str">
        <f t="shared" si="2"/>
        <v>729181</v>
      </c>
      <c r="U1028" s="170" t="str">
        <f>vlookup(T1028,route!$A$3:$L$2248,5,FALSE)</f>
        <v>Dropoff</v>
      </c>
      <c r="V1028" s="131"/>
    </row>
    <row r="1029">
      <c r="A1029" s="160"/>
      <c r="B1029" s="168">
        <v>729.0</v>
      </c>
      <c r="C1029" s="174" t="s">
        <v>1118</v>
      </c>
      <c r="D1029" s="154">
        <f>vlookup(E1029,terminals!$C$4:$O$196,13,FALSE)</f>
        <v>146</v>
      </c>
      <c r="E1029" s="170" t="s">
        <v>350</v>
      </c>
      <c r="F1029" s="154">
        <f>vlookup(G1029,terminals!$C$4:$O$196,13,FALSE)</f>
        <v>179</v>
      </c>
      <c r="G1029" s="170" t="s">
        <v>365</v>
      </c>
      <c r="H1029" s="184" t="s">
        <v>1143</v>
      </c>
      <c r="I1029" s="185">
        <v>12255.0</v>
      </c>
      <c r="J1029" s="177">
        <v>9675.0</v>
      </c>
      <c r="K1029" s="178"/>
      <c r="L1029" s="179"/>
      <c r="M1029" s="103"/>
      <c r="N1029" s="103"/>
      <c r="O1029" s="162" t="s">
        <v>1476</v>
      </c>
      <c r="P1029" s="180">
        <v>551.0</v>
      </c>
      <c r="Q1029" s="103"/>
      <c r="R1029" s="168" t="str">
        <f t="shared" si="1"/>
        <v>729146</v>
      </c>
      <c r="S1029" s="181" t="str">
        <f>vlookup(R1029,route!$A$3:$L$2248,5,FALSE)</f>
        <v>Origin</v>
      </c>
      <c r="T1029" s="168" t="str">
        <f t="shared" si="2"/>
        <v>729179</v>
      </c>
      <c r="U1029" s="170" t="str">
        <f>vlookup(T1029,route!$A$3:$L$2248,5,FALSE)</f>
        <v>Dropoff</v>
      </c>
      <c r="V1029" s="131"/>
    </row>
    <row r="1030">
      <c r="A1030" s="160"/>
      <c r="B1030" s="168">
        <v>729.0</v>
      </c>
      <c r="C1030" s="174" t="s">
        <v>1118</v>
      </c>
      <c r="D1030" s="154">
        <f>vlookup(E1030,terminals!$C$4:$O$196,13,FALSE)</f>
        <v>146</v>
      </c>
      <c r="E1030" s="170" t="s">
        <v>350</v>
      </c>
      <c r="F1030" s="154">
        <f>vlookup(G1030,terminals!$C$4:$O$196,13,FALSE)</f>
        <v>180</v>
      </c>
      <c r="G1030" s="170" t="s">
        <v>311</v>
      </c>
      <c r="H1030" s="184" t="s">
        <v>1143</v>
      </c>
      <c r="I1030" s="185">
        <v>12255.0</v>
      </c>
      <c r="J1030" s="177">
        <v>9675.0</v>
      </c>
      <c r="K1030" s="178"/>
      <c r="L1030" s="179"/>
      <c r="M1030" s="103"/>
      <c r="N1030" s="103"/>
      <c r="O1030" s="162" t="s">
        <v>1451</v>
      </c>
      <c r="P1030" s="180">
        <v>556.0</v>
      </c>
      <c r="Q1030" s="103"/>
      <c r="R1030" s="168" t="str">
        <f t="shared" si="1"/>
        <v>729146</v>
      </c>
      <c r="S1030" s="181" t="str">
        <f>vlookup(R1030,route!$A$3:$L$2248,5,FALSE)</f>
        <v>Origin</v>
      </c>
      <c r="T1030" s="168" t="str">
        <f t="shared" si="2"/>
        <v>729180</v>
      </c>
      <c r="U1030" s="170" t="str">
        <f>vlookup(T1030,route!$A$3:$L$2248,5,FALSE)</f>
        <v>Dropoff</v>
      </c>
      <c r="V1030" s="131"/>
    </row>
    <row r="1031">
      <c r="A1031" s="160"/>
      <c r="B1031" s="168">
        <v>729.0</v>
      </c>
      <c r="C1031" s="174" t="s">
        <v>1118</v>
      </c>
      <c r="D1031" s="154">
        <f>vlookup(E1031,terminals!$C$4:$O$196,13,FALSE)</f>
        <v>146</v>
      </c>
      <c r="E1031" s="170" t="s">
        <v>350</v>
      </c>
      <c r="F1031" s="154">
        <f>vlookup(G1031,terminals!$C$4:$O$196,13,FALSE)</f>
        <v>166</v>
      </c>
      <c r="G1031" s="170" t="s">
        <v>314</v>
      </c>
      <c r="H1031" s="184" t="s">
        <v>1143</v>
      </c>
      <c r="I1031" s="185">
        <v>12255.0</v>
      </c>
      <c r="J1031" s="177">
        <v>9675.0</v>
      </c>
      <c r="K1031" s="178"/>
      <c r="L1031" s="179"/>
      <c r="M1031" s="103"/>
      <c r="N1031" s="103"/>
      <c r="O1031" s="162" t="s">
        <v>1506</v>
      </c>
      <c r="P1031" s="180">
        <v>555.0</v>
      </c>
      <c r="Q1031" s="103"/>
      <c r="R1031" s="168" t="str">
        <f t="shared" si="1"/>
        <v>729146</v>
      </c>
      <c r="S1031" s="181" t="str">
        <f>vlookup(R1031,route!$A$3:$L$2248,5,FALSE)</f>
        <v>Origin</v>
      </c>
      <c r="T1031" s="168" t="str">
        <f t="shared" si="2"/>
        <v>729166</v>
      </c>
      <c r="U1031" s="170" t="str">
        <f>vlookup(T1031,route!$A$3:$L$2248,5,FALSE)</f>
        <v>Dropoff</v>
      </c>
      <c r="V1031" s="131"/>
    </row>
    <row r="1032">
      <c r="A1032" s="160"/>
      <c r="B1032" s="168">
        <v>729.0</v>
      </c>
      <c r="C1032" s="174" t="s">
        <v>1118</v>
      </c>
      <c r="D1032" s="154">
        <f>vlookup(E1032,terminals!$C$4:$O$196,13,FALSE)</f>
        <v>146</v>
      </c>
      <c r="E1032" s="170" t="s">
        <v>350</v>
      </c>
      <c r="F1032" s="154">
        <f>vlookup(G1032,terminals!$C$4:$O$196,13,FALSE)</f>
        <v>165</v>
      </c>
      <c r="G1032" s="170" t="s">
        <v>320</v>
      </c>
      <c r="H1032" s="184" t="s">
        <v>1143</v>
      </c>
      <c r="I1032" s="185">
        <v>12255.0</v>
      </c>
      <c r="J1032" s="177">
        <v>9675.0</v>
      </c>
      <c r="K1032" s="178"/>
      <c r="L1032" s="179"/>
      <c r="M1032" s="103"/>
      <c r="N1032" s="103"/>
      <c r="O1032" s="162" t="s">
        <v>1494</v>
      </c>
      <c r="P1032" s="180">
        <v>559.0</v>
      </c>
      <c r="Q1032" s="103"/>
      <c r="R1032" s="168" t="str">
        <f t="shared" si="1"/>
        <v>729146</v>
      </c>
      <c r="S1032" s="181" t="str">
        <f>vlookup(R1032,route!$A$3:$L$2248,5,FALSE)</f>
        <v>Origin</v>
      </c>
      <c r="T1032" s="168" t="str">
        <f t="shared" si="2"/>
        <v>729165</v>
      </c>
      <c r="U1032" s="170" t="str">
        <f>vlookup(T1032,route!$A$3:$L$2248,5,FALSE)</f>
        <v>Dropoff</v>
      </c>
      <c r="V1032" s="131"/>
    </row>
    <row r="1033">
      <c r="A1033" s="160"/>
      <c r="B1033" s="168">
        <v>729.0</v>
      </c>
      <c r="C1033" s="174" t="s">
        <v>1118</v>
      </c>
      <c r="D1033" s="154">
        <f>vlookup(E1033,terminals!$C$4:$O$196,13,FALSE)</f>
        <v>146</v>
      </c>
      <c r="E1033" s="170" t="s">
        <v>350</v>
      </c>
      <c r="F1033" s="154">
        <f>vlookup(G1033,terminals!$C$4:$O$196,13,FALSE)</f>
        <v>177</v>
      </c>
      <c r="G1033" s="170" t="s">
        <v>1108</v>
      </c>
      <c r="H1033" s="184" t="s">
        <v>1143</v>
      </c>
      <c r="I1033" s="185">
        <v>12255.0</v>
      </c>
      <c r="J1033" s="177">
        <v>9675.0</v>
      </c>
      <c r="K1033" s="178"/>
      <c r="L1033" s="179"/>
      <c r="M1033" s="103"/>
      <c r="N1033" s="103"/>
      <c r="O1033" s="162" t="s">
        <v>1249</v>
      </c>
      <c r="P1033" s="180">
        <v>566.0</v>
      </c>
      <c r="Q1033" s="103"/>
      <c r="R1033" s="168" t="str">
        <f t="shared" si="1"/>
        <v>729146</v>
      </c>
      <c r="S1033" s="181" t="str">
        <f>vlookup(R1033,route!$A$3:$L$2248,5,FALSE)</f>
        <v>Origin</v>
      </c>
      <c r="T1033" s="168" t="str">
        <f t="shared" si="2"/>
        <v>729177</v>
      </c>
      <c r="U1033" s="170" t="str">
        <f>vlookup(T1033,route!$A$3:$L$2248,5,FALSE)</f>
        <v>Dropoff</v>
      </c>
      <c r="V1033" s="131"/>
    </row>
    <row r="1034">
      <c r="A1034" s="160"/>
      <c r="B1034" s="168">
        <v>729.0</v>
      </c>
      <c r="C1034" s="174" t="s">
        <v>1118</v>
      </c>
      <c r="D1034" s="154">
        <f>vlookup(E1034,terminals!$C$4:$O$196,13,FALSE)</f>
        <v>146</v>
      </c>
      <c r="E1034" s="170" t="s">
        <v>350</v>
      </c>
      <c r="F1034" s="154">
        <f>vlookup(G1034,terminals!$C$4:$O$196,13,FALSE)</f>
        <v>163</v>
      </c>
      <c r="G1034" s="170" t="s">
        <v>323</v>
      </c>
      <c r="H1034" s="184" t="s">
        <v>1143</v>
      </c>
      <c r="I1034" s="185">
        <v>12255.0</v>
      </c>
      <c r="J1034" s="177">
        <v>9675.0</v>
      </c>
      <c r="K1034" s="178"/>
      <c r="L1034" s="179"/>
      <c r="M1034" s="103"/>
      <c r="N1034" s="103"/>
      <c r="O1034" s="162" t="s">
        <v>1308</v>
      </c>
      <c r="P1034" s="180">
        <v>571.0</v>
      </c>
      <c r="Q1034" s="103"/>
      <c r="R1034" s="168" t="str">
        <f t="shared" si="1"/>
        <v>729146</v>
      </c>
      <c r="S1034" s="181" t="str">
        <f>vlookup(R1034,route!$A$3:$L$2248,5,FALSE)</f>
        <v>Origin</v>
      </c>
      <c r="T1034" s="168" t="str">
        <f t="shared" si="2"/>
        <v>729163</v>
      </c>
      <c r="U1034" s="170" t="str">
        <f>vlookup(T1034,route!$A$3:$L$2248,5,FALSE)</f>
        <v>Dropoff</v>
      </c>
      <c r="V1034" s="131"/>
    </row>
    <row r="1035">
      <c r="A1035" s="160"/>
      <c r="B1035" s="168">
        <v>729.0</v>
      </c>
      <c r="C1035" s="174" t="s">
        <v>1118</v>
      </c>
      <c r="D1035" s="154">
        <f>vlookup(E1035,terminals!$C$4:$O$196,13,FALSE)</f>
        <v>146</v>
      </c>
      <c r="E1035" s="170" t="s">
        <v>350</v>
      </c>
      <c r="F1035" s="154">
        <f>vlookup(G1035,terminals!$C$4:$O$196,13,FALSE)</f>
        <v>175</v>
      </c>
      <c r="G1035" s="170" t="s">
        <v>322</v>
      </c>
      <c r="H1035" s="184" t="s">
        <v>1143</v>
      </c>
      <c r="I1035" s="185">
        <v>12255.0</v>
      </c>
      <c r="J1035" s="177">
        <v>9675.0</v>
      </c>
      <c r="K1035" s="178"/>
      <c r="L1035" s="179"/>
      <c r="M1035" s="103"/>
      <c r="N1035" s="103"/>
      <c r="O1035" s="162" t="s">
        <v>1318</v>
      </c>
      <c r="P1035" s="180">
        <v>612.0</v>
      </c>
      <c r="Q1035" s="103"/>
      <c r="R1035" s="168" t="str">
        <f t="shared" si="1"/>
        <v>729146</v>
      </c>
      <c r="S1035" s="181" t="str">
        <f>vlookup(R1035,route!$A$3:$L$2248,5,FALSE)</f>
        <v>Origin</v>
      </c>
      <c r="T1035" s="168" t="str">
        <f t="shared" si="2"/>
        <v>729175</v>
      </c>
      <c r="U1035" s="170" t="str">
        <f>vlookup(T1035,route!$A$3:$L$2248,5,FALSE)</f>
        <v>Dropoff</v>
      </c>
      <c r="V1035" s="131"/>
    </row>
    <row r="1036">
      <c r="A1036" s="160"/>
      <c r="B1036" s="168">
        <v>729.0</v>
      </c>
      <c r="C1036" s="174" t="s">
        <v>1118</v>
      </c>
      <c r="D1036" s="154">
        <f>vlookup(E1036,terminals!$C$4:$O$196,13,FALSE)</f>
        <v>146</v>
      </c>
      <c r="E1036" s="170" t="s">
        <v>350</v>
      </c>
      <c r="F1036" s="154">
        <f>vlookup(G1036,terminals!$C$4:$O$196,13,FALSE)</f>
        <v>169</v>
      </c>
      <c r="G1036" s="170" t="s">
        <v>319</v>
      </c>
      <c r="H1036" s="184" t="s">
        <v>1143</v>
      </c>
      <c r="I1036" s="185">
        <v>12255.0</v>
      </c>
      <c r="J1036" s="177">
        <v>9675.0</v>
      </c>
      <c r="K1036" s="178"/>
      <c r="L1036" s="179"/>
      <c r="M1036" s="103"/>
      <c r="N1036" s="103"/>
      <c r="O1036" s="162" t="s">
        <v>1505</v>
      </c>
      <c r="P1036" s="180">
        <v>586.0</v>
      </c>
      <c r="Q1036" s="103"/>
      <c r="R1036" s="168" t="str">
        <f t="shared" si="1"/>
        <v>729146</v>
      </c>
      <c r="S1036" s="181" t="str">
        <f>vlookup(R1036,route!$A$3:$L$2248,5,FALSE)</f>
        <v>Origin</v>
      </c>
      <c r="T1036" s="168" t="str">
        <f t="shared" si="2"/>
        <v>729169</v>
      </c>
      <c r="U1036" s="170" t="str">
        <f>vlookup(T1036,route!$A$3:$L$2248,5,FALSE)</f>
        <v>Dropoff</v>
      </c>
      <c r="V1036" s="131"/>
    </row>
    <row r="1037">
      <c r="A1037" s="160"/>
      <c r="B1037" s="168">
        <v>729.0</v>
      </c>
      <c r="C1037" s="174" t="s">
        <v>1118</v>
      </c>
      <c r="D1037" s="154">
        <f>vlookup(E1037,terminals!$C$4:$O$196,13,FALSE)</f>
        <v>146</v>
      </c>
      <c r="E1037" s="170" t="s">
        <v>350</v>
      </c>
      <c r="F1037" s="154">
        <f>vlookup(G1037,terminals!$C$4:$O$196,13,FALSE)</f>
        <v>168</v>
      </c>
      <c r="G1037" s="170" t="s">
        <v>348</v>
      </c>
      <c r="H1037" s="184" t="s">
        <v>1143</v>
      </c>
      <c r="I1037" s="185">
        <v>12255.0</v>
      </c>
      <c r="J1037" s="177">
        <v>9675.0</v>
      </c>
      <c r="K1037" s="178"/>
      <c r="L1037" s="179"/>
      <c r="M1037" s="103"/>
      <c r="N1037" s="103"/>
      <c r="O1037" s="162" t="s">
        <v>1383</v>
      </c>
      <c r="P1037" s="180">
        <v>564.0</v>
      </c>
      <c r="Q1037" s="103"/>
      <c r="R1037" s="168" t="str">
        <f t="shared" si="1"/>
        <v>729146</v>
      </c>
      <c r="S1037" s="181" t="str">
        <f>vlookup(R1037,route!$A$3:$L$2248,5,FALSE)</f>
        <v>Origin</v>
      </c>
      <c r="T1037" s="168" t="str">
        <f t="shared" si="2"/>
        <v>729168</v>
      </c>
      <c r="U1037" s="170" t="str">
        <f>vlookup(T1037,route!$A$3:$L$2248,5,FALSE)</f>
        <v>Dropoff</v>
      </c>
      <c r="V1037" s="131"/>
    </row>
    <row r="1038">
      <c r="A1038" s="160"/>
      <c r="B1038" s="168">
        <v>729.0</v>
      </c>
      <c r="C1038" s="174" t="s">
        <v>1118</v>
      </c>
      <c r="D1038" s="154">
        <f>vlookup(E1038,terminals!$C$4:$O$196,13,FALSE)</f>
        <v>146</v>
      </c>
      <c r="E1038" s="170" t="s">
        <v>350</v>
      </c>
      <c r="F1038" s="154">
        <f>vlookup(G1038,terminals!$C$4:$O$196,13,FALSE)</f>
        <v>164</v>
      </c>
      <c r="G1038" s="170" t="s">
        <v>316</v>
      </c>
      <c r="H1038" s="184" t="s">
        <v>1143</v>
      </c>
      <c r="I1038" s="185">
        <v>12255.0</v>
      </c>
      <c r="J1038" s="177">
        <v>9675.0</v>
      </c>
      <c r="K1038" s="178"/>
      <c r="L1038" s="179"/>
      <c r="M1038" s="103"/>
      <c r="N1038" s="103"/>
      <c r="O1038" s="162" t="s">
        <v>1511</v>
      </c>
      <c r="P1038" s="180">
        <v>531.0</v>
      </c>
      <c r="Q1038" s="103"/>
      <c r="R1038" s="168" t="str">
        <f t="shared" si="1"/>
        <v>729146</v>
      </c>
      <c r="S1038" s="181" t="str">
        <f>vlookup(R1038,route!$A$3:$L$2248,5,FALSE)</f>
        <v>Origin</v>
      </c>
      <c r="T1038" s="168" t="str">
        <f t="shared" si="2"/>
        <v>729164</v>
      </c>
      <c r="U1038" s="170" t="str">
        <f>vlookup(T1038,route!$A$3:$L$2248,5,FALSE)</f>
        <v>Dropoff</v>
      </c>
      <c r="V1038" s="131"/>
    </row>
    <row r="1039">
      <c r="A1039" s="160"/>
      <c r="B1039" s="168">
        <v>729.0</v>
      </c>
      <c r="C1039" s="174" t="s">
        <v>1118</v>
      </c>
      <c r="D1039" s="154">
        <f>vlookup(E1039,terminals!$C$4:$O$196,13,FALSE)</f>
        <v>146</v>
      </c>
      <c r="E1039" s="170" t="s">
        <v>350</v>
      </c>
      <c r="F1039" s="154">
        <f>vlookup(G1039,terminals!$C$4:$O$196,13,FALSE)</f>
        <v>160</v>
      </c>
      <c r="G1039" s="170" t="s">
        <v>1109</v>
      </c>
      <c r="H1039" s="184" t="s">
        <v>1143</v>
      </c>
      <c r="I1039" s="185">
        <v>12255.0</v>
      </c>
      <c r="J1039" s="177">
        <v>9675.0</v>
      </c>
      <c r="K1039" s="178"/>
      <c r="L1039" s="179"/>
      <c r="M1039" s="103"/>
      <c r="N1039" s="103"/>
      <c r="O1039" s="162" t="s">
        <v>1297</v>
      </c>
      <c r="P1039" s="180">
        <v>350.0</v>
      </c>
      <c r="Q1039" s="103"/>
      <c r="R1039" s="168" t="str">
        <f t="shared" si="1"/>
        <v>729146</v>
      </c>
      <c r="S1039" s="181" t="str">
        <f>vlookup(R1039,route!$A$3:$L$2248,5,FALSE)</f>
        <v>Origin</v>
      </c>
      <c r="T1039" s="168" t="str">
        <f t="shared" si="2"/>
        <v>729160</v>
      </c>
      <c r="U1039" s="170" t="str">
        <f>vlookup(T1039,route!$A$3:$L$2248,5,FALSE)</f>
        <v>Lastdrop</v>
      </c>
      <c r="V1039" s="131"/>
    </row>
    <row r="1040">
      <c r="A1040" s="129"/>
      <c r="B1040" s="168">
        <v>729.0</v>
      </c>
      <c r="C1040" s="174" t="s">
        <v>1118</v>
      </c>
      <c r="D1040" s="154">
        <f>vlookup(E1040,terminals!$C$4:$O$196,13,FALSE)</f>
        <v>146</v>
      </c>
      <c r="E1040" s="170" t="s">
        <v>350</v>
      </c>
      <c r="F1040" s="154">
        <f>vlookup(G1040,terminals!$C$4:$O$196,13,FALSE)</f>
        <v>174</v>
      </c>
      <c r="G1040" s="170" t="s">
        <v>1110</v>
      </c>
      <c r="H1040" s="184" t="s">
        <v>1143</v>
      </c>
      <c r="I1040" s="185">
        <v>12255.0</v>
      </c>
      <c r="J1040" s="177">
        <v>9675.0</v>
      </c>
      <c r="K1040" s="178"/>
      <c r="L1040" s="179"/>
      <c r="M1040" s="103"/>
      <c r="N1040" s="103"/>
      <c r="O1040" s="162" t="s">
        <v>1383</v>
      </c>
      <c r="P1040" s="180">
        <v>496.0</v>
      </c>
      <c r="Q1040" s="103"/>
      <c r="R1040" s="168" t="str">
        <f t="shared" si="1"/>
        <v>729146</v>
      </c>
      <c r="S1040" s="181" t="str">
        <f>vlookup(R1040,route!$A$3:$L$2248,5,FALSE)</f>
        <v>Origin</v>
      </c>
      <c r="T1040" s="168" t="str">
        <f t="shared" si="2"/>
        <v>729174</v>
      </c>
      <c r="U1040" s="170" t="str">
        <f>vlookup(T1040,route!$A$3:$L$2248,5,FALSE)</f>
        <v>Destination</v>
      </c>
      <c r="V1040" s="131"/>
    </row>
    <row r="1041">
      <c r="A1041" s="129"/>
      <c r="B1041" s="168">
        <v>47.0</v>
      </c>
      <c r="C1041" s="174" t="s">
        <v>1119</v>
      </c>
      <c r="D1041" s="154">
        <f>vlookup(E1041,terminals!$C$4:$O$196,13,FALSE)</f>
        <v>146</v>
      </c>
      <c r="E1041" s="170" t="s">
        <v>350</v>
      </c>
      <c r="F1041" s="154">
        <f>vlookup(G1041,terminals!$C$4:$O$196,13,FALSE)</f>
        <v>158</v>
      </c>
      <c r="G1041" s="174" t="s">
        <v>326</v>
      </c>
      <c r="H1041" s="175" t="s">
        <v>1143</v>
      </c>
      <c r="I1041" s="176">
        <v>9500.0</v>
      </c>
      <c r="J1041" s="186">
        <v>7500.0</v>
      </c>
      <c r="K1041" s="178"/>
      <c r="L1041" s="179"/>
      <c r="M1041" s="103"/>
      <c r="N1041" s="103"/>
      <c r="O1041" s="162" t="s">
        <v>1214</v>
      </c>
      <c r="P1041" s="180">
        <v>540.0</v>
      </c>
      <c r="Q1041" s="103"/>
      <c r="R1041" s="168" t="str">
        <f t="shared" si="1"/>
        <v>47146</v>
      </c>
      <c r="S1041" s="181" t="str">
        <f>vlookup(R1041,route!$A$3:$L$2248,5,FALSE)</f>
        <v>Origin</v>
      </c>
      <c r="T1041" s="168" t="str">
        <f t="shared" si="2"/>
        <v>47158</v>
      </c>
      <c r="U1041" s="170" t="str">
        <f>vlookup(T1041,route!$A$3:$L$2248,5,FALSE)</f>
        <v>Destination</v>
      </c>
      <c r="V1041" s="131"/>
    </row>
    <row r="1042">
      <c r="A1042" s="160"/>
      <c r="B1042" s="168">
        <v>731.0</v>
      </c>
      <c r="C1042" s="174" t="s">
        <v>1118</v>
      </c>
      <c r="D1042" s="154">
        <f>vlookup(E1042,terminals!$C$4:$O$196,13,FALSE)</f>
        <v>146</v>
      </c>
      <c r="E1042" s="170" t="s">
        <v>350</v>
      </c>
      <c r="F1042" s="154">
        <f>vlookup(G1042,terminals!$C$4:$O$196,13,FALSE)</f>
        <v>181</v>
      </c>
      <c r="G1042" s="170" t="s">
        <v>312</v>
      </c>
      <c r="H1042" s="184" t="s">
        <v>1143</v>
      </c>
      <c r="I1042" s="176">
        <v>9500.0</v>
      </c>
      <c r="J1042" s="186">
        <v>7500.0</v>
      </c>
      <c r="K1042" s="178"/>
      <c r="L1042" s="179"/>
      <c r="M1042" s="103"/>
      <c r="N1042" s="103"/>
      <c r="O1042" s="162" t="s">
        <v>1361</v>
      </c>
      <c r="P1042" s="180">
        <v>551.0</v>
      </c>
      <c r="Q1042" s="103"/>
      <c r="R1042" s="168" t="str">
        <f t="shared" si="1"/>
        <v>731146</v>
      </c>
      <c r="S1042" s="181" t="str">
        <f>vlookup(R1042,route!$A$3:$L$2248,5,FALSE)</f>
        <v>Origin</v>
      </c>
      <c r="T1042" s="168" t="str">
        <f t="shared" si="2"/>
        <v>731181</v>
      </c>
      <c r="U1042" s="170" t="str">
        <f>vlookup(T1042,route!$A$3:$L$2248,5,FALSE)</f>
        <v>Dropoff</v>
      </c>
      <c r="V1042" s="131"/>
    </row>
    <row r="1043">
      <c r="A1043" s="160"/>
      <c r="B1043" s="168">
        <v>731.0</v>
      </c>
      <c r="C1043" s="174" t="s">
        <v>1118</v>
      </c>
      <c r="D1043" s="154">
        <f>vlookup(E1043,terminals!$C$4:$O$196,13,FALSE)</f>
        <v>146</v>
      </c>
      <c r="E1043" s="170" t="s">
        <v>350</v>
      </c>
      <c r="F1043" s="154">
        <f>vlookup(G1043,terminals!$C$4:$O$196,13,FALSE)</f>
        <v>180</v>
      </c>
      <c r="G1043" s="170" t="s">
        <v>311</v>
      </c>
      <c r="H1043" s="184" t="s">
        <v>1143</v>
      </c>
      <c r="I1043" s="176">
        <v>9500.0</v>
      </c>
      <c r="J1043" s="186">
        <v>7500.0</v>
      </c>
      <c r="K1043" s="178"/>
      <c r="L1043" s="179"/>
      <c r="M1043" s="103"/>
      <c r="N1043" s="103"/>
      <c r="O1043" s="162" t="s">
        <v>1451</v>
      </c>
      <c r="P1043" s="180">
        <v>556.0</v>
      </c>
      <c r="Q1043" s="103"/>
      <c r="R1043" s="168" t="str">
        <f t="shared" si="1"/>
        <v>731146</v>
      </c>
      <c r="S1043" s="181" t="str">
        <f>vlookup(R1043,route!$A$3:$L$2248,5,FALSE)</f>
        <v>Origin</v>
      </c>
      <c r="T1043" s="168" t="str">
        <f t="shared" si="2"/>
        <v>731180</v>
      </c>
      <c r="U1043" s="170" t="str">
        <f>vlookup(T1043,route!$A$3:$L$2248,5,FALSE)</f>
        <v>Dropoff</v>
      </c>
      <c r="V1043" s="131"/>
    </row>
    <row r="1044">
      <c r="A1044" s="160"/>
      <c r="B1044" s="168">
        <v>731.0</v>
      </c>
      <c r="C1044" s="174" t="s">
        <v>1118</v>
      </c>
      <c r="D1044" s="154">
        <f>vlookup(E1044,terminals!$C$4:$O$196,13,FALSE)</f>
        <v>146</v>
      </c>
      <c r="E1044" s="170" t="s">
        <v>350</v>
      </c>
      <c r="F1044" s="154">
        <f>vlookup(G1044,terminals!$C$4:$O$196,13,FALSE)</f>
        <v>166</v>
      </c>
      <c r="G1044" s="170" t="s">
        <v>314</v>
      </c>
      <c r="H1044" s="184" t="s">
        <v>1143</v>
      </c>
      <c r="I1044" s="176">
        <v>9500.0</v>
      </c>
      <c r="J1044" s="186">
        <v>7500.0</v>
      </c>
      <c r="K1044" s="178"/>
      <c r="L1044" s="179"/>
      <c r="M1044" s="103"/>
      <c r="N1044" s="103"/>
      <c r="O1044" s="162" t="s">
        <v>1405</v>
      </c>
      <c r="P1044" s="180">
        <v>555.0</v>
      </c>
      <c r="Q1044" s="103"/>
      <c r="R1044" s="168" t="str">
        <f t="shared" si="1"/>
        <v>731146</v>
      </c>
      <c r="S1044" s="181" t="str">
        <f>vlookup(R1044,route!$A$3:$L$2248,5,FALSE)</f>
        <v>Origin</v>
      </c>
      <c r="T1044" s="168" t="str">
        <f t="shared" si="2"/>
        <v>731166</v>
      </c>
      <c r="U1044" s="170" t="str">
        <f>vlookup(T1044,route!$A$3:$L$2248,5,FALSE)</f>
        <v>Dropoff</v>
      </c>
      <c r="V1044" s="131"/>
    </row>
    <row r="1045">
      <c r="A1045" s="160"/>
      <c r="B1045" s="168">
        <v>731.0</v>
      </c>
      <c r="C1045" s="174" t="s">
        <v>1118</v>
      </c>
      <c r="D1045" s="154">
        <f>vlookup(E1045,terminals!$C$4:$O$196,13,FALSE)</f>
        <v>146</v>
      </c>
      <c r="E1045" s="170" t="s">
        <v>350</v>
      </c>
      <c r="F1045" s="154">
        <f>vlookup(G1045,terminals!$C$4:$O$196,13,FALSE)</f>
        <v>165</v>
      </c>
      <c r="G1045" s="170" t="s">
        <v>320</v>
      </c>
      <c r="H1045" s="184" t="s">
        <v>1143</v>
      </c>
      <c r="I1045" s="176">
        <v>9500.0</v>
      </c>
      <c r="J1045" s="186">
        <v>7500.0</v>
      </c>
      <c r="K1045" s="178"/>
      <c r="L1045" s="179"/>
      <c r="M1045" s="103"/>
      <c r="N1045" s="103"/>
      <c r="O1045" s="162" t="s">
        <v>1494</v>
      </c>
      <c r="P1045" s="180">
        <v>559.0</v>
      </c>
      <c r="Q1045" s="103"/>
      <c r="R1045" s="168" t="str">
        <f t="shared" si="1"/>
        <v>731146</v>
      </c>
      <c r="S1045" s="181" t="str">
        <f>vlookup(R1045,route!$A$3:$L$2248,5,FALSE)</f>
        <v>Origin</v>
      </c>
      <c r="T1045" s="168" t="str">
        <f t="shared" si="2"/>
        <v>731165</v>
      </c>
      <c r="U1045" s="170" t="str">
        <f>vlookup(T1045,route!$A$3:$L$2248,5,FALSE)</f>
        <v>Dropoff</v>
      </c>
      <c r="V1045" s="131"/>
    </row>
    <row r="1046">
      <c r="A1046" s="160"/>
      <c r="B1046" s="168">
        <v>731.0</v>
      </c>
      <c r="C1046" s="174" t="s">
        <v>1118</v>
      </c>
      <c r="D1046" s="154">
        <f>vlookup(E1046,terminals!$C$4:$O$196,13,FALSE)</f>
        <v>146</v>
      </c>
      <c r="E1046" s="170" t="s">
        <v>350</v>
      </c>
      <c r="F1046" s="154">
        <f>vlookup(G1046,terminals!$C$4:$O$196,13,FALSE)</f>
        <v>177</v>
      </c>
      <c r="G1046" s="170" t="s">
        <v>1108</v>
      </c>
      <c r="H1046" s="184" t="s">
        <v>1143</v>
      </c>
      <c r="I1046" s="176">
        <v>9500.0</v>
      </c>
      <c r="J1046" s="186">
        <v>7500.0</v>
      </c>
      <c r="K1046" s="178"/>
      <c r="L1046" s="179"/>
      <c r="M1046" s="103"/>
      <c r="N1046" s="103"/>
      <c r="O1046" s="162" t="s">
        <v>1249</v>
      </c>
      <c r="P1046" s="180">
        <v>566.0</v>
      </c>
      <c r="Q1046" s="103"/>
      <c r="R1046" s="168" t="str">
        <f t="shared" si="1"/>
        <v>731146</v>
      </c>
      <c r="S1046" s="181" t="str">
        <f>vlookup(R1046,route!$A$3:$L$2248,5,FALSE)</f>
        <v>Origin</v>
      </c>
      <c r="T1046" s="168" t="str">
        <f t="shared" si="2"/>
        <v>731177</v>
      </c>
      <c r="U1046" s="170" t="str">
        <f>vlookup(T1046,route!$A$3:$L$2248,5,FALSE)</f>
        <v>Dropoff</v>
      </c>
      <c r="V1046" s="131"/>
    </row>
    <row r="1047">
      <c r="A1047" s="160"/>
      <c r="B1047" s="168">
        <v>731.0</v>
      </c>
      <c r="C1047" s="174" t="s">
        <v>1118</v>
      </c>
      <c r="D1047" s="154">
        <f>vlookup(E1047,terminals!$C$4:$O$196,13,FALSE)</f>
        <v>146</v>
      </c>
      <c r="E1047" s="170" t="s">
        <v>350</v>
      </c>
      <c r="F1047" s="154">
        <f>vlookup(G1047,terminals!$C$4:$O$196,13,FALSE)</f>
        <v>163</v>
      </c>
      <c r="G1047" s="170" t="s">
        <v>323</v>
      </c>
      <c r="H1047" s="184" t="s">
        <v>1143</v>
      </c>
      <c r="I1047" s="176">
        <v>9500.0</v>
      </c>
      <c r="J1047" s="186">
        <v>7500.0</v>
      </c>
      <c r="K1047" s="178"/>
      <c r="L1047" s="179"/>
      <c r="M1047" s="103"/>
      <c r="N1047" s="103"/>
      <c r="O1047" s="162" t="s">
        <v>1308</v>
      </c>
      <c r="P1047" s="180">
        <v>571.0</v>
      </c>
      <c r="Q1047" s="103"/>
      <c r="R1047" s="168" t="str">
        <f t="shared" si="1"/>
        <v>731146</v>
      </c>
      <c r="S1047" s="181" t="str">
        <f>vlookup(R1047,route!$A$3:$L$2248,5,FALSE)</f>
        <v>Origin</v>
      </c>
      <c r="T1047" s="168" t="str">
        <f t="shared" si="2"/>
        <v>731163</v>
      </c>
      <c r="U1047" s="170" t="str">
        <f>vlookup(T1047,route!$A$3:$L$2248,5,FALSE)</f>
        <v>Dropoff</v>
      </c>
      <c r="V1047" s="131"/>
    </row>
    <row r="1048">
      <c r="A1048" s="160"/>
      <c r="B1048" s="168">
        <v>731.0</v>
      </c>
      <c r="C1048" s="174" t="s">
        <v>1118</v>
      </c>
      <c r="D1048" s="154">
        <f>vlookup(E1048,terminals!$C$4:$O$196,13,FALSE)</f>
        <v>146</v>
      </c>
      <c r="E1048" s="170" t="s">
        <v>350</v>
      </c>
      <c r="F1048" s="154">
        <f>vlookup(G1048,terminals!$C$4:$O$196,13,FALSE)</f>
        <v>175</v>
      </c>
      <c r="G1048" s="170" t="s">
        <v>322</v>
      </c>
      <c r="H1048" s="184" t="s">
        <v>1143</v>
      </c>
      <c r="I1048" s="176">
        <v>9500.0</v>
      </c>
      <c r="J1048" s="186">
        <v>7500.0</v>
      </c>
      <c r="K1048" s="178"/>
      <c r="L1048" s="179"/>
      <c r="M1048" s="103"/>
      <c r="N1048" s="103"/>
      <c r="O1048" s="162" t="s">
        <v>1318</v>
      </c>
      <c r="P1048" s="180">
        <v>612.0</v>
      </c>
      <c r="Q1048" s="103"/>
      <c r="R1048" s="168" t="str">
        <f t="shared" si="1"/>
        <v>731146</v>
      </c>
      <c r="S1048" s="181" t="str">
        <f>vlookup(R1048,route!$A$3:$L$2248,5,FALSE)</f>
        <v>Origin</v>
      </c>
      <c r="T1048" s="168" t="str">
        <f t="shared" si="2"/>
        <v>731175</v>
      </c>
      <c r="U1048" s="170" t="str">
        <f>vlookup(T1048,route!$A$3:$L$2248,5,FALSE)</f>
        <v>Dropoff</v>
      </c>
      <c r="V1048" s="131"/>
    </row>
    <row r="1049">
      <c r="A1049" s="160"/>
      <c r="B1049" s="168">
        <v>731.0</v>
      </c>
      <c r="C1049" s="174" t="s">
        <v>1118</v>
      </c>
      <c r="D1049" s="154">
        <f>vlookup(E1049,terminals!$C$4:$O$196,13,FALSE)</f>
        <v>146</v>
      </c>
      <c r="E1049" s="170" t="s">
        <v>350</v>
      </c>
      <c r="F1049" s="154">
        <f>vlookup(G1049,terminals!$C$4:$O$196,13,FALSE)</f>
        <v>169</v>
      </c>
      <c r="G1049" s="170" t="s">
        <v>319</v>
      </c>
      <c r="H1049" s="184" t="s">
        <v>1143</v>
      </c>
      <c r="I1049" s="176">
        <v>9500.0</v>
      </c>
      <c r="J1049" s="186">
        <v>7500.0</v>
      </c>
      <c r="K1049" s="178"/>
      <c r="L1049" s="179"/>
      <c r="M1049" s="103"/>
      <c r="N1049" s="103"/>
      <c r="O1049" s="162" t="s">
        <v>1505</v>
      </c>
      <c r="P1049" s="180">
        <v>586.0</v>
      </c>
      <c r="Q1049" s="103"/>
      <c r="R1049" s="168" t="str">
        <f t="shared" si="1"/>
        <v>731146</v>
      </c>
      <c r="S1049" s="181" t="str">
        <f>vlookup(R1049,route!$A$3:$L$2248,5,FALSE)</f>
        <v>Origin</v>
      </c>
      <c r="T1049" s="168" t="str">
        <f t="shared" si="2"/>
        <v>731169</v>
      </c>
      <c r="U1049" s="170" t="str">
        <f>vlookup(T1049,route!$A$3:$L$2248,5,FALSE)</f>
        <v>Dropoff</v>
      </c>
      <c r="V1049" s="131"/>
    </row>
    <row r="1050">
      <c r="A1050" s="160"/>
      <c r="B1050" s="168">
        <v>731.0</v>
      </c>
      <c r="C1050" s="174" t="s">
        <v>1118</v>
      </c>
      <c r="D1050" s="154">
        <f>vlookup(E1050,terminals!$C$4:$O$196,13,FALSE)</f>
        <v>146</v>
      </c>
      <c r="E1050" s="170" t="s">
        <v>350</v>
      </c>
      <c r="F1050" s="154">
        <f>vlookup(G1050,terminals!$C$4:$O$196,13,FALSE)</f>
        <v>168</v>
      </c>
      <c r="G1050" s="170" t="s">
        <v>348</v>
      </c>
      <c r="H1050" s="184" t="s">
        <v>1143</v>
      </c>
      <c r="I1050" s="176">
        <v>9500.0</v>
      </c>
      <c r="J1050" s="186">
        <v>7500.0</v>
      </c>
      <c r="K1050" s="178"/>
      <c r="L1050" s="179"/>
      <c r="M1050" s="103"/>
      <c r="N1050" s="103"/>
      <c r="O1050" s="162" t="s">
        <v>1383</v>
      </c>
      <c r="P1050" s="180">
        <v>564.0</v>
      </c>
      <c r="Q1050" s="103"/>
      <c r="R1050" s="168" t="str">
        <f t="shared" si="1"/>
        <v>731146</v>
      </c>
      <c r="S1050" s="181" t="str">
        <f>vlookup(R1050,route!$A$3:$L$2248,5,FALSE)</f>
        <v>Origin</v>
      </c>
      <c r="T1050" s="168" t="str">
        <f t="shared" si="2"/>
        <v>731168</v>
      </c>
      <c r="U1050" s="170" t="str">
        <f>vlookup(T1050,route!$A$3:$L$2248,5,FALSE)</f>
        <v>Dropoff</v>
      </c>
      <c r="V1050" s="131"/>
    </row>
    <row r="1051">
      <c r="A1051" s="160"/>
      <c r="B1051" s="168">
        <v>731.0</v>
      </c>
      <c r="C1051" s="174" t="s">
        <v>1118</v>
      </c>
      <c r="D1051" s="154">
        <f>vlookup(E1051,terminals!$C$4:$O$196,13,FALSE)</f>
        <v>146</v>
      </c>
      <c r="E1051" s="170" t="s">
        <v>350</v>
      </c>
      <c r="F1051" s="154">
        <f>vlookup(G1051,terminals!$C$4:$O$196,13,FALSE)</f>
        <v>164</v>
      </c>
      <c r="G1051" s="170" t="s">
        <v>316</v>
      </c>
      <c r="H1051" s="184" t="s">
        <v>1143</v>
      </c>
      <c r="I1051" s="176">
        <v>9500.0</v>
      </c>
      <c r="J1051" s="186">
        <v>7500.0</v>
      </c>
      <c r="K1051" s="178"/>
      <c r="L1051" s="179"/>
      <c r="M1051" s="103"/>
      <c r="N1051" s="103"/>
      <c r="O1051" s="162" t="s">
        <v>1243</v>
      </c>
      <c r="P1051" s="180">
        <v>544.0</v>
      </c>
      <c r="Q1051" s="103"/>
      <c r="R1051" s="168" t="str">
        <f t="shared" si="1"/>
        <v>731146</v>
      </c>
      <c r="S1051" s="181" t="str">
        <f>vlookup(R1051,route!$A$3:$L$2248,5,FALSE)</f>
        <v>Origin</v>
      </c>
      <c r="T1051" s="168" t="str">
        <f t="shared" si="2"/>
        <v>731164</v>
      </c>
      <c r="U1051" s="170" t="str">
        <f>vlookup(T1051,route!$A$3:$L$2248,5,FALSE)</f>
        <v>Dropoff</v>
      </c>
      <c r="V1051" s="131"/>
    </row>
    <row r="1052">
      <c r="A1052" s="160"/>
      <c r="B1052" s="168">
        <v>731.0</v>
      </c>
      <c r="C1052" s="174" t="s">
        <v>1118</v>
      </c>
      <c r="D1052" s="154">
        <f>vlookup(E1052,terminals!$C$4:$O$196,13,FALSE)</f>
        <v>146</v>
      </c>
      <c r="E1052" s="170" t="s">
        <v>350</v>
      </c>
      <c r="F1052" s="154">
        <f>vlookup(G1052,terminals!$C$4:$O$196,13,FALSE)</f>
        <v>160</v>
      </c>
      <c r="G1052" s="170" t="s">
        <v>1109</v>
      </c>
      <c r="H1052" s="184" t="s">
        <v>1143</v>
      </c>
      <c r="I1052" s="176">
        <v>9500.0</v>
      </c>
      <c r="J1052" s="186">
        <v>7500.0</v>
      </c>
      <c r="K1052" s="178"/>
      <c r="L1052" s="179"/>
      <c r="M1052" s="103"/>
      <c r="N1052" s="103"/>
      <c r="O1052" s="162" t="s">
        <v>1338</v>
      </c>
      <c r="P1052" s="180">
        <v>545.0</v>
      </c>
      <c r="Q1052" s="103"/>
      <c r="R1052" s="168" t="str">
        <f t="shared" si="1"/>
        <v>731146</v>
      </c>
      <c r="S1052" s="181" t="str">
        <f>vlookup(R1052,route!$A$3:$L$2248,5,FALSE)</f>
        <v>Origin</v>
      </c>
      <c r="T1052" s="168" t="str">
        <f t="shared" si="2"/>
        <v>731160</v>
      </c>
      <c r="U1052" s="170" t="str">
        <f>vlookup(T1052,route!$A$3:$L$2248,5,FALSE)</f>
        <v>Lastdrop</v>
      </c>
      <c r="V1052" s="131"/>
    </row>
    <row r="1053">
      <c r="A1053" s="129"/>
      <c r="B1053" s="168">
        <v>731.0</v>
      </c>
      <c r="C1053" s="174" t="s">
        <v>1118</v>
      </c>
      <c r="D1053" s="154">
        <f>vlookup(E1053,terminals!$C$4:$O$196,13,FALSE)</f>
        <v>146</v>
      </c>
      <c r="E1053" s="170" t="s">
        <v>350</v>
      </c>
      <c r="F1053" s="154">
        <f>vlookup(G1053,terminals!$C$4:$O$196,13,FALSE)</f>
        <v>174</v>
      </c>
      <c r="G1053" s="170" t="s">
        <v>1110</v>
      </c>
      <c r="H1053" s="184" t="s">
        <v>1143</v>
      </c>
      <c r="I1053" s="176">
        <v>9500.0</v>
      </c>
      <c r="J1053" s="186">
        <v>7500.0</v>
      </c>
      <c r="K1053" s="178"/>
      <c r="L1053" s="179"/>
      <c r="M1053" s="103"/>
      <c r="N1053" s="103"/>
      <c r="O1053" s="162" t="s">
        <v>1383</v>
      </c>
      <c r="P1053" s="180">
        <v>529.0</v>
      </c>
      <c r="Q1053" s="103"/>
      <c r="R1053" s="168" t="str">
        <f t="shared" si="1"/>
        <v>731146</v>
      </c>
      <c r="S1053" s="181" t="str">
        <f>vlookup(R1053,route!$A$3:$L$2248,5,FALSE)</f>
        <v>Origin</v>
      </c>
      <c r="T1053" s="168" t="str">
        <f t="shared" si="2"/>
        <v>731174</v>
      </c>
      <c r="U1053" s="170" t="str">
        <f>vlookup(T1053,route!$A$3:$L$2248,5,FALSE)</f>
        <v>Destination</v>
      </c>
      <c r="V1053" s="131"/>
    </row>
    <row r="1054">
      <c r="A1054" s="160"/>
      <c r="B1054" s="168">
        <v>732.0</v>
      </c>
      <c r="C1054" s="170" t="s">
        <v>876</v>
      </c>
      <c r="D1054" s="154">
        <f>vlookup(E1054,terminals!$C$4:$O$196,13,FALSE)</f>
        <v>131</v>
      </c>
      <c r="E1054" s="170" t="s">
        <v>1111</v>
      </c>
      <c r="F1054" s="154">
        <f>vlookup(G1054,terminals!$C$4:$O$196,13,FALSE)</f>
        <v>188</v>
      </c>
      <c r="G1054" s="170" t="s">
        <v>306</v>
      </c>
      <c r="H1054" s="184" t="s">
        <v>1143</v>
      </c>
      <c r="I1054" s="185">
        <v>10500.0</v>
      </c>
      <c r="J1054" s="177">
        <v>7875.0</v>
      </c>
      <c r="K1054" s="178"/>
      <c r="L1054" s="179"/>
      <c r="M1054" s="103"/>
      <c r="N1054" s="103"/>
      <c r="O1054" s="162" t="s">
        <v>1512</v>
      </c>
      <c r="P1054" s="180">
        <v>563.0</v>
      </c>
      <c r="Q1054" s="103"/>
      <c r="R1054" s="168" t="str">
        <f t="shared" si="1"/>
        <v>732131</v>
      </c>
      <c r="S1054" s="181" t="str">
        <f>vlookup(R1054,route!$A$3:$L$2248,5,FALSE)</f>
        <v>Origin</v>
      </c>
      <c r="T1054" s="168" t="str">
        <f t="shared" si="2"/>
        <v>732188</v>
      </c>
      <c r="U1054" s="170" t="str">
        <f>vlookup(T1054,route!$A$3:$L$2248,5,FALSE)</f>
        <v>Dropoff</v>
      </c>
      <c r="V1054" s="131"/>
    </row>
    <row r="1055">
      <c r="A1055" s="160"/>
      <c r="B1055" s="168">
        <v>732.0</v>
      </c>
      <c r="C1055" s="170" t="s">
        <v>876</v>
      </c>
      <c r="D1055" s="154">
        <f>vlookup(E1055,terminals!$C$4:$O$196,13,FALSE)</f>
        <v>131</v>
      </c>
      <c r="E1055" s="170" t="s">
        <v>1111</v>
      </c>
      <c r="F1055" s="154">
        <f>vlookup(G1055,terminals!$C$4:$O$196,13,FALSE)</f>
        <v>187</v>
      </c>
      <c r="G1055" s="170" t="s">
        <v>307</v>
      </c>
      <c r="H1055" s="184" t="s">
        <v>1143</v>
      </c>
      <c r="I1055" s="185">
        <v>10500.0</v>
      </c>
      <c r="J1055" s="177">
        <v>7875.0</v>
      </c>
      <c r="K1055" s="178"/>
      <c r="L1055" s="179"/>
      <c r="M1055" s="103"/>
      <c r="N1055" s="103"/>
      <c r="O1055" s="162" t="s">
        <v>1218</v>
      </c>
      <c r="P1055" s="180">
        <v>503.0</v>
      </c>
      <c r="Q1055" s="103"/>
      <c r="R1055" s="168" t="str">
        <f t="shared" si="1"/>
        <v>732131</v>
      </c>
      <c r="S1055" s="181" t="str">
        <f>vlookup(R1055,route!$A$3:$L$2248,5,FALSE)</f>
        <v>Origin</v>
      </c>
      <c r="T1055" s="168" t="str">
        <f t="shared" si="2"/>
        <v>732187</v>
      </c>
      <c r="U1055" s="170" t="str">
        <f>vlookup(T1055,route!$A$3:$L$2248,5,FALSE)</f>
        <v>Dropoff</v>
      </c>
      <c r="V1055" s="131"/>
    </row>
    <row r="1056">
      <c r="A1056" s="160"/>
      <c r="B1056" s="168">
        <v>732.0</v>
      </c>
      <c r="C1056" s="170" t="s">
        <v>876</v>
      </c>
      <c r="D1056" s="154">
        <f>vlookup(E1056,terminals!$C$4:$O$196,13,FALSE)</f>
        <v>131</v>
      </c>
      <c r="E1056" s="170" t="s">
        <v>1111</v>
      </c>
      <c r="F1056" s="154">
        <f>vlookup(G1056,terminals!$C$4:$O$196,13,FALSE)</f>
        <v>186</v>
      </c>
      <c r="G1056" s="170" t="s">
        <v>327</v>
      </c>
      <c r="H1056" s="184" t="s">
        <v>1143</v>
      </c>
      <c r="I1056" s="185">
        <v>10500.0</v>
      </c>
      <c r="J1056" s="177">
        <v>7875.0</v>
      </c>
      <c r="K1056" s="178"/>
      <c r="L1056" s="179"/>
      <c r="M1056" s="103"/>
      <c r="N1056" s="103"/>
      <c r="O1056" s="162" t="s">
        <v>1172</v>
      </c>
      <c r="P1056" s="180">
        <v>523.0</v>
      </c>
      <c r="Q1056" s="103"/>
      <c r="R1056" s="168" t="str">
        <f t="shared" si="1"/>
        <v>732131</v>
      </c>
      <c r="S1056" s="181" t="str">
        <f>vlookup(R1056,route!$A$3:$L$2248,5,FALSE)</f>
        <v>Origin</v>
      </c>
      <c r="T1056" s="168" t="str">
        <f t="shared" si="2"/>
        <v>732186</v>
      </c>
      <c r="U1056" s="170" t="str">
        <f>vlookup(T1056,route!$A$3:$L$2248,5,FALSE)</f>
        <v>Lastdrop</v>
      </c>
      <c r="V1056" s="131"/>
    </row>
    <row r="1057">
      <c r="A1057" s="129"/>
      <c r="B1057" s="168">
        <v>732.0</v>
      </c>
      <c r="C1057" s="170" t="s">
        <v>876</v>
      </c>
      <c r="D1057" s="154">
        <f>vlookup(E1057,terminals!$C$4:$O$196,13,FALSE)</f>
        <v>131</v>
      </c>
      <c r="E1057" s="170" t="s">
        <v>1111</v>
      </c>
      <c r="F1057" s="154">
        <f>vlookup(G1057,terminals!$C$4:$O$196,13,FALSE)</f>
        <v>189</v>
      </c>
      <c r="G1057" s="170" t="s">
        <v>305</v>
      </c>
      <c r="H1057" s="184" t="s">
        <v>1143</v>
      </c>
      <c r="I1057" s="185">
        <v>10500.0</v>
      </c>
      <c r="J1057" s="177">
        <v>7875.0</v>
      </c>
      <c r="K1057" s="178"/>
      <c r="L1057" s="179"/>
      <c r="M1057" s="103"/>
      <c r="N1057" s="103"/>
      <c r="O1057" s="162" t="s">
        <v>1202</v>
      </c>
      <c r="P1057" s="180">
        <v>337.0</v>
      </c>
      <c r="Q1057" s="103"/>
      <c r="R1057" s="168" t="str">
        <f t="shared" si="1"/>
        <v>732131</v>
      </c>
      <c r="S1057" s="181" t="str">
        <f>vlookup(R1057,route!$A$3:$L$2248,5,FALSE)</f>
        <v>Origin</v>
      </c>
      <c r="T1057" s="168" t="str">
        <f t="shared" si="2"/>
        <v>732189</v>
      </c>
      <c r="U1057" s="170" t="str">
        <f>vlookup(T1057,route!$A$3:$L$2248,5,FALSE)</f>
        <v>Destination</v>
      </c>
      <c r="V1057" s="131"/>
    </row>
    <row r="1058">
      <c r="A1058" s="129"/>
      <c r="B1058" s="168">
        <v>48.0</v>
      </c>
      <c r="C1058" s="170" t="s">
        <v>1120</v>
      </c>
      <c r="D1058" s="154">
        <f>vlookup(E1058,terminals!$C$4:$O$196,13,FALSE)</f>
        <v>131</v>
      </c>
      <c r="E1058" s="170" t="s">
        <v>1111</v>
      </c>
      <c r="F1058" s="154">
        <f>vlookup(G1058,terminals!$C$4:$O$196,13,FALSE)</f>
        <v>158</v>
      </c>
      <c r="G1058" s="170" t="s">
        <v>326</v>
      </c>
      <c r="H1058" s="184" t="s">
        <v>1143</v>
      </c>
      <c r="I1058" s="185">
        <v>10000.0</v>
      </c>
      <c r="J1058" s="177">
        <v>7500.0</v>
      </c>
      <c r="K1058" s="178"/>
      <c r="L1058" s="179"/>
      <c r="M1058" s="103"/>
      <c r="N1058" s="103"/>
      <c r="O1058" s="162" t="s">
        <v>1210</v>
      </c>
      <c r="P1058" s="180">
        <v>461.0</v>
      </c>
      <c r="Q1058" s="103"/>
      <c r="R1058" s="168" t="str">
        <f t="shared" si="1"/>
        <v>48131</v>
      </c>
      <c r="S1058" s="181" t="str">
        <f>vlookup(R1058,route!$A$3:$L$2248,5,FALSE)</f>
        <v>Origin</v>
      </c>
      <c r="T1058" s="168" t="str">
        <f t="shared" si="2"/>
        <v>48158</v>
      </c>
      <c r="U1058" s="170" t="str">
        <f>vlookup(T1058,route!$A$3:$L$2248,5,FALSE)</f>
        <v>Destination</v>
      </c>
      <c r="V1058" s="131"/>
    </row>
    <row r="1059">
      <c r="A1059" s="129"/>
      <c r="B1059" s="168">
        <v>733.0</v>
      </c>
      <c r="C1059" s="170" t="s">
        <v>1121</v>
      </c>
      <c r="D1059" s="154">
        <f>vlookup(E1059,terminals!$C$4:$O$196,13,FALSE)</f>
        <v>131</v>
      </c>
      <c r="E1059" s="170" t="s">
        <v>1111</v>
      </c>
      <c r="F1059" s="154">
        <f>vlookup(G1059,terminals!$C$4:$O$196,13,FALSE)</f>
        <v>162</v>
      </c>
      <c r="G1059" s="170" t="s">
        <v>359</v>
      </c>
      <c r="H1059" s="184" t="s">
        <v>1143</v>
      </c>
      <c r="I1059" s="185">
        <v>9000.0</v>
      </c>
      <c r="J1059" s="177">
        <v>6750.0</v>
      </c>
      <c r="K1059" s="178"/>
      <c r="L1059" s="179"/>
      <c r="M1059" s="103"/>
      <c r="N1059" s="103"/>
      <c r="O1059" s="162" t="s">
        <v>1346</v>
      </c>
      <c r="P1059" s="180">
        <v>464.0</v>
      </c>
      <c r="Q1059" s="103"/>
      <c r="R1059" s="168" t="str">
        <f t="shared" si="1"/>
        <v>733131</v>
      </c>
      <c r="S1059" s="181" t="str">
        <f>vlookup(R1059,route!$A$3:$L$2248,5,FALSE)</f>
        <v>Origin</v>
      </c>
      <c r="T1059" s="168" t="str">
        <f t="shared" si="2"/>
        <v>733162</v>
      </c>
      <c r="U1059" s="170" t="str">
        <f>vlookup(T1059,route!$A$3:$L$2248,5,FALSE)</f>
        <v>Destination</v>
      </c>
      <c r="V1059" s="131"/>
    </row>
    <row r="1060">
      <c r="A1060" s="160"/>
      <c r="B1060" s="168">
        <v>734.0</v>
      </c>
      <c r="C1060" s="174" t="s">
        <v>878</v>
      </c>
      <c r="D1060" s="154">
        <f>vlookup(E1060,terminals!$C$4:$O$196,13,FALSE)</f>
        <v>161</v>
      </c>
      <c r="E1060" s="174" t="s">
        <v>321</v>
      </c>
      <c r="F1060" s="154">
        <f>vlookup(G1060,terminals!$C$4:$O$196,13,FALSE)</f>
        <v>145</v>
      </c>
      <c r="G1060" s="174" t="s">
        <v>304</v>
      </c>
      <c r="H1060" s="184" t="s">
        <v>1143</v>
      </c>
      <c r="I1060" s="176">
        <v>6175.0</v>
      </c>
      <c r="J1060" s="177">
        <v>4875.0</v>
      </c>
      <c r="K1060" s="178"/>
      <c r="L1060" s="179"/>
      <c r="M1060" s="103"/>
      <c r="N1060" s="103"/>
      <c r="O1060" s="162" t="s">
        <v>1513</v>
      </c>
      <c r="P1060" s="180">
        <v>500.0</v>
      </c>
      <c r="Q1060" s="103"/>
      <c r="R1060" s="168" t="str">
        <f t="shared" si="1"/>
        <v>734161</v>
      </c>
      <c r="S1060" s="181" t="str">
        <f>vlookup(R1060,route!$A$3:$L$2248,5,FALSE)</f>
        <v>Origin</v>
      </c>
      <c r="T1060" s="168" t="str">
        <f t="shared" si="2"/>
        <v>734145</v>
      </c>
      <c r="U1060" s="170" t="str">
        <f>vlookup(T1060,route!$A$3:$L$2248,5,FALSE)</f>
        <v>Dropoff</v>
      </c>
      <c r="V1060" s="131"/>
    </row>
    <row r="1061">
      <c r="A1061" s="160"/>
      <c r="B1061" s="168">
        <v>734.0</v>
      </c>
      <c r="C1061" s="174" t="s">
        <v>878</v>
      </c>
      <c r="D1061" s="154">
        <f>vlookup(E1061,terminals!$C$4:$O$196,13,FALSE)</f>
        <v>161</v>
      </c>
      <c r="E1061" s="174" t="s">
        <v>321</v>
      </c>
      <c r="F1061" s="154">
        <f>vlookup(G1061,terminals!$C$4:$O$196,13,FALSE)</f>
        <v>142</v>
      </c>
      <c r="G1061" s="174" t="s">
        <v>342</v>
      </c>
      <c r="H1061" s="184" t="s">
        <v>1143</v>
      </c>
      <c r="I1061" s="176">
        <v>7600.0</v>
      </c>
      <c r="J1061" s="177">
        <v>6000.0</v>
      </c>
      <c r="K1061" s="178"/>
      <c r="L1061" s="179"/>
      <c r="M1061" s="103"/>
      <c r="N1061" s="103"/>
      <c r="O1061" s="162" t="s">
        <v>1475</v>
      </c>
      <c r="P1061" s="180">
        <v>550.0</v>
      </c>
      <c r="Q1061" s="103"/>
      <c r="R1061" s="168" t="str">
        <f t="shared" si="1"/>
        <v>734161</v>
      </c>
      <c r="S1061" s="181" t="str">
        <f>vlookup(R1061,route!$A$3:$L$2248,5,FALSE)</f>
        <v>Origin</v>
      </c>
      <c r="T1061" s="168" t="str">
        <f t="shared" si="2"/>
        <v>734142</v>
      </c>
      <c r="U1061" s="170" t="str">
        <f>vlookup(T1061,route!$A$3:$L$2248,5,FALSE)</f>
        <v>Dropoff</v>
      </c>
      <c r="V1061" s="131"/>
    </row>
    <row r="1062">
      <c r="A1062" s="160"/>
      <c r="B1062" s="168">
        <v>734.0</v>
      </c>
      <c r="C1062" s="174" t="s">
        <v>878</v>
      </c>
      <c r="D1062" s="154">
        <f>vlookup(E1062,terminals!$C$4:$O$196,13,FALSE)</f>
        <v>161</v>
      </c>
      <c r="E1062" s="174" t="s">
        <v>321</v>
      </c>
      <c r="F1062" s="154">
        <f>vlookup(G1062,terminals!$C$4:$O$196,13,FALSE)</f>
        <v>127</v>
      </c>
      <c r="G1062" s="174" t="s">
        <v>336</v>
      </c>
      <c r="H1062" s="184" t="s">
        <v>1143</v>
      </c>
      <c r="I1062" s="176">
        <v>7600.0</v>
      </c>
      <c r="J1062" s="177">
        <v>6000.0</v>
      </c>
      <c r="K1062" s="178"/>
      <c r="L1062" s="179"/>
      <c r="M1062" s="103"/>
      <c r="N1062" s="103"/>
      <c r="O1062" s="162" t="s">
        <v>1514</v>
      </c>
      <c r="P1062" s="180">
        <v>623.0</v>
      </c>
      <c r="Q1062" s="103"/>
      <c r="R1062" s="168" t="str">
        <f t="shared" si="1"/>
        <v>734161</v>
      </c>
      <c r="S1062" s="181" t="str">
        <f>vlookup(R1062,route!$A$3:$L$2248,5,FALSE)</f>
        <v>Origin</v>
      </c>
      <c r="T1062" s="168" t="str">
        <f t="shared" si="2"/>
        <v>734127</v>
      </c>
      <c r="U1062" s="170" t="str">
        <f>vlookup(T1062,route!$A$3:$L$2248,5,FALSE)</f>
        <v>Dropoff</v>
      </c>
      <c r="V1062" s="131"/>
    </row>
    <row r="1063">
      <c r="A1063" s="160"/>
      <c r="B1063" s="168">
        <v>734.0</v>
      </c>
      <c r="C1063" s="174" t="s">
        <v>878</v>
      </c>
      <c r="D1063" s="154">
        <f>vlookup(E1063,terminals!$C$4:$O$196,13,FALSE)</f>
        <v>161</v>
      </c>
      <c r="E1063" s="174" t="s">
        <v>321</v>
      </c>
      <c r="F1063" s="154">
        <f>vlookup(G1063,terminals!$C$4:$O$196,13,FALSE)</f>
        <v>131</v>
      </c>
      <c r="G1063" s="174" t="s">
        <v>1111</v>
      </c>
      <c r="H1063" s="184" t="s">
        <v>1143</v>
      </c>
      <c r="I1063" s="176">
        <v>8075.0</v>
      </c>
      <c r="J1063" s="177">
        <v>6375.0</v>
      </c>
      <c r="K1063" s="178"/>
      <c r="L1063" s="179"/>
      <c r="M1063" s="103"/>
      <c r="N1063" s="103"/>
      <c r="O1063" s="162" t="s">
        <v>1515</v>
      </c>
      <c r="P1063" s="180">
        <v>623.0</v>
      </c>
      <c r="Q1063" s="103"/>
      <c r="R1063" s="168" t="str">
        <f t="shared" si="1"/>
        <v>734161</v>
      </c>
      <c r="S1063" s="181" t="str">
        <f>vlookup(R1063,route!$A$3:$L$2248,5,FALSE)</f>
        <v>Origin</v>
      </c>
      <c r="T1063" s="168" t="str">
        <f t="shared" si="2"/>
        <v>734131</v>
      </c>
      <c r="U1063" s="170" t="str">
        <f>vlookup(T1063,route!$A$3:$L$2248,5,FALSE)</f>
        <v>Dropoff</v>
      </c>
      <c r="V1063" s="131"/>
    </row>
    <row r="1064">
      <c r="A1064" s="160"/>
      <c r="B1064" s="168">
        <v>734.0</v>
      </c>
      <c r="C1064" s="174" t="s">
        <v>878</v>
      </c>
      <c r="D1064" s="154">
        <f>vlookup(E1064,terminals!$C$4:$O$196,13,FALSE)</f>
        <v>161</v>
      </c>
      <c r="E1064" s="174" t="s">
        <v>321</v>
      </c>
      <c r="F1064" s="154">
        <f>vlookup(G1064,terminals!$C$4:$O$196,13,FALSE)</f>
        <v>149</v>
      </c>
      <c r="G1064" s="174" t="s">
        <v>1114</v>
      </c>
      <c r="H1064" s="184" t="s">
        <v>1143</v>
      </c>
      <c r="I1064" s="176">
        <v>8075.0</v>
      </c>
      <c r="J1064" s="177">
        <v>6375.0</v>
      </c>
      <c r="K1064" s="178"/>
      <c r="L1064" s="179"/>
      <c r="M1064" s="103"/>
      <c r="N1064" s="103"/>
      <c r="O1064" s="162" t="s">
        <v>1172</v>
      </c>
      <c r="P1064" s="180">
        <v>337.0</v>
      </c>
      <c r="Q1064" s="103"/>
      <c r="R1064" s="168" t="str">
        <f t="shared" si="1"/>
        <v>734161</v>
      </c>
      <c r="S1064" s="181" t="str">
        <f>vlookup(R1064,route!$A$3:$L$2248,5,FALSE)</f>
        <v>Origin</v>
      </c>
      <c r="T1064" s="168" t="str">
        <f t="shared" si="2"/>
        <v>734149</v>
      </c>
      <c r="U1064" s="170" t="str">
        <f>vlookup(T1064,route!$A$3:$L$2248,5,FALSE)</f>
        <v>Dropoff</v>
      </c>
      <c r="V1064" s="131"/>
    </row>
    <row r="1065">
      <c r="A1065" s="160"/>
      <c r="B1065" s="168">
        <v>734.0</v>
      </c>
      <c r="C1065" s="174" t="s">
        <v>878</v>
      </c>
      <c r="D1065" s="154">
        <f>vlookup(E1065,terminals!$C$4:$O$196,13,FALSE)</f>
        <v>161</v>
      </c>
      <c r="E1065" s="174" t="s">
        <v>321</v>
      </c>
      <c r="F1065" s="154">
        <f>vlookup(G1065,terminals!$C$4:$O$196,13,FALSE)</f>
        <v>183</v>
      </c>
      <c r="G1065" s="174" t="s">
        <v>1115</v>
      </c>
      <c r="H1065" s="184" t="s">
        <v>1143</v>
      </c>
      <c r="I1065" s="176">
        <v>9500.0</v>
      </c>
      <c r="J1065" s="177">
        <v>7500.0</v>
      </c>
      <c r="K1065" s="178"/>
      <c r="L1065" s="179"/>
      <c r="M1065" s="103"/>
      <c r="N1065" s="103"/>
      <c r="O1065" s="162" t="s">
        <v>1379</v>
      </c>
      <c r="P1065" s="180">
        <v>507.0</v>
      </c>
      <c r="Q1065" s="103"/>
      <c r="R1065" s="168" t="str">
        <f t="shared" si="1"/>
        <v>734161</v>
      </c>
      <c r="S1065" s="181" t="str">
        <f>vlookup(R1065,route!$A$3:$L$2248,5,FALSE)</f>
        <v>Origin</v>
      </c>
      <c r="T1065" s="168" t="str">
        <f t="shared" si="2"/>
        <v>734183</v>
      </c>
      <c r="U1065" s="170" t="str">
        <f>vlookup(T1065,route!$A$3:$L$2248,5,FALSE)</f>
        <v>Lastdrop</v>
      </c>
      <c r="V1065" s="131"/>
    </row>
    <row r="1066">
      <c r="A1066" s="129"/>
      <c r="B1066" s="168">
        <v>734.0</v>
      </c>
      <c r="C1066" s="174" t="s">
        <v>878</v>
      </c>
      <c r="D1066" s="154">
        <f>vlookup(E1066,terminals!$C$4:$O$196,13,FALSE)</f>
        <v>161</v>
      </c>
      <c r="E1066" s="174" t="s">
        <v>321</v>
      </c>
      <c r="F1066" s="154">
        <f>vlookup(G1066,terminals!$C$4:$O$196,13,FALSE)</f>
        <v>121</v>
      </c>
      <c r="G1066" s="174" t="s">
        <v>299</v>
      </c>
      <c r="H1066" s="184" t="s">
        <v>1143</v>
      </c>
      <c r="I1066" s="176">
        <v>8550.0</v>
      </c>
      <c r="J1066" s="186">
        <v>6750.0</v>
      </c>
      <c r="K1066" s="178"/>
      <c r="L1066" s="179"/>
      <c r="M1066" s="103"/>
      <c r="N1066" s="103"/>
      <c r="O1066" s="162" t="s">
        <v>1396</v>
      </c>
      <c r="P1066" s="180">
        <v>464.0</v>
      </c>
      <c r="Q1066" s="103"/>
      <c r="R1066" s="168" t="str">
        <f t="shared" si="1"/>
        <v>734161</v>
      </c>
      <c r="S1066" s="181" t="str">
        <f>vlookup(R1066,route!$A$3:$L$2248,5,FALSE)</f>
        <v>Origin</v>
      </c>
      <c r="T1066" s="168" t="str">
        <f t="shared" si="2"/>
        <v>734121</v>
      </c>
      <c r="U1066" s="170" t="str">
        <f>vlookup(T1066,route!$A$3:$L$2248,5,FALSE)</f>
        <v>Destination</v>
      </c>
      <c r="V1066" s="131"/>
    </row>
    <row r="1067">
      <c r="A1067" s="160"/>
      <c r="B1067" s="168">
        <v>735.0</v>
      </c>
      <c r="C1067" s="174" t="s">
        <v>879</v>
      </c>
      <c r="D1067" s="154">
        <f>vlookup(E1067,terminals!$C$4:$O$196,13,FALSE)</f>
        <v>161</v>
      </c>
      <c r="E1067" s="174" t="s">
        <v>321</v>
      </c>
      <c r="F1067" s="154">
        <f>vlookup(G1067,terminals!$C$4:$O$196,13,FALSE)</f>
        <v>145</v>
      </c>
      <c r="G1067" s="174" t="s">
        <v>304</v>
      </c>
      <c r="H1067" s="184" t="s">
        <v>1143</v>
      </c>
      <c r="I1067" s="176">
        <v>6175.0</v>
      </c>
      <c r="J1067" s="177">
        <v>4875.0</v>
      </c>
      <c r="K1067" s="178"/>
      <c r="L1067" s="179"/>
      <c r="M1067" s="103"/>
      <c r="N1067" s="103"/>
      <c r="O1067" s="162" t="s">
        <v>1513</v>
      </c>
      <c r="P1067" s="180">
        <v>461.0</v>
      </c>
      <c r="Q1067" s="103"/>
      <c r="R1067" s="168" t="str">
        <f t="shared" si="1"/>
        <v>735161</v>
      </c>
      <c r="S1067" s="181" t="str">
        <f>vlookup(R1067,route!$A$3:$L$2248,5,FALSE)</f>
        <v>Origin</v>
      </c>
      <c r="T1067" s="168" t="str">
        <f t="shared" si="2"/>
        <v>735145</v>
      </c>
      <c r="U1067" s="170" t="str">
        <f>vlookup(T1067,route!$A$3:$L$2248,5,FALSE)</f>
        <v>Dropoff</v>
      </c>
      <c r="V1067" s="131"/>
    </row>
    <row r="1068">
      <c r="A1068" s="160"/>
      <c r="B1068" s="168">
        <v>735.0</v>
      </c>
      <c r="C1068" s="174" t="s">
        <v>879</v>
      </c>
      <c r="D1068" s="154">
        <f>vlookup(E1068,terminals!$C$4:$O$196,13,FALSE)</f>
        <v>161</v>
      </c>
      <c r="E1068" s="174" t="s">
        <v>321</v>
      </c>
      <c r="F1068" s="154">
        <f>vlookup(G1068,terminals!$C$4:$O$196,13,FALSE)</f>
        <v>125</v>
      </c>
      <c r="G1068" s="174" t="s">
        <v>1112</v>
      </c>
      <c r="H1068" s="184" t="s">
        <v>1143</v>
      </c>
      <c r="I1068" s="176">
        <v>7600.0</v>
      </c>
      <c r="J1068" s="177">
        <v>6000.0</v>
      </c>
      <c r="K1068" s="178"/>
      <c r="L1068" s="179"/>
      <c r="M1068" s="103"/>
      <c r="N1068" s="103"/>
      <c r="O1068" s="162" t="s">
        <v>1452</v>
      </c>
      <c r="P1068" s="180">
        <v>571.0</v>
      </c>
      <c r="Q1068" s="103"/>
      <c r="R1068" s="168" t="str">
        <f t="shared" si="1"/>
        <v>735161</v>
      </c>
      <c r="S1068" s="181" t="str">
        <f>vlookup(R1068,route!$A$3:$L$2248,5,FALSE)</f>
        <v>Origin</v>
      </c>
      <c r="T1068" s="168" t="str">
        <f t="shared" si="2"/>
        <v>735125</v>
      </c>
      <c r="U1068" s="170" t="str">
        <f>vlookup(T1068,route!$A$3:$L$2248,5,FALSE)</f>
        <v>Dropoff</v>
      </c>
      <c r="V1068" s="131"/>
    </row>
    <row r="1069">
      <c r="A1069" s="160"/>
      <c r="B1069" s="168">
        <v>735.0</v>
      </c>
      <c r="C1069" s="174" t="s">
        <v>879</v>
      </c>
      <c r="D1069" s="154">
        <f>vlookup(E1069,terminals!$C$4:$O$196,13,FALSE)</f>
        <v>161</v>
      </c>
      <c r="E1069" s="174" t="s">
        <v>321</v>
      </c>
      <c r="F1069" s="154">
        <f>vlookup(G1069,terminals!$C$4:$O$196,13,FALSE)</f>
        <v>127</v>
      </c>
      <c r="G1069" s="174" t="s">
        <v>336</v>
      </c>
      <c r="H1069" s="184" t="s">
        <v>1143</v>
      </c>
      <c r="I1069" s="176">
        <v>7600.0</v>
      </c>
      <c r="J1069" s="177">
        <v>6000.0</v>
      </c>
      <c r="K1069" s="178"/>
      <c r="L1069" s="179"/>
      <c r="M1069" s="103"/>
      <c r="N1069" s="103"/>
      <c r="O1069" s="162" t="s">
        <v>1514</v>
      </c>
      <c r="P1069" s="180">
        <v>643.0</v>
      </c>
      <c r="Q1069" s="103"/>
      <c r="R1069" s="168" t="str">
        <f t="shared" si="1"/>
        <v>735161</v>
      </c>
      <c r="S1069" s="181" t="str">
        <f>vlookup(R1069,route!$A$3:$L$2248,5,FALSE)</f>
        <v>Origin</v>
      </c>
      <c r="T1069" s="168" t="str">
        <f t="shared" si="2"/>
        <v>735127</v>
      </c>
      <c r="U1069" s="170" t="str">
        <f>vlookup(T1069,route!$A$3:$L$2248,5,FALSE)</f>
        <v>Dropoff</v>
      </c>
      <c r="V1069" s="131"/>
    </row>
    <row r="1070">
      <c r="A1070" s="160"/>
      <c r="B1070" s="168">
        <v>735.0</v>
      </c>
      <c r="C1070" s="174" t="s">
        <v>879</v>
      </c>
      <c r="D1070" s="154">
        <f>vlookup(E1070,terminals!$C$4:$O$196,13,FALSE)</f>
        <v>161</v>
      </c>
      <c r="E1070" s="174" t="s">
        <v>321</v>
      </c>
      <c r="F1070" s="154">
        <f>vlookup(G1070,terminals!$C$4:$O$196,13,FALSE)</f>
        <v>142</v>
      </c>
      <c r="G1070" s="174" t="s">
        <v>342</v>
      </c>
      <c r="H1070" s="184" t="s">
        <v>1143</v>
      </c>
      <c r="I1070" s="176">
        <v>7600.0</v>
      </c>
      <c r="J1070" s="177">
        <v>6000.0</v>
      </c>
      <c r="K1070" s="178"/>
      <c r="L1070" s="179"/>
      <c r="M1070" s="103"/>
      <c r="N1070" s="103"/>
      <c r="O1070" s="162" t="s">
        <v>1475</v>
      </c>
      <c r="P1070" s="180">
        <v>337.0</v>
      </c>
      <c r="Q1070" s="103"/>
      <c r="R1070" s="168" t="str">
        <f t="shared" si="1"/>
        <v>735161</v>
      </c>
      <c r="S1070" s="181" t="str">
        <f>vlookup(R1070,route!$A$3:$L$2248,5,FALSE)</f>
        <v>Origin</v>
      </c>
      <c r="T1070" s="168" t="str">
        <f t="shared" si="2"/>
        <v>735142</v>
      </c>
      <c r="U1070" s="170" t="str">
        <f>vlookup(T1070,route!$A$3:$L$2248,5,FALSE)</f>
        <v>Dropoff</v>
      </c>
      <c r="V1070" s="131"/>
    </row>
    <row r="1071">
      <c r="A1071" s="160"/>
      <c r="B1071" s="168">
        <v>735.0</v>
      </c>
      <c r="C1071" s="174" t="s">
        <v>879</v>
      </c>
      <c r="D1071" s="154">
        <f>vlookup(E1071,terminals!$C$4:$O$196,13,FALSE)</f>
        <v>161</v>
      </c>
      <c r="E1071" s="174" t="s">
        <v>321</v>
      </c>
      <c r="F1071" s="154">
        <f>vlookup(G1071,terminals!$C$4:$O$196,13,FALSE)</f>
        <v>146</v>
      </c>
      <c r="G1071" s="174" t="s">
        <v>350</v>
      </c>
      <c r="H1071" s="184" t="s">
        <v>1143</v>
      </c>
      <c r="I1071" s="176">
        <v>8075.0</v>
      </c>
      <c r="J1071" s="177">
        <v>6375.0</v>
      </c>
      <c r="K1071" s="178"/>
      <c r="L1071" s="179"/>
      <c r="M1071" s="103"/>
      <c r="N1071" s="103"/>
      <c r="O1071" s="162" t="s">
        <v>1371</v>
      </c>
      <c r="P1071" s="180">
        <v>507.0</v>
      </c>
      <c r="Q1071" s="103"/>
      <c r="R1071" s="168" t="str">
        <f t="shared" si="1"/>
        <v>735161</v>
      </c>
      <c r="S1071" s="181" t="str">
        <f>vlookup(R1071,route!$A$3:$L$2248,5,FALSE)</f>
        <v>Origin</v>
      </c>
      <c r="T1071" s="168" t="str">
        <f t="shared" si="2"/>
        <v>735146</v>
      </c>
      <c r="U1071" s="170" t="str">
        <f>vlookup(T1071,route!$A$3:$L$2248,5,FALSE)</f>
        <v>Lastdrop</v>
      </c>
      <c r="V1071" s="131"/>
    </row>
    <row r="1072">
      <c r="A1072" s="129"/>
      <c r="B1072" s="168">
        <v>735.0</v>
      </c>
      <c r="C1072" s="174" t="s">
        <v>879</v>
      </c>
      <c r="D1072" s="154">
        <f>vlookup(E1072,terminals!$C$4:$O$196,13,FALSE)</f>
        <v>161</v>
      </c>
      <c r="E1072" s="174" t="s">
        <v>321</v>
      </c>
      <c r="F1072" s="154">
        <f>vlookup(G1072,terminals!$C$4:$O$196,13,FALSE)</f>
        <v>144</v>
      </c>
      <c r="G1072" s="174" t="s">
        <v>344</v>
      </c>
      <c r="H1072" s="184" t="s">
        <v>1143</v>
      </c>
      <c r="I1072" s="176">
        <v>8550.0</v>
      </c>
      <c r="J1072" s="177">
        <v>6750.0</v>
      </c>
      <c r="K1072" s="178"/>
      <c r="L1072" s="179"/>
      <c r="M1072" s="103"/>
      <c r="N1072" s="103"/>
      <c r="O1072" s="162" t="s">
        <v>1516</v>
      </c>
      <c r="P1072" s="180">
        <v>477.0</v>
      </c>
      <c r="Q1072" s="103"/>
      <c r="R1072" s="168" t="str">
        <f t="shared" si="1"/>
        <v>735161</v>
      </c>
      <c r="S1072" s="181" t="str">
        <f>vlookup(R1072,route!$A$3:$L$2248,5,FALSE)</f>
        <v>Origin</v>
      </c>
      <c r="T1072" s="168" t="str">
        <f t="shared" si="2"/>
        <v>735144</v>
      </c>
      <c r="U1072" s="170" t="str">
        <f>vlookup(T1072,route!$A$3:$L$2248,5,FALSE)</f>
        <v>Destination</v>
      </c>
      <c r="V1072" s="131"/>
    </row>
    <row r="1073">
      <c r="A1073" s="160"/>
      <c r="B1073" s="168">
        <v>736.0</v>
      </c>
      <c r="C1073" s="174" t="s">
        <v>880</v>
      </c>
      <c r="D1073" s="154">
        <f>vlookup(E1073,terminals!$C$4:$O$196,13,FALSE)</f>
        <v>161</v>
      </c>
      <c r="E1073" s="174" t="s">
        <v>321</v>
      </c>
      <c r="F1073" s="154">
        <f>vlookup(G1073,terminals!$C$4:$O$196,13,FALSE)</f>
        <v>145</v>
      </c>
      <c r="G1073" s="174" t="s">
        <v>304</v>
      </c>
      <c r="H1073" s="175" t="s">
        <v>1143</v>
      </c>
      <c r="I1073" s="176">
        <v>6175.0</v>
      </c>
      <c r="J1073" s="177">
        <v>7875.0</v>
      </c>
      <c r="K1073" s="178"/>
      <c r="L1073" s="179"/>
      <c r="M1073" s="103"/>
      <c r="N1073" s="103"/>
      <c r="O1073" s="162" t="s">
        <v>1513</v>
      </c>
      <c r="P1073" s="180">
        <v>488.0</v>
      </c>
      <c r="Q1073" s="103"/>
      <c r="R1073" s="168" t="str">
        <f t="shared" si="1"/>
        <v>736161</v>
      </c>
      <c r="S1073" s="181" t="str">
        <f>vlookup(R1073,route!$A$3:$L$2248,5,FALSE)</f>
        <v>Origin</v>
      </c>
      <c r="T1073" s="168" t="str">
        <f t="shared" si="2"/>
        <v>736145</v>
      </c>
      <c r="U1073" s="170" t="str">
        <f>vlookup(T1073,route!$A$3:$L$2248,5,FALSE)</f>
        <v>Dropoff</v>
      </c>
      <c r="V1073" s="131"/>
    </row>
    <row r="1074">
      <c r="A1074" s="160"/>
      <c r="B1074" s="168">
        <v>736.0</v>
      </c>
      <c r="C1074" s="174" t="s">
        <v>880</v>
      </c>
      <c r="D1074" s="154">
        <f>vlookup(E1074,terminals!$C$4:$O$196,13,FALSE)</f>
        <v>161</v>
      </c>
      <c r="E1074" s="174" t="s">
        <v>321</v>
      </c>
      <c r="F1074" s="154">
        <f>vlookup(G1074,terminals!$C$4:$O$196,13,FALSE)</f>
        <v>125</v>
      </c>
      <c r="G1074" s="174" t="s">
        <v>1112</v>
      </c>
      <c r="H1074" s="175" t="s">
        <v>1143</v>
      </c>
      <c r="I1074" s="176">
        <v>7600.0</v>
      </c>
      <c r="J1074" s="177">
        <v>6000.0</v>
      </c>
      <c r="K1074" s="178"/>
      <c r="L1074" s="179"/>
      <c r="M1074" s="103"/>
      <c r="N1074" s="103"/>
      <c r="O1074" s="162" t="s">
        <v>1452</v>
      </c>
      <c r="P1074" s="180">
        <v>494.0</v>
      </c>
      <c r="Q1074" s="103"/>
      <c r="R1074" s="168" t="str">
        <f t="shared" si="1"/>
        <v>736161</v>
      </c>
      <c r="S1074" s="181" t="str">
        <f>vlookup(R1074,route!$A$3:$L$2248,5,FALSE)</f>
        <v>Origin</v>
      </c>
      <c r="T1074" s="168" t="str">
        <f t="shared" si="2"/>
        <v>736125</v>
      </c>
      <c r="U1074" s="170" t="str">
        <f>vlookup(T1074,route!$A$3:$L$2248,5,FALSE)</f>
        <v>Dropoff</v>
      </c>
      <c r="V1074" s="131"/>
    </row>
    <row r="1075">
      <c r="A1075" s="160"/>
      <c r="B1075" s="168">
        <v>736.0</v>
      </c>
      <c r="C1075" s="174" t="s">
        <v>880</v>
      </c>
      <c r="D1075" s="154">
        <f>vlookup(E1075,terminals!$C$4:$O$196,13,FALSE)</f>
        <v>161</v>
      </c>
      <c r="E1075" s="174" t="s">
        <v>321</v>
      </c>
      <c r="F1075" s="154">
        <f>vlookup(G1075,terminals!$C$4:$O$196,13,FALSE)</f>
        <v>134</v>
      </c>
      <c r="G1075" s="174" t="s">
        <v>356</v>
      </c>
      <c r="H1075" s="175" t="s">
        <v>1143</v>
      </c>
      <c r="I1075" s="176">
        <v>7600.0</v>
      </c>
      <c r="J1075" s="177">
        <v>6000.0</v>
      </c>
      <c r="K1075" s="178"/>
      <c r="L1075" s="179"/>
      <c r="M1075" s="103"/>
      <c r="N1075" s="103"/>
      <c r="O1075" s="162" t="s">
        <v>1364</v>
      </c>
      <c r="P1075" s="180">
        <v>502.0</v>
      </c>
      <c r="Q1075" s="103"/>
      <c r="R1075" s="168" t="str">
        <f t="shared" si="1"/>
        <v>736161</v>
      </c>
      <c r="S1075" s="181" t="str">
        <f>vlookup(R1075,route!$A$3:$L$2248,5,FALSE)</f>
        <v>Origin</v>
      </c>
      <c r="T1075" s="168" t="str">
        <f t="shared" si="2"/>
        <v>736134</v>
      </c>
      <c r="U1075" s="170" t="str">
        <f>vlookup(T1075,route!$A$3:$L$2248,5,FALSE)</f>
        <v>Dropoff</v>
      </c>
      <c r="V1075" s="131"/>
    </row>
    <row r="1076">
      <c r="A1076" s="160"/>
      <c r="B1076" s="168">
        <v>736.0</v>
      </c>
      <c r="C1076" s="174" t="s">
        <v>880</v>
      </c>
      <c r="D1076" s="154">
        <f>vlookup(E1076,terminals!$C$4:$O$196,13,FALSE)</f>
        <v>161</v>
      </c>
      <c r="E1076" s="174" t="s">
        <v>321</v>
      </c>
      <c r="F1076" s="154">
        <f>vlookup(G1076,terminals!$C$4:$O$196,13,FALSE)</f>
        <v>132</v>
      </c>
      <c r="G1076" s="174" t="s">
        <v>331</v>
      </c>
      <c r="H1076" s="175" t="s">
        <v>1143</v>
      </c>
      <c r="I1076" s="176">
        <v>7600.0</v>
      </c>
      <c r="J1076" s="177">
        <v>6000.0</v>
      </c>
      <c r="K1076" s="178"/>
      <c r="L1076" s="179"/>
      <c r="M1076" s="103"/>
      <c r="N1076" s="103"/>
      <c r="O1076" s="162" t="s">
        <v>1356</v>
      </c>
      <c r="P1076" s="180">
        <v>507.0</v>
      </c>
      <c r="Q1076" s="103"/>
      <c r="R1076" s="168" t="str">
        <f t="shared" si="1"/>
        <v>736161</v>
      </c>
      <c r="S1076" s="181" t="str">
        <f>vlookup(R1076,route!$A$3:$L$2248,5,FALSE)</f>
        <v>Origin</v>
      </c>
      <c r="T1076" s="168" t="str">
        <f t="shared" si="2"/>
        <v>736132</v>
      </c>
      <c r="U1076" s="170" t="str">
        <f>vlookup(T1076,route!$A$3:$L$2248,5,FALSE)</f>
        <v>Dropoff</v>
      </c>
      <c r="V1076" s="131"/>
    </row>
    <row r="1077">
      <c r="A1077" s="160"/>
      <c r="B1077" s="168">
        <v>736.0</v>
      </c>
      <c r="C1077" s="174" t="s">
        <v>880</v>
      </c>
      <c r="D1077" s="154">
        <f>vlookup(E1077,terminals!$C$4:$O$196,13,FALSE)</f>
        <v>161</v>
      </c>
      <c r="E1077" s="174" t="s">
        <v>321</v>
      </c>
      <c r="F1077" s="154">
        <f>vlookup(G1077,terminals!$C$4:$O$196,13,FALSE)</f>
        <v>126</v>
      </c>
      <c r="G1077" s="174" t="s">
        <v>334</v>
      </c>
      <c r="H1077" s="175" t="s">
        <v>1143</v>
      </c>
      <c r="I1077" s="176">
        <v>7600.0</v>
      </c>
      <c r="J1077" s="177">
        <v>6000.0</v>
      </c>
      <c r="K1077" s="178"/>
      <c r="L1077" s="179"/>
      <c r="M1077" s="103"/>
      <c r="N1077" s="103"/>
      <c r="O1077" s="162" t="s">
        <v>1210</v>
      </c>
      <c r="P1077" s="180">
        <v>461.0</v>
      </c>
      <c r="Q1077" s="103"/>
      <c r="R1077" s="168" t="str">
        <f t="shared" si="1"/>
        <v>736161</v>
      </c>
      <c r="S1077" s="181" t="str">
        <f>vlookup(R1077,route!$A$3:$L$2248,5,FALSE)</f>
        <v>Origin</v>
      </c>
      <c r="T1077" s="168" t="str">
        <f t="shared" si="2"/>
        <v>736126</v>
      </c>
      <c r="U1077" s="170" t="str">
        <f>vlookup(T1077,route!$A$3:$L$2248,5,FALSE)</f>
        <v>Dropoff</v>
      </c>
      <c r="V1077" s="131"/>
    </row>
    <row r="1078">
      <c r="A1078" s="160"/>
      <c r="B1078" s="168">
        <v>736.0</v>
      </c>
      <c r="C1078" s="174" t="s">
        <v>880</v>
      </c>
      <c r="D1078" s="154">
        <f>vlookup(E1078,terminals!$C$4:$O$196,13,FALSE)</f>
        <v>161</v>
      </c>
      <c r="E1078" s="174" t="s">
        <v>321</v>
      </c>
      <c r="F1078" s="154">
        <f>vlookup(G1078,terminals!$C$4:$O$196,13,FALSE)</f>
        <v>133</v>
      </c>
      <c r="G1078" s="174" t="s">
        <v>355</v>
      </c>
      <c r="H1078" s="175" t="s">
        <v>1143</v>
      </c>
      <c r="I1078" s="176">
        <v>7600.0</v>
      </c>
      <c r="J1078" s="177">
        <v>6000.0</v>
      </c>
      <c r="K1078" s="178"/>
      <c r="L1078" s="179"/>
      <c r="M1078" s="103"/>
      <c r="N1078" s="103"/>
      <c r="O1078" s="162" t="s">
        <v>1291</v>
      </c>
      <c r="P1078" s="180">
        <v>550.0</v>
      </c>
      <c r="Q1078" s="103"/>
      <c r="R1078" s="168" t="str">
        <f t="shared" si="1"/>
        <v>736161</v>
      </c>
      <c r="S1078" s="181" t="str">
        <f>vlookup(R1078,route!$A$3:$L$2248,5,FALSE)</f>
        <v>Origin</v>
      </c>
      <c r="T1078" s="168" t="str">
        <f t="shared" si="2"/>
        <v>736133</v>
      </c>
      <c r="U1078" s="170" t="str">
        <f>vlookup(T1078,route!$A$3:$L$2248,5,FALSE)</f>
        <v>Dropoff</v>
      </c>
      <c r="V1078" s="131"/>
    </row>
    <row r="1079">
      <c r="A1079" s="160"/>
      <c r="B1079" s="168">
        <v>736.0</v>
      </c>
      <c r="C1079" s="174" t="s">
        <v>880</v>
      </c>
      <c r="D1079" s="154">
        <f>vlookup(E1079,terminals!$C$4:$O$196,13,FALSE)</f>
        <v>161</v>
      </c>
      <c r="E1079" s="174" t="s">
        <v>321</v>
      </c>
      <c r="F1079" s="154">
        <f>vlookup(G1079,terminals!$C$4:$O$196,13,FALSE)</f>
        <v>128</v>
      </c>
      <c r="G1079" s="174" t="s">
        <v>338</v>
      </c>
      <c r="H1079" s="175" t="s">
        <v>1143</v>
      </c>
      <c r="I1079" s="176">
        <v>7600.0</v>
      </c>
      <c r="J1079" s="177">
        <v>6000.0</v>
      </c>
      <c r="K1079" s="178"/>
      <c r="L1079" s="179"/>
      <c r="M1079" s="103"/>
      <c r="N1079" s="103"/>
      <c r="O1079" s="162" t="s">
        <v>1506</v>
      </c>
      <c r="P1079" s="180">
        <v>531.0</v>
      </c>
      <c r="Q1079" s="103"/>
      <c r="R1079" s="168" t="str">
        <f t="shared" si="1"/>
        <v>736161</v>
      </c>
      <c r="S1079" s="181" t="str">
        <f>vlookup(R1079,route!$A$3:$L$2248,5,FALSE)</f>
        <v>Origin</v>
      </c>
      <c r="T1079" s="168" t="str">
        <f t="shared" si="2"/>
        <v>736128</v>
      </c>
      <c r="U1079" s="170" t="str">
        <f>vlookup(T1079,route!$A$3:$L$2248,5,FALSE)</f>
        <v>Dropoff</v>
      </c>
      <c r="V1079" s="131"/>
    </row>
    <row r="1080">
      <c r="A1080" s="160"/>
      <c r="B1080" s="168">
        <v>736.0</v>
      </c>
      <c r="C1080" s="174" t="s">
        <v>880</v>
      </c>
      <c r="D1080" s="154">
        <f>vlookup(E1080,terminals!$C$4:$O$196,13,FALSE)</f>
        <v>161</v>
      </c>
      <c r="E1080" s="174" t="s">
        <v>321</v>
      </c>
      <c r="F1080" s="154">
        <f>vlookup(G1080,terminals!$C$4:$O$196,13,FALSE)</f>
        <v>142</v>
      </c>
      <c r="G1080" s="174" t="s">
        <v>342</v>
      </c>
      <c r="H1080" s="175" t="s">
        <v>1143</v>
      </c>
      <c r="I1080" s="176">
        <v>7600.0</v>
      </c>
      <c r="J1080" s="177">
        <v>6000.0</v>
      </c>
      <c r="K1080" s="178"/>
      <c r="L1080" s="179"/>
      <c r="M1080" s="103"/>
      <c r="N1080" s="103"/>
      <c r="O1080" s="162" t="s">
        <v>1475</v>
      </c>
      <c r="P1080" s="180">
        <v>604.0</v>
      </c>
      <c r="Q1080" s="103"/>
      <c r="R1080" s="168" t="str">
        <f t="shared" si="1"/>
        <v>736161</v>
      </c>
      <c r="S1080" s="181" t="str">
        <f>vlookup(R1080,route!$A$3:$L$2248,5,FALSE)</f>
        <v>Origin</v>
      </c>
      <c r="T1080" s="168" t="str">
        <f t="shared" si="2"/>
        <v>736142</v>
      </c>
      <c r="U1080" s="170" t="str">
        <f>vlookup(T1080,route!$A$3:$L$2248,5,FALSE)</f>
        <v>Dropoff</v>
      </c>
      <c r="V1080" s="131"/>
    </row>
    <row r="1081">
      <c r="A1081" s="160"/>
      <c r="B1081" s="168">
        <v>736.0</v>
      </c>
      <c r="C1081" s="174" t="s">
        <v>880</v>
      </c>
      <c r="D1081" s="154">
        <f>vlookup(E1081,terminals!$C$4:$O$196,13,FALSE)</f>
        <v>161</v>
      </c>
      <c r="E1081" s="174" t="s">
        <v>321</v>
      </c>
      <c r="F1081" s="154">
        <f>vlookup(G1081,terminals!$C$4:$O$196,13,FALSE)</f>
        <v>150</v>
      </c>
      <c r="G1081" s="174" t="s">
        <v>343</v>
      </c>
      <c r="H1081" s="175" t="s">
        <v>1143</v>
      </c>
      <c r="I1081" s="176">
        <v>8075.0</v>
      </c>
      <c r="J1081" s="177">
        <v>6375.0</v>
      </c>
      <c r="K1081" s="178"/>
      <c r="L1081" s="179"/>
      <c r="M1081" s="103"/>
      <c r="N1081" s="103"/>
      <c r="O1081" s="162" t="s">
        <v>1428</v>
      </c>
      <c r="P1081" s="180">
        <v>209.0</v>
      </c>
      <c r="Q1081" s="103"/>
      <c r="R1081" s="168" t="str">
        <f t="shared" si="1"/>
        <v>736161</v>
      </c>
      <c r="S1081" s="181" t="str">
        <f>vlookup(R1081,route!$A$3:$L$2248,5,FALSE)</f>
        <v>Origin</v>
      </c>
      <c r="T1081" s="168" t="str">
        <f t="shared" si="2"/>
        <v>736150</v>
      </c>
      <c r="U1081" s="170" t="str">
        <f>vlookup(T1081,route!$A$3:$L$2248,5,FALSE)</f>
        <v>Lastdrop</v>
      </c>
      <c r="V1081" s="131"/>
    </row>
    <row r="1082">
      <c r="A1082" s="129"/>
      <c r="B1082" s="168">
        <v>736.0</v>
      </c>
      <c r="C1082" s="174" t="s">
        <v>880</v>
      </c>
      <c r="D1082" s="154">
        <f>vlookup(E1082,terminals!$C$4:$O$196,13,FALSE)</f>
        <v>161</v>
      </c>
      <c r="E1082" s="174" t="s">
        <v>321</v>
      </c>
      <c r="F1082" s="154">
        <f>vlookup(G1082,terminals!$C$4:$O$196,13,FALSE)</f>
        <v>129</v>
      </c>
      <c r="G1082" s="174" t="s">
        <v>340</v>
      </c>
      <c r="H1082" s="175" t="s">
        <v>1143</v>
      </c>
      <c r="I1082" s="176">
        <v>8075.0</v>
      </c>
      <c r="J1082" s="177">
        <v>6375.0</v>
      </c>
      <c r="K1082" s="178"/>
      <c r="L1082" s="179"/>
      <c r="M1082" s="103"/>
      <c r="N1082" s="103"/>
      <c r="O1082" s="162" t="s">
        <v>1298</v>
      </c>
      <c r="P1082" s="180">
        <v>694.0</v>
      </c>
      <c r="Q1082" s="103"/>
      <c r="R1082" s="168" t="str">
        <f t="shared" si="1"/>
        <v>736161</v>
      </c>
      <c r="S1082" s="181" t="str">
        <f>vlookup(R1082,route!$A$3:$L$2248,5,FALSE)</f>
        <v>Origin</v>
      </c>
      <c r="T1082" s="168" t="str">
        <f t="shared" si="2"/>
        <v>736129</v>
      </c>
      <c r="U1082" s="170" t="str">
        <f>vlookup(T1082,route!$A$3:$L$2248,5,FALSE)</f>
        <v>Destination</v>
      </c>
      <c r="V1082" s="131"/>
    </row>
    <row r="1083">
      <c r="A1083" s="129"/>
      <c r="B1083" s="168">
        <v>737.0</v>
      </c>
      <c r="C1083" s="174" t="s">
        <v>881</v>
      </c>
      <c r="D1083" s="154">
        <f>vlookup(E1083,terminals!$C$4:$O$196,13,FALSE)</f>
        <v>162</v>
      </c>
      <c r="E1083" s="174" t="s">
        <v>359</v>
      </c>
      <c r="F1083" s="154">
        <f>vlookup(G1083,terminals!$C$4:$O$196,13,FALSE)</f>
        <v>121</v>
      </c>
      <c r="G1083" s="174" t="s">
        <v>299</v>
      </c>
      <c r="H1083" s="175" t="s">
        <v>1143</v>
      </c>
      <c r="I1083" s="176">
        <v>9975.0</v>
      </c>
      <c r="J1083" s="186">
        <v>7875.0</v>
      </c>
      <c r="K1083" s="178"/>
      <c r="L1083" s="179"/>
      <c r="M1083" s="103"/>
      <c r="N1083" s="103"/>
      <c r="O1083" s="162" t="s">
        <v>1489</v>
      </c>
      <c r="P1083" s="180">
        <v>677.0</v>
      </c>
      <c r="Q1083" s="103"/>
      <c r="R1083" s="168" t="str">
        <f t="shared" si="1"/>
        <v>737162</v>
      </c>
      <c r="S1083" s="181" t="str">
        <f>vlookup(R1083,route!$A$3:$L$2248,5,FALSE)</f>
        <v>Origin</v>
      </c>
      <c r="T1083" s="168" t="str">
        <f t="shared" si="2"/>
        <v>737121</v>
      </c>
      <c r="U1083" s="170" t="str">
        <f>vlookup(T1083,route!$A$3:$L$2248,5,FALSE)</f>
        <v>Destination</v>
      </c>
      <c r="V1083" s="131"/>
    </row>
    <row r="1084">
      <c r="A1084" s="160"/>
      <c r="B1084" s="168">
        <v>738.0</v>
      </c>
      <c r="C1084" s="170" t="s">
        <v>882</v>
      </c>
      <c r="D1084" s="154">
        <f>vlookup(E1084,terminals!$C$4:$O$196,13,FALSE)</f>
        <v>162</v>
      </c>
      <c r="E1084" s="174" t="s">
        <v>359</v>
      </c>
      <c r="F1084" s="154">
        <f>vlookup(G1084,terminals!$C$4:$O$196,13,FALSE)</f>
        <v>188</v>
      </c>
      <c r="G1084" s="170" t="s">
        <v>306</v>
      </c>
      <c r="H1084" s="184" t="s">
        <v>1143</v>
      </c>
      <c r="I1084" s="185">
        <v>12350.0</v>
      </c>
      <c r="J1084" s="177">
        <v>9750.0</v>
      </c>
      <c r="K1084" s="178"/>
      <c r="L1084" s="179"/>
      <c r="M1084" s="103"/>
      <c r="N1084" s="103"/>
      <c r="O1084" s="162" t="s">
        <v>1517</v>
      </c>
      <c r="P1084" s="180">
        <v>712.0</v>
      </c>
      <c r="Q1084" s="103"/>
      <c r="R1084" s="168" t="str">
        <f t="shared" si="1"/>
        <v>738162</v>
      </c>
      <c r="S1084" s="181" t="str">
        <f>vlookup(R1084,route!$A$3:$L$2248,5,FALSE)</f>
        <v>Origin</v>
      </c>
      <c r="T1084" s="168" t="str">
        <f t="shared" si="2"/>
        <v>738188</v>
      </c>
      <c r="U1084" s="170" t="str">
        <f>vlookup(T1084,route!$A$3:$L$2248,5,FALSE)</f>
        <v>Dropoff</v>
      </c>
      <c r="V1084" s="131"/>
    </row>
    <row r="1085">
      <c r="A1085" s="160"/>
      <c r="B1085" s="168">
        <v>738.0</v>
      </c>
      <c r="C1085" s="170" t="s">
        <v>882</v>
      </c>
      <c r="D1085" s="154">
        <f>vlookup(E1085,terminals!$C$4:$O$196,13,FALSE)</f>
        <v>162</v>
      </c>
      <c r="E1085" s="174" t="s">
        <v>359</v>
      </c>
      <c r="F1085" s="154">
        <f>vlookup(G1085,terminals!$C$4:$O$196,13,FALSE)</f>
        <v>187</v>
      </c>
      <c r="G1085" s="170" t="s">
        <v>307</v>
      </c>
      <c r="H1085" s="184" t="s">
        <v>1143</v>
      </c>
      <c r="I1085" s="185">
        <v>12350.0</v>
      </c>
      <c r="J1085" s="177">
        <v>9750.0</v>
      </c>
      <c r="K1085" s="178"/>
      <c r="L1085" s="179"/>
      <c r="M1085" s="103"/>
      <c r="N1085" s="103"/>
      <c r="O1085" s="162" t="s">
        <v>1518</v>
      </c>
      <c r="P1085" s="180">
        <v>474.0</v>
      </c>
      <c r="Q1085" s="103"/>
      <c r="R1085" s="168" t="str">
        <f t="shared" si="1"/>
        <v>738162</v>
      </c>
      <c r="S1085" s="181" t="str">
        <f>vlookup(R1085,route!$A$3:$L$2248,5,FALSE)</f>
        <v>Origin</v>
      </c>
      <c r="T1085" s="168" t="str">
        <f t="shared" si="2"/>
        <v>738187</v>
      </c>
      <c r="U1085" s="170" t="str">
        <f>vlookup(T1085,route!$A$3:$L$2248,5,FALSE)</f>
        <v>Dropoff</v>
      </c>
      <c r="V1085" s="131"/>
    </row>
    <row r="1086">
      <c r="A1086" s="160"/>
      <c r="B1086" s="168">
        <v>738.0</v>
      </c>
      <c r="C1086" s="170" t="s">
        <v>882</v>
      </c>
      <c r="D1086" s="154">
        <f>vlookup(E1086,terminals!$C$4:$O$196,13,FALSE)</f>
        <v>162</v>
      </c>
      <c r="E1086" s="174" t="s">
        <v>359</v>
      </c>
      <c r="F1086" s="154">
        <f>vlookup(G1086,terminals!$C$4:$O$196,13,FALSE)</f>
        <v>186</v>
      </c>
      <c r="G1086" s="170" t="s">
        <v>327</v>
      </c>
      <c r="H1086" s="184" t="s">
        <v>1143</v>
      </c>
      <c r="I1086" s="185">
        <v>12350.0</v>
      </c>
      <c r="J1086" s="177">
        <v>9750.0</v>
      </c>
      <c r="K1086" s="178"/>
      <c r="L1086" s="179"/>
      <c r="M1086" s="107"/>
      <c r="N1086" s="107"/>
      <c r="O1086" s="162" t="s">
        <v>1211</v>
      </c>
      <c r="P1086" s="180">
        <v>472.0</v>
      </c>
      <c r="Q1086" s="107"/>
      <c r="R1086" s="168" t="str">
        <f t="shared" si="1"/>
        <v>738162</v>
      </c>
      <c r="S1086" s="181" t="str">
        <f>vlookup(R1086,route!$A$3:$L$2248,5,FALSE)</f>
        <v>Origin</v>
      </c>
      <c r="T1086" s="168" t="str">
        <f t="shared" si="2"/>
        <v>738186</v>
      </c>
      <c r="U1086" s="170" t="str">
        <f>vlookup(T1086,route!$A$3:$L$2248,5,FALSE)</f>
        <v>Lastdrop</v>
      </c>
      <c r="V1086" s="131"/>
    </row>
    <row r="1087">
      <c r="A1087" s="129"/>
      <c r="B1087" s="168">
        <v>738.0</v>
      </c>
      <c r="C1087" s="170" t="s">
        <v>882</v>
      </c>
      <c r="D1087" s="154">
        <f>vlookup(E1087,terminals!$C$4:$O$196,13,FALSE)</f>
        <v>162</v>
      </c>
      <c r="E1087" s="174" t="s">
        <v>359</v>
      </c>
      <c r="F1087" s="154">
        <f>vlookup(G1087,terminals!$C$4:$O$196,13,FALSE)</f>
        <v>189</v>
      </c>
      <c r="G1087" s="170" t="s">
        <v>305</v>
      </c>
      <c r="H1087" s="184" t="s">
        <v>1143</v>
      </c>
      <c r="I1087" s="185">
        <v>12350.0</v>
      </c>
      <c r="J1087" s="177">
        <v>9750.0</v>
      </c>
      <c r="K1087" s="178"/>
      <c r="L1087" s="179"/>
      <c r="M1087" s="103"/>
      <c r="N1087" s="103"/>
      <c r="O1087" s="162" t="s">
        <v>1519</v>
      </c>
      <c r="P1087" s="180">
        <v>478.0</v>
      </c>
      <c r="Q1087" s="103"/>
      <c r="R1087" s="168" t="str">
        <f t="shared" si="1"/>
        <v>738162</v>
      </c>
      <c r="S1087" s="181" t="str">
        <f>vlookup(R1087,route!$A$3:$L$2248,5,FALSE)</f>
        <v>Origin</v>
      </c>
      <c r="T1087" s="168" t="str">
        <f t="shared" si="2"/>
        <v>738189</v>
      </c>
      <c r="U1087" s="170" t="str">
        <f>vlookup(T1087,route!$A$3:$L$2248,5,FALSE)</f>
        <v>Destination</v>
      </c>
      <c r="V1087" s="131"/>
    </row>
    <row r="1088">
      <c r="A1088" s="160"/>
      <c r="B1088" s="168">
        <v>739.0</v>
      </c>
      <c r="C1088" s="174" t="s">
        <v>883</v>
      </c>
      <c r="D1088" s="154">
        <f>vlookup(E1088,terminals!$C$4:$O$196,13,FALSE)</f>
        <v>162</v>
      </c>
      <c r="E1088" s="174" t="s">
        <v>359</v>
      </c>
      <c r="F1088" s="154">
        <f>vlookup(G1088,terminals!$C$4:$O$196,13,FALSE)</f>
        <v>136</v>
      </c>
      <c r="G1088" s="174" t="s">
        <v>335</v>
      </c>
      <c r="H1088" s="184" t="s">
        <v>1143</v>
      </c>
      <c r="I1088" s="176">
        <v>8550.0</v>
      </c>
      <c r="J1088" s="186">
        <v>6750.0</v>
      </c>
      <c r="K1088" s="178"/>
      <c r="L1088" s="179"/>
      <c r="M1088" s="103"/>
      <c r="N1088" s="103"/>
      <c r="O1088" s="162" t="s">
        <v>1268</v>
      </c>
      <c r="P1088" s="180">
        <v>474.0</v>
      </c>
      <c r="Q1088" s="103"/>
      <c r="R1088" s="168" t="str">
        <f t="shared" si="1"/>
        <v>739162</v>
      </c>
      <c r="S1088" s="181" t="str">
        <f>vlookup(R1088,route!$A$3:$L$2248,5,FALSE)</f>
        <v>Origin</v>
      </c>
      <c r="T1088" s="168" t="str">
        <f t="shared" si="2"/>
        <v>739136</v>
      </c>
      <c r="U1088" s="170" t="str">
        <f>vlookup(T1088,route!$A$3:$L$2248,5,FALSE)</f>
        <v>Dropoff</v>
      </c>
      <c r="V1088" s="131"/>
    </row>
    <row r="1089">
      <c r="A1089" s="160"/>
      <c r="B1089" s="168">
        <v>739.0</v>
      </c>
      <c r="C1089" s="174" t="s">
        <v>883</v>
      </c>
      <c r="D1089" s="154">
        <f>vlookup(E1089,terminals!$C$4:$O$196,13,FALSE)</f>
        <v>162</v>
      </c>
      <c r="E1089" s="174" t="s">
        <v>359</v>
      </c>
      <c r="F1089" s="154">
        <f>vlookup(G1089,terminals!$C$4:$O$196,13,FALSE)</f>
        <v>137</v>
      </c>
      <c r="G1089" s="174" t="s">
        <v>360</v>
      </c>
      <c r="H1089" s="184" t="s">
        <v>1143</v>
      </c>
      <c r="I1089" s="176">
        <v>8550.0</v>
      </c>
      <c r="J1089" s="186">
        <v>6750.0</v>
      </c>
      <c r="K1089" s="178"/>
      <c r="L1089" s="179"/>
      <c r="M1089" s="103"/>
      <c r="N1089" s="103"/>
      <c r="O1089" s="162" t="s">
        <v>1451</v>
      </c>
      <c r="P1089" s="180">
        <v>445.0</v>
      </c>
      <c r="Q1089" s="103"/>
      <c r="R1089" s="168" t="str">
        <f t="shared" si="1"/>
        <v>739162</v>
      </c>
      <c r="S1089" s="181" t="str">
        <f>vlookup(R1089,route!$A$3:$L$2248,5,FALSE)</f>
        <v>Origin</v>
      </c>
      <c r="T1089" s="168" t="str">
        <f t="shared" si="2"/>
        <v>739137</v>
      </c>
      <c r="U1089" s="170" t="str">
        <f>vlookup(T1089,route!$A$3:$L$2248,5,FALSE)</f>
        <v>Dropoff</v>
      </c>
      <c r="V1089" s="131"/>
    </row>
    <row r="1090">
      <c r="A1090" s="160"/>
      <c r="B1090" s="168">
        <v>739.0</v>
      </c>
      <c r="C1090" s="174" t="s">
        <v>883</v>
      </c>
      <c r="D1090" s="154">
        <f>vlookup(E1090,terminals!$C$4:$O$196,13,FALSE)</f>
        <v>162</v>
      </c>
      <c r="E1090" s="174" t="s">
        <v>359</v>
      </c>
      <c r="F1090" s="154">
        <f>vlookup(G1090,terminals!$C$4:$O$196,13,FALSE)</f>
        <v>138</v>
      </c>
      <c r="G1090" s="174" t="s">
        <v>361</v>
      </c>
      <c r="H1090" s="184" t="s">
        <v>1143</v>
      </c>
      <c r="I1090" s="176">
        <v>8550.0</v>
      </c>
      <c r="J1090" s="186">
        <v>6750.0</v>
      </c>
      <c r="K1090" s="178"/>
      <c r="L1090" s="179"/>
      <c r="M1090" s="103"/>
      <c r="N1090" s="103"/>
      <c r="O1090" s="162" t="s">
        <v>1484</v>
      </c>
      <c r="P1090" s="180">
        <v>441.0</v>
      </c>
      <c r="Q1090" s="103"/>
      <c r="R1090" s="168" t="str">
        <f t="shared" si="1"/>
        <v>739162</v>
      </c>
      <c r="S1090" s="181" t="str">
        <f>vlookup(R1090,route!$A$3:$L$2248,5,FALSE)</f>
        <v>Origin</v>
      </c>
      <c r="T1090" s="168" t="str">
        <f t="shared" si="2"/>
        <v>739138</v>
      </c>
      <c r="U1090" s="170" t="str">
        <f>vlookup(T1090,route!$A$3:$L$2248,5,FALSE)</f>
        <v>Dropoff</v>
      </c>
      <c r="V1090" s="131"/>
    </row>
    <row r="1091">
      <c r="A1091" s="160"/>
      <c r="B1091" s="168">
        <v>739.0</v>
      </c>
      <c r="C1091" s="174" t="s">
        <v>883</v>
      </c>
      <c r="D1091" s="154">
        <f>vlookup(E1091,terminals!$C$4:$O$196,13,FALSE)</f>
        <v>162</v>
      </c>
      <c r="E1091" s="174" t="s">
        <v>359</v>
      </c>
      <c r="F1091" s="154">
        <f>vlookup(G1091,terminals!$C$4:$O$196,13,FALSE)</f>
        <v>126</v>
      </c>
      <c r="G1091" s="174" t="s">
        <v>334</v>
      </c>
      <c r="H1091" s="184" t="s">
        <v>1143</v>
      </c>
      <c r="I1091" s="176">
        <v>8550.0</v>
      </c>
      <c r="J1091" s="186">
        <v>6750.0</v>
      </c>
      <c r="K1091" s="178"/>
      <c r="L1091" s="179"/>
      <c r="M1091" s="103"/>
      <c r="N1091" s="103"/>
      <c r="O1091" s="162" t="s">
        <v>1282</v>
      </c>
      <c r="P1091" s="180">
        <v>530.0</v>
      </c>
      <c r="Q1091" s="103"/>
      <c r="R1091" s="168" t="str">
        <f t="shared" si="1"/>
        <v>739162</v>
      </c>
      <c r="S1091" s="181" t="str">
        <f>vlookup(R1091,route!$A$3:$L$2248,5,FALSE)</f>
        <v>Origin</v>
      </c>
      <c r="T1091" s="168" t="str">
        <f t="shared" si="2"/>
        <v>739126</v>
      </c>
      <c r="U1091" s="170" t="str">
        <f>vlookup(T1091,route!$A$3:$L$2248,5,FALSE)</f>
        <v>Dropoff</v>
      </c>
      <c r="V1091" s="131"/>
    </row>
    <row r="1092">
      <c r="A1092" s="160"/>
      <c r="B1092" s="168">
        <v>739.0</v>
      </c>
      <c r="C1092" s="174" t="s">
        <v>883</v>
      </c>
      <c r="D1092" s="154">
        <f>vlookup(E1092,terminals!$C$4:$O$196,13,FALSE)</f>
        <v>162</v>
      </c>
      <c r="E1092" s="174" t="s">
        <v>359</v>
      </c>
      <c r="F1092" s="154">
        <f>vlookup(G1092,terminals!$C$4:$O$196,13,FALSE)</f>
        <v>127</v>
      </c>
      <c r="G1092" s="174" t="s">
        <v>336</v>
      </c>
      <c r="H1092" s="184" t="s">
        <v>1143</v>
      </c>
      <c r="I1092" s="176">
        <v>8550.0</v>
      </c>
      <c r="J1092" s="186">
        <v>6750.0</v>
      </c>
      <c r="K1092" s="178"/>
      <c r="L1092" s="179"/>
      <c r="M1092" s="103"/>
      <c r="N1092" s="103"/>
      <c r="O1092" s="162" t="s">
        <v>1500</v>
      </c>
      <c r="P1092" s="180">
        <v>488.0</v>
      </c>
      <c r="Q1092" s="103"/>
      <c r="R1092" s="168" t="str">
        <f t="shared" si="1"/>
        <v>739162</v>
      </c>
      <c r="S1092" s="181" t="str">
        <f>vlookup(R1092,route!$A$3:$L$2248,5,FALSE)</f>
        <v>Origin</v>
      </c>
      <c r="T1092" s="168" t="str">
        <f t="shared" si="2"/>
        <v>739127</v>
      </c>
      <c r="U1092" s="170" t="str">
        <f>vlookup(T1092,route!$A$3:$L$2248,5,FALSE)</f>
        <v>Dropoff</v>
      </c>
      <c r="V1092" s="131"/>
    </row>
    <row r="1093">
      <c r="A1093" s="160"/>
      <c r="B1093" s="168">
        <v>739.0</v>
      </c>
      <c r="C1093" s="174" t="s">
        <v>883</v>
      </c>
      <c r="D1093" s="154">
        <f>vlookup(E1093,terminals!$C$4:$O$196,13,FALSE)</f>
        <v>162</v>
      </c>
      <c r="E1093" s="174" t="s">
        <v>359</v>
      </c>
      <c r="F1093" s="154">
        <f>vlookup(G1093,terminals!$C$4:$O$196,13,FALSE)</f>
        <v>142</v>
      </c>
      <c r="G1093" s="174" t="s">
        <v>342</v>
      </c>
      <c r="H1093" s="184" t="s">
        <v>1143</v>
      </c>
      <c r="I1093" s="176">
        <v>8550.0</v>
      </c>
      <c r="J1093" s="186">
        <v>6750.0</v>
      </c>
      <c r="K1093" s="178"/>
      <c r="L1093" s="179"/>
      <c r="M1093" s="103"/>
      <c r="N1093" s="103"/>
      <c r="O1093" s="162" t="s">
        <v>1279</v>
      </c>
      <c r="P1093" s="180">
        <v>487.0</v>
      </c>
      <c r="Q1093" s="103"/>
      <c r="R1093" s="168" t="str">
        <f t="shared" si="1"/>
        <v>739162</v>
      </c>
      <c r="S1093" s="181" t="str">
        <f>vlookup(R1093,route!$A$3:$L$2248,5,FALSE)</f>
        <v>Origin</v>
      </c>
      <c r="T1093" s="168" t="str">
        <f t="shared" si="2"/>
        <v>739142</v>
      </c>
      <c r="U1093" s="170" t="str">
        <f>vlookup(T1093,route!$A$3:$L$2248,5,FALSE)</f>
        <v>Dropoff</v>
      </c>
      <c r="V1093" s="131"/>
    </row>
    <row r="1094">
      <c r="A1094" s="160"/>
      <c r="B1094" s="168">
        <v>739.0</v>
      </c>
      <c r="C1094" s="174" t="s">
        <v>883</v>
      </c>
      <c r="D1094" s="154">
        <f>vlookup(E1094,terminals!$C$4:$O$196,13,FALSE)</f>
        <v>162</v>
      </c>
      <c r="E1094" s="174" t="s">
        <v>359</v>
      </c>
      <c r="F1094" s="154">
        <f>vlookup(G1094,terminals!$C$4:$O$196,13,FALSE)</f>
        <v>150</v>
      </c>
      <c r="G1094" s="174" t="s">
        <v>343</v>
      </c>
      <c r="H1094" s="184" t="s">
        <v>1143</v>
      </c>
      <c r="I1094" s="176">
        <v>9025.0</v>
      </c>
      <c r="J1094" s="177">
        <v>7125.0</v>
      </c>
      <c r="K1094" s="178"/>
      <c r="L1094" s="179"/>
      <c r="M1094" s="103"/>
      <c r="N1094" s="103"/>
      <c r="O1094" s="162" t="s">
        <v>1362</v>
      </c>
      <c r="P1094" s="180">
        <v>445.0</v>
      </c>
      <c r="Q1094" s="103"/>
      <c r="R1094" s="168" t="str">
        <f t="shared" si="1"/>
        <v>739162</v>
      </c>
      <c r="S1094" s="181" t="str">
        <f>vlookup(R1094,route!$A$3:$L$2248,5,FALSE)</f>
        <v>Origin</v>
      </c>
      <c r="T1094" s="168" t="str">
        <f t="shared" si="2"/>
        <v>739150</v>
      </c>
      <c r="U1094" s="170" t="str">
        <f>vlookup(T1094,route!$A$3:$L$2248,5,FALSE)</f>
        <v>Lastdrop</v>
      </c>
      <c r="V1094" s="131"/>
    </row>
    <row r="1095">
      <c r="A1095" s="129"/>
      <c r="B1095" s="168">
        <v>739.0</v>
      </c>
      <c r="C1095" s="174" t="s">
        <v>883</v>
      </c>
      <c r="D1095" s="154">
        <f>vlookup(E1095,terminals!$C$4:$O$196,13,FALSE)</f>
        <v>162</v>
      </c>
      <c r="E1095" s="174" t="s">
        <v>359</v>
      </c>
      <c r="F1095" s="154">
        <f>vlookup(G1095,terminals!$C$4:$O$196,13,FALSE)</f>
        <v>128</v>
      </c>
      <c r="G1095" s="174" t="s">
        <v>338</v>
      </c>
      <c r="H1095" s="184" t="s">
        <v>1143</v>
      </c>
      <c r="I1095" s="176">
        <v>8550.0</v>
      </c>
      <c r="J1095" s="186">
        <v>6750.0</v>
      </c>
      <c r="K1095" s="178"/>
      <c r="L1095" s="179"/>
      <c r="M1095" s="103"/>
      <c r="N1095" s="103"/>
      <c r="O1095" s="162" t="s">
        <v>1492</v>
      </c>
      <c r="P1095" s="180">
        <v>441.0</v>
      </c>
      <c r="Q1095" s="103"/>
      <c r="R1095" s="168" t="str">
        <f t="shared" si="1"/>
        <v>739162</v>
      </c>
      <c r="S1095" s="181" t="str">
        <f>vlookup(R1095,route!$A$3:$L$2248,5,FALSE)</f>
        <v>Origin</v>
      </c>
      <c r="T1095" s="168" t="str">
        <f t="shared" si="2"/>
        <v>739128</v>
      </c>
      <c r="U1095" s="170" t="str">
        <f>vlookup(T1095,route!$A$3:$L$2248,5,FALSE)</f>
        <v>Destination</v>
      </c>
      <c r="V1095" s="131"/>
    </row>
    <row r="1096">
      <c r="A1096" s="160"/>
      <c r="B1096" s="168">
        <v>740.0</v>
      </c>
      <c r="C1096" s="174" t="s">
        <v>884</v>
      </c>
      <c r="D1096" s="154">
        <f>vlookup(E1096,terminals!$C$4:$O$196,13,FALSE)</f>
        <v>162</v>
      </c>
      <c r="E1096" s="174" t="s">
        <v>359</v>
      </c>
      <c r="F1096" s="154">
        <f>vlookup(G1096,terminals!$C$4:$O$196,13,FALSE)</f>
        <v>125</v>
      </c>
      <c r="G1096" s="174" t="s">
        <v>1112</v>
      </c>
      <c r="H1096" s="175" t="s">
        <v>1143</v>
      </c>
      <c r="I1096" s="176">
        <v>8550.0</v>
      </c>
      <c r="J1096" s="186">
        <v>6750.0</v>
      </c>
      <c r="K1096" s="178"/>
      <c r="L1096" s="179"/>
      <c r="M1096" s="103"/>
      <c r="N1096" s="103"/>
      <c r="O1096" s="162" t="s">
        <v>1515</v>
      </c>
      <c r="P1096" s="180">
        <v>551.0</v>
      </c>
      <c r="Q1096" s="103"/>
      <c r="R1096" s="168" t="str">
        <f t="shared" si="1"/>
        <v>740162</v>
      </c>
      <c r="S1096" s="181" t="str">
        <f>vlookup(R1096,route!$A$3:$L$2248,5,FALSE)</f>
        <v>Origin</v>
      </c>
      <c r="T1096" s="168" t="str">
        <f t="shared" si="2"/>
        <v>740125</v>
      </c>
      <c r="U1096" s="170" t="str">
        <f>vlookup(T1096,route!$A$3:$L$2248,5,FALSE)</f>
        <v>Dropoff</v>
      </c>
      <c r="V1096" s="131"/>
    </row>
    <row r="1097">
      <c r="A1097" s="160"/>
      <c r="B1097" s="168">
        <v>740.0</v>
      </c>
      <c r="C1097" s="174" t="s">
        <v>884</v>
      </c>
      <c r="D1097" s="154">
        <f>vlookup(E1097,terminals!$C$4:$O$196,13,FALSE)</f>
        <v>162</v>
      </c>
      <c r="E1097" s="174" t="s">
        <v>359</v>
      </c>
      <c r="F1097" s="154">
        <f>vlookup(G1097,terminals!$C$4:$O$196,13,FALSE)</f>
        <v>127</v>
      </c>
      <c r="G1097" s="174" t="s">
        <v>336</v>
      </c>
      <c r="H1097" s="175" t="s">
        <v>1143</v>
      </c>
      <c r="I1097" s="176">
        <v>8550.0</v>
      </c>
      <c r="J1097" s="186">
        <v>6750.0</v>
      </c>
      <c r="K1097" s="178"/>
      <c r="L1097" s="179"/>
      <c r="M1097" s="103"/>
      <c r="N1097" s="103"/>
      <c r="O1097" s="162" t="s">
        <v>1500</v>
      </c>
      <c r="P1097" s="180">
        <v>487.0</v>
      </c>
      <c r="Q1097" s="103"/>
      <c r="R1097" s="168" t="str">
        <f t="shared" si="1"/>
        <v>740162</v>
      </c>
      <c r="S1097" s="181" t="str">
        <f>vlookup(R1097,route!$A$3:$L$2248,5,FALSE)</f>
        <v>Origin</v>
      </c>
      <c r="T1097" s="168" t="str">
        <f t="shared" si="2"/>
        <v>740127</v>
      </c>
      <c r="U1097" s="170" t="str">
        <f>vlookup(T1097,route!$A$3:$L$2248,5,FALSE)</f>
        <v>Dropoff</v>
      </c>
      <c r="V1097" s="131"/>
    </row>
    <row r="1098">
      <c r="A1098" s="160"/>
      <c r="B1098" s="168">
        <v>740.0</v>
      </c>
      <c r="C1098" s="174" t="s">
        <v>884</v>
      </c>
      <c r="D1098" s="154">
        <f>vlookup(E1098,terminals!$C$4:$O$196,13,FALSE)</f>
        <v>162</v>
      </c>
      <c r="E1098" s="174" t="s">
        <v>359</v>
      </c>
      <c r="F1098" s="154">
        <f>vlookup(G1098,terminals!$C$4:$O$196,13,FALSE)</f>
        <v>142</v>
      </c>
      <c r="G1098" s="174" t="s">
        <v>342</v>
      </c>
      <c r="H1098" s="175" t="s">
        <v>1143</v>
      </c>
      <c r="I1098" s="176">
        <v>8550.0</v>
      </c>
      <c r="J1098" s="186">
        <v>6750.0</v>
      </c>
      <c r="K1098" s="178"/>
      <c r="L1098" s="179"/>
      <c r="M1098" s="103"/>
      <c r="N1098" s="103"/>
      <c r="O1098" s="162" t="s">
        <v>1279</v>
      </c>
      <c r="P1098" s="180">
        <v>624.0</v>
      </c>
      <c r="Q1098" s="103"/>
      <c r="R1098" s="168" t="str">
        <f t="shared" si="1"/>
        <v>740162</v>
      </c>
      <c r="S1098" s="181" t="str">
        <f>vlookup(R1098,route!$A$3:$L$2248,5,FALSE)</f>
        <v>Origin</v>
      </c>
      <c r="T1098" s="168" t="str">
        <f t="shared" si="2"/>
        <v>740142</v>
      </c>
      <c r="U1098" s="170" t="str">
        <f>vlookup(T1098,route!$A$3:$L$2248,5,FALSE)</f>
        <v>Lastdrop</v>
      </c>
      <c r="V1098" s="131"/>
    </row>
    <row r="1099">
      <c r="A1099" s="129"/>
      <c r="B1099" s="168">
        <v>740.0</v>
      </c>
      <c r="C1099" s="174" t="s">
        <v>884</v>
      </c>
      <c r="D1099" s="154">
        <f>vlookup(E1099,terminals!$C$4:$O$196,13,FALSE)</f>
        <v>162</v>
      </c>
      <c r="E1099" s="174" t="s">
        <v>359</v>
      </c>
      <c r="F1099" s="154">
        <f>vlookup(G1099,terminals!$C$4:$O$196,13,FALSE)</f>
        <v>146</v>
      </c>
      <c r="G1099" s="174" t="s">
        <v>350</v>
      </c>
      <c r="H1099" s="175" t="s">
        <v>1143</v>
      </c>
      <c r="I1099" s="176">
        <v>9500.0</v>
      </c>
      <c r="J1099" s="186">
        <v>7500.0</v>
      </c>
      <c r="K1099" s="178"/>
      <c r="L1099" s="179"/>
      <c r="M1099" s="103"/>
      <c r="N1099" s="103"/>
      <c r="O1099" s="162" t="s">
        <v>1293</v>
      </c>
      <c r="P1099" s="180">
        <v>750.0</v>
      </c>
      <c r="Q1099" s="103"/>
      <c r="R1099" s="168" t="str">
        <f t="shared" si="1"/>
        <v>740162</v>
      </c>
      <c r="S1099" s="181" t="str">
        <f>vlookup(R1099,route!$A$3:$L$2248,5,FALSE)</f>
        <v>Origin</v>
      </c>
      <c r="T1099" s="168" t="str">
        <f t="shared" si="2"/>
        <v>740146</v>
      </c>
      <c r="U1099" s="170" t="str">
        <f>vlookup(T1099,route!$A$3:$L$2248,5,FALSE)</f>
        <v>Destination</v>
      </c>
      <c r="V1099" s="131"/>
    </row>
    <row r="1100">
      <c r="A1100" s="160"/>
      <c r="B1100" s="168">
        <v>741.0</v>
      </c>
      <c r="C1100" s="174" t="s">
        <v>885</v>
      </c>
      <c r="D1100" s="154">
        <f>vlookup(E1100,terminals!$C$4:$O$196,13,FALSE)</f>
        <v>162</v>
      </c>
      <c r="E1100" s="174" t="s">
        <v>359</v>
      </c>
      <c r="F1100" s="154">
        <f>vlookup(G1100,terminals!$C$4:$O$196,13,FALSE)</f>
        <v>125</v>
      </c>
      <c r="G1100" s="174" t="s">
        <v>1112</v>
      </c>
      <c r="H1100" s="175" t="s">
        <v>1143</v>
      </c>
      <c r="I1100" s="176">
        <v>8550.0</v>
      </c>
      <c r="J1100" s="186">
        <v>6750.0</v>
      </c>
      <c r="K1100" s="178"/>
      <c r="L1100" s="179"/>
      <c r="M1100" s="103"/>
      <c r="N1100" s="103"/>
      <c r="O1100" s="162" t="s">
        <v>1515</v>
      </c>
      <c r="P1100" s="180">
        <v>475.0</v>
      </c>
      <c r="Q1100" s="103"/>
      <c r="R1100" s="168" t="str">
        <f t="shared" si="1"/>
        <v>741162</v>
      </c>
      <c r="S1100" s="181" t="str">
        <f>vlookup(R1100,route!$A$3:$L$2248,5,FALSE)</f>
        <v>Origin</v>
      </c>
      <c r="T1100" s="168" t="str">
        <f t="shared" si="2"/>
        <v>741125</v>
      </c>
      <c r="U1100" s="170" t="str">
        <f>vlookup(T1100,route!$A$3:$L$2248,5,FALSE)</f>
        <v>Dropoff</v>
      </c>
      <c r="V1100" s="131"/>
    </row>
    <row r="1101">
      <c r="A1101" s="160"/>
      <c r="B1101" s="168">
        <v>741.0</v>
      </c>
      <c r="C1101" s="174" t="s">
        <v>885</v>
      </c>
      <c r="D1101" s="154">
        <f>vlookup(E1101,terminals!$C$4:$O$196,13,FALSE)</f>
        <v>162</v>
      </c>
      <c r="E1101" s="174" t="s">
        <v>359</v>
      </c>
      <c r="F1101" s="154">
        <f>vlookup(G1101,terminals!$C$4:$O$196,13,FALSE)</f>
        <v>144</v>
      </c>
      <c r="G1101" s="174" t="s">
        <v>344</v>
      </c>
      <c r="H1101" s="175" t="s">
        <v>1143</v>
      </c>
      <c r="I1101" s="176">
        <v>9500.0</v>
      </c>
      <c r="J1101" s="186">
        <v>7500.0</v>
      </c>
      <c r="K1101" s="178"/>
      <c r="L1101" s="179"/>
      <c r="M1101" s="103"/>
      <c r="N1101" s="103"/>
      <c r="O1101" s="162" t="s">
        <v>1520</v>
      </c>
      <c r="P1101" s="180">
        <v>528.0</v>
      </c>
      <c r="Q1101" s="103"/>
      <c r="R1101" s="168" t="str">
        <f t="shared" si="1"/>
        <v>741162</v>
      </c>
      <c r="S1101" s="181" t="str">
        <f>vlookup(R1101,route!$A$3:$L$2248,5,FALSE)</f>
        <v>Origin</v>
      </c>
      <c r="T1101" s="168" t="str">
        <f t="shared" si="2"/>
        <v>741144</v>
      </c>
      <c r="U1101" s="170" t="str">
        <f>vlookup(T1101,route!$A$3:$L$2248,5,FALSE)</f>
        <v>Lastdrop</v>
      </c>
      <c r="V1101" s="131"/>
    </row>
    <row r="1102">
      <c r="A1102" s="129"/>
      <c r="B1102" s="168">
        <v>741.0</v>
      </c>
      <c r="C1102" s="174" t="s">
        <v>885</v>
      </c>
      <c r="D1102" s="154">
        <f>vlookup(E1102,terminals!$C$4:$O$196,13,FALSE)</f>
        <v>162</v>
      </c>
      <c r="E1102" s="174" t="s">
        <v>359</v>
      </c>
      <c r="F1102" s="154">
        <f>vlookup(G1102,terminals!$C$4:$O$196,13,FALSE)</f>
        <v>141</v>
      </c>
      <c r="G1102" s="174" t="s">
        <v>1113</v>
      </c>
      <c r="H1102" s="175" t="s">
        <v>1143</v>
      </c>
      <c r="I1102" s="176">
        <v>10925.0</v>
      </c>
      <c r="J1102" s="186">
        <v>8625.0</v>
      </c>
      <c r="K1102" s="178"/>
      <c r="L1102" s="179"/>
      <c r="M1102" s="103"/>
      <c r="N1102" s="103"/>
      <c r="O1102" s="162" t="s">
        <v>1490</v>
      </c>
      <c r="P1102" s="180">
        <v>501.0</v>
      </c>
      <c r="Q1102" s="103"/>
      <c r="R1102" s="168" t="str">
        <f t="shared" si="1"/>
        <v>741162</v>
      </c>
      <c r="S1102" s="181" t="str">
        <f>vlookup(R1102,route!$A$3:$L$2248,5,FALSE)</f>
        <v>Origin</v>
      </c>
      <c r="T1102" s="168" t="str">
        <f t="shared" si="2"/>
        <v>741141</v>
      </c>
      <c r="U1102" s="170" t="str">
        <f>vlookup(T1102,route!$A$3:$L$2248,5,FALSE)</f>
        <v>Destination</v>
      </c>
      <c r="V1102" s="131"/>
    </row>
    <row r="1103">
      <c r="A1103" s="160"/>
      <c r="B1103" s="168">
        <v>742.0</v>
      </c>
      <c r="C1103" s="174" t="s">
        <v>886</v>
      </c>
      <c r="D1103" s="154">
        <f>vlookup(E1103,terminals!$C$4:$O$196,13,FALSE)</f>
        <v>162</v>
      </c>
      <c r="E1103" s="174" t="s">
        <v>359</v>
      </c>
      <c r="F1103" s="154">
        <f>vlookup(G1103,terminals!$C$4:$O$196,13,FALSE)</f>
        <v>139</v>
      </c>
      <c r="G1103" s="174" t="s">
        <v>362</v>
      </c>
      <c r="H1103" s="175" t="s">
        <v>1143</v>
      </c>
      <c r="I1103" s="176">
        <v>8550.0</v>
      </c>
      <c r="J1103" s="186">
        <v>6750.0</v>
      </c>
      <c r="K1103" s="178"/>
      <c r="L1103" s="179"/>
      <c r="M1103" s="103"/>
      <c r="N1103" s="103"/>
      <c r="O1103" s="162" t="s">
        <v>1351</v>
      </c>
      <c r="P1103" s="180">
        <v>481.0</v>
      </c>
      <c r="Q1103" s="103"/>
      <c r="R1103" s="168" t="str">
        <f t="shared" si="1"/>
        <v>742162</v>
      </c>
      <c r="S1103" s="181" t="str">
        <f>vlookup(R1103,route!$A$3:$L$2248,5,FALSE)</f>
        <v>Origin</v>
      </c>
      <c r="T1103" s="168" t="str">
        <f t="shared" si="2"/>
        <v>742139</v>
      </c>
      <c r="U1103" s="170" t="str">
        <f>vlookup(T1103,route!$A$3:$L$2248,5,FALSE)</f>
        <v>Dropoff</v>
      </c>
      <c r="V1103" s="131"/>
    </row>
    <row r="1104">
      <c r="A1104" s="160"/>
      <c r="B1104" s="168">
        <v>742.0</v>
      </c>
      <c r="C1104" s="174" t="s">
        <v>886</v>
      </c>
      <c r="D1104" s="154">
        <f>vlookup(E1104,terminals!$C$4:$O$196,13,FALSE)</f>
        <v>162</v>
      </c>
      <c r="E1104" s="174" t="s">
        <v>359</v>
      </c>
      <c r="F1104" s="154">
        <f>vlookup(G1104,terminals!$C$4:$O$196,13,FALSE)</f>
        <v>153</v>
      </c>
      <c r="G1104" s="174" t="s">
        <v>354</v>
      </c>
      <c r="H1104" s="175" t="s">
        <v>1143</v>
      </c>
      <c r="I1104" s="176">
        <v>8550.0</v>
      </c>
      <c r="J1104" s="186">
        <v>6750.0</v>
      </c>
      <c r="K1104" s="178"/>
      <c r="L1104" s="179"/>
      <c r="M1104" s="103"/>
      <c r="N1104" s="103"/>
      <c r="O1104" s="162" t="s">
        <v>1389</v>
      </c>
      <c r="P1104" s="180">
        <v>531.0</v>
      </c>
      <c r="Q1104" s="103"/>
      <c r="R1104" s="168" t="str">
        <f t="shared" si="1"/>
        <v>742162</v>
      </c>
      <c r="S1104" s="181" t="str">
        <f>vlookup(R1104,route!$A$3:$L$2248,5,FALSE)</f>
        <v>Origin</v>
      </c>
      <c r="T1104" s="168" t="str">
        <f t="shared" si="2"/>
        <v>742153</v>
      </c>
      <c r="U1104" s="170" t="str">
        <f>vlookup(T1104,route!$A$3:$L$2248,5,FALSE)</f>
        <v>Dropoff</v>
      </c>
      <c r="V1104" s="131"/>
    </row>
    <row r="1105">
      <c r="A1105" s="160"/>
      <c r="B1105" s="168">
        <v>742.0</v>
      </c>
      <c r="C1105" s="174" t="s">
        <v>886</v>
      </c>
      <c r="D1105" s="154">
        <f>vlookup(E1105,terminals!$C$4:$O$196,13,FALSE)</f>
        <v>162</v>
      </c>
      <c r="E1105" s="174" t="s">
        <v>359</v>
      </c>
      <c r="F1105" s="154">
        <f>vlookup(G1105,terminals!$C$4:$O$196,13,FALSE)</f>
        <v>151</v>
      </c>
      <c r="G1105" s="174" t="s">
        <v>339</v>
      </c>
      <c r="H1105" s="175" t="s">
        <v>1143</v>
      </c>
      <c r="I1105" s="176">
        <v>9025.0</v>
      </c>
      <c r="J1105" s="186">
        <v>7125.0</v>
      </c>
      <c r="K1105" s="178"/>
      <c r="L1105" s="179"/>
      <c r="M1105" s="103"/>
      <c r="N1105" s="103"/>
      <c r="O1105" s="162" t="s">
        <v>1386</v>
      </c>
      <c r="P1105" s="180">
        <v>418.0</v>
      </c>
      <c r="Q1105" s="103"/>
      <c r="R1105" s="168" t="str">
        <f t="shared" si="1"/>
        <v>742162</v>
      </c>
      <c r="S1105" s="181" t="str">
        <f>vlookup(R1105,route!$A$3:$L$2248,5,FALSE)</f>
        <v>Origin</v>
      </c>
      <c r="T1105" s="168" t="str">
        <f t="shared" si="2"/>
        <v>742151</v>
      </c>
      <c r="U1105" s="170" t="str">
        <f>vlookup(T1105,route!$A$3:$L$2248,5,FALSE)</f>
        <v>Dropoff</v>
      </c>
      <c r="V1105" s="131"/>
    </row>
    <row r="1106">
      <c r="A1106" s="160"/>
      <c r="B1106" s="168">
        <v>742.0</v>
      </c>
      <c r="C1106" s="174" t="s">
        <v>886</v>
      </c>
      <c r="D1106" s="154">
        <f>vlookup(E1106,terminals!$C$4:$O$196,13,FALSE)</f>
        <v>162</v>
      </c>
      <c r="E1106" s="174" t="s">
        <v>359</v>
      </c>
      <c r="F1106" s="154">
        <f>vlookup(G1106,terminals!$C$4:$O$196,13,FALSE)</f>
        <v>131</v>
      </c>
      <c r="G1106" s="174" t="s">
        <v>1111</v>
      </c>
      <c r="H1106" s="175" t="s">
        <v>1143</v>
      </c>
      <c r="I1106" s="176">
        <v>9025.0</v>
      </c>
      <c r="J1106" s="186">
        <v>7125.0</v>
      </c>
      <c r="K1106" s="178"/>
      <c r="L1106" s="179"/>
      <c r="M1106" s="103"/>
      <c r="N1106" s="103"/>
      <c r="O1106" s="162" t="s">
        <v>1451</v>
      </c>
      <c r="P1106" s="180">
        <v>475.0</v>
      </c>
      <c r="Q1106" s="103"/>
      <c r="R1106" s="168" t="str">
        <f t="shared" si="1"/>
        <v>742162</v>
      </c>
      <c r="S1106" s="181" t="str">
        <f>vlookup(R1106,route!$A$3:$L$2248,5,FALSE)</f>
        <v>Origin</v>
      </c>
      <c r="T1106" s="168" t="str">
        <f t="shared" si="2"/>
        <v>742131</v>
      </c>
      <c r="U1106" s="170" t="str">
        <f>vlookup(T1106,route!$A$3:$L$2248,5,FALSE)</f>
        <v>Lastdrop</v>
      </c>
      <c r="V1106" s="131"/>
    </row>
    <row r="1107">
      <c r="A1107" s="129"/>
      <c r="B1107" s="168">
        <v>742.0</v>
      </c>
      <c r="C1107" s="174" t="s">
        <v>886</v>
      </c>
      <c r="D1107" s="154">
        <f>vlookup(E1107,terminals!$C$4:$O$196,13,FALSE)</f>
        <v>162</v>
      </c>
      <c r="E1107" s="174" t="s">
        <v>359</v>
      </c>
      <c r="F1107" s="154">
        <f>vlookup(G1107,terminals!$C$4:$O$196,13,FALSE)</f>
        <v>149</v>
      </c>
      <c r="G1107" s="174" t="s">
        <v>1114</v>
      </c>
      <c r="H1107" s="175" t="s">
        <v>1143</v>
      </c>
      <c r="I1107" s="176">
        <v>9500.0</v>
      </c>
      <c r="J1107" s="186">
        <v>7500.0</v>
      </c>
      <c r="K1107" s="178"/>
      <c r="L1107" s="179"/>
      <c r="M1107" s="103"/>
      <c r="N1107" s="103"/>
      <c r="O1107" s="162" t="s">
        <v>1188</v>
      </c>
      <c r="P1107" s="180">
        <v>501.0</v>
      </c>
      <c r="Q1107" s="103"/>
      <c r="R1107" s="168" t="str">
        <f t="shared" si="1"/>
        <v>742162</v>
      </c>
      <c r="S1107" s="181" t="str">
        <f>vlookup(R1107,route!$A$3:$L$2248,5,FALSE)</f>
        <v>Origin</v>
      </c>
      <c r="T1107" s="168" t="str">
        <f t="shared" si="2"/>
        <v>742149</v>
      </c>
      <c r="U1107" s="170" t="str">
        <f>vlookup(T1107,route!$A$3:$L$2248,5,FALSE)</f>
        <v>Destination</v>
      </c>
      <c r="V1107" s="131"/>
    </row>
    <row r="1108">
      <c r="A1108" s="160"/>
      <c r="B1108" s="168">
        <v>743.0</v>
      </c>
      <c r="C1108" s="174" t="s">
        <v>887</v>
      </c>
      <c r="D1108" s="154">
        <f>vlookup(E1108,terminals!$C$4:$O$196,13,FALSE)</f>
        <v>162</v>
      </c>
      <c r="E1108" s="174" t="s">
        <v>359</v>
      </c>
      <c r="F1108" s="154">
        <f>vlookup(G1108,terminals!$C$4:$O$196,13,FALSE)</f>
        <v>143</v>
      </c>
      <c r="G1108" s="174" t="s">
        <v>337</v>
      </c>
      <c r="H1108" s="175" t="s">
        <v>1143</v>
      </c>
      <c r="I1108" s="176">
        <v>8075.0</v>
      </c>
      <c r="J1108" s="186">
        <v>6375.0</v>
      </c>
      <c r="K1108" s="178"/>
      <c r="L1108" s="179"/>
      <c r="M1108" s="103"/>
      <c r="N1108" s="103"/>
      <c r="O1108" s="162" t="s">
        <v>1279</v>
      </c>
      <c r="P1108" s="180">
        <v>603.0</v>
      </c>
      <c r="Q1108" s="103"/>
      <c r="R1108" s="168" t="str">
        <f t="shared" si="1"/>
        <v>743162</v>
      </c>
      <c r="S1108" s="181" t="str">
        <f>vlookup(R1108,route!$A$3:$L$2248,5,FALSE)</f>
        <v>Origin</v>
      </c>
      <c r="T1108" s="168" t="str">
        <f t="shared" si="2"/>
        <v>743143</v>
      </c>
      <c r="U1108" s="170" t="str">
        <f>vlookup(T1108,route!$A$3:$L$2248,5,FALSE)</f>
        <v>Dropoff</v>
      </c>
      <c r="V1108" s="131"/>
    </row>
    <row r="1109">
      <c r="A1109" s="160"/>
      <c r="B1109" s="168">
        <v>743.0</v>
      </c>
      <c r="C1109" s="174" t="s">
        <v>887</v>
      </c>
      <c r="D1109" s="154">
        <f>vlookup(E1109,terminals!$C$4:$O$196,13,FALSE)</f>
        <v>162</v>
      </c>
      <c r="E1109" s="174" t="s">
        <v>359</v>
      </c>
      <c r="F1109" s="154">
        <f>vlookup(G1109,terminals!$C$4:$O$196,13,FALSE)</f>
        <v>139</v>
      </c>
      <c r="G1109" s="174" t="s">
        <v>362</v>
      </c>
      <c r="H1109" s="175" t="s">
        <v>1143</v>
      </c>
      <c r="I1109" s="176">
        <v>8550.0</v>
      </c>
      <c r="J1109" s="186">
        <v>6750.0</v>
      </c>
      <c r="K1109" s="178"/>
      <c r="L1109" s="179"/>
      <c r="M1109" s="103"/>
      <c r="N1109" s="103"/>
      <c r="O1109" s="162" t="s">
        <v>1351</v>
      </c>
      <c r="P1109" s="180">
        <v>475.0</v>
      </c>
      <c r="Q1109" s="103"/>
      <c r="R1109" s="168" t="str">
        <f t="shared" si="1"/>
        <v>743162</v>
      </c>
      <c r="S1109" s="181" t="str">
        <f>vlookup(R1109,route!$A$3:$L$2248,5,FALSE)</f>
        <v>Origin</v>
      </c>
      <c r="T1109" s="168" t="str">
        <f t="shared" si="2"/>
        <v>743139</v>
      </c>
      <c r="U1109" s="170" t="str">
        <f>vlookup(T1109,route!$A$3:$L$2248,5,FALSE)</f>
        <v>Dropoff</v>
      </c>
      <c r="V1109" s="131"/>
    </row>
    <row r="1110">
      <c r="A1110" s="160"/>
      <c r="B1110" s="168">
        <v>743.0</v>
      </c>
      <c r="C1110" s="174" t="s">
        <v>887</v>
      </c>
      <c r="D1110" s="154">
        <f>vlookup(E1110,terminals!$C$4:$O$196,13,FALSE)</f>
        <v>162</v>
      </c>
      <c r="E1110" s="174" t="s">
        <v>359</v>
      </c>
      <c r="F1110" s="154">
        <f>vlookup(G1110,terminals!$C$4:$O$196,13,FALSE)</f>
        <v>151</v>
      </c>
      <c r="G1110" s="174" t="s">
        <v>339</v>
      </c>
      <c r="H1110" s="175" t="s">
        <v>1143</v>
      </c>
      <c r="I1110" s="176">
        <v>9025.0</v>
      </c>
      <c r="J1110" s="186">
        <v>7125.0</v>
      </c>
      <c r="K1110" s="178"/>
      <c r="L1110" s="179"/>
      <c r="M1110" s="103"/>
      <c r="N1110" s="103"/>
      <c r="O1110" s="162" t="s">
        <v>1386</v>
      </c>
      <c r="P1110" s="180">
        <v>501.0</v>
      </c>
      <c r="Q1110" s="103"/>
      <c r="R1110" s="168" t="str">
        <f t="shared" si="1"/>
        <v>743162</v>
      </c>
      <c r="S1110" s="181" t="str">
        <f>vlookup(R1110,route!$A$3:$L$2248,5,FALSE)</f>
        <v>Origin</v>
      </c>
      <c r="T1110" s="168" t="str">
        <f t="shared" si="2"/>
        <v>743151</v>
      </c>
      <c r="U1110" s="170" t="str">
        <f>vlookup(T1110,route!$A$3:$L$2248,5,FALSE)</f>
        <v>Lastdrop</v>
      </c>
      <c r="V1110" s="131"/>
    </row>
    <row r="1111">
      <c r="A1111" s="129"/>
      <c r="B1111" s="168">
        <v>743.0</v>
      </c>
      <c r="C1111" s="174" t="s">
        <v>887</v>
      </c>
      <c r="D1111" s="154">
        <f>vlookup(E1111,terminals!$C$4:$O$196,13,FALSE)</f>
        <v>162</v>
      </c>
      <c r="E1111" s="174" t="s">
        <v>359</v>
      </c>
      <c r="F1111" s="154">
        <f>vlookup(G1111,terminals!$C$4:$O$196,13,FALSE)</f>
        <v>183</v>
      </c>
      <c r="G1111" s="174" t="s">
        <v>1115</v>
      </c>
      <c r="H1111" s="175" t="s">
        <v>1143</v>
      </c>
      <c r="I1111" s="176">
        <v>10450.0</v>
      </c>
      <c r="J1111" s="186">
        <v>8250.0</v>
      </c>
      <c r="K1111" s="178"/>
      <c r="L1111" s="179"/>
      <c r="M1111" s="103"/>
      <c r="N1111" s="103"/>
      <c r="O1111" s="162" t="s">
        <v>1265</v>
      </c>
      <c r="P1111" s="180">
        <v>481.0</v>
      </c>
      <c r="Q1111" s="103"/>
      <c r="R1111" s="168" t="str">
        <f t="shared" si="1"/>
        <v>743162</v>
      </c>
      <c r="S1111" s="181" t="str">
        <f>vlookup(R1111,route!$A$3:$L$2248,5,FALSE)</f>
        <v>Origin</v>
      </c>
      <c r="T1111" s="168" t="str">
        <f t="shared" si="2"/>
        <v>743183</v>
      </c>
      <c r="U1111" s="170" t="str">
        <f>vlookup(T1111,route!$A$3:$L$2248,5,FALSE)</f>
        <v>Destination</v>
      </c>
      <c r="V1111" s="131"/>
    </row>
    <row r="1112">
      <c r="A1112" s="160"/>
      <c r="B1112" s="168">
        <v>744.0</v>
      </c>
      <c r="C1112" s="174" t="s">
        <v>888</v>
      </c>
      <c r="D1112" s="154">
        <f>vlookup(E1112,terminals!$C$4:$O$196,13,FALSE)</f>
        <v>162</v>
      </c>
      <c r="E1112" s="174" t="s">
        <v>359</v>
      </c>
      <c r="F1112" s="154">
        <f>vlookup(G1112,terminals!$C$4:$O$196,13,FALSE)</f>
        <v>139</v>
      </c>
      <c r="G1112" s="174" t="s">
        <v>362</v>
      </c>
      <c r="H1112" s="175" t="s">
        <v>1143</v>
      </c>
      <c r="I1112" s="176">
        <v>8550.0</v>
      </c>
      <c r="J1112" s="186">
        <v>6750.0</v>
      </c>
      <c r="K1112" s="178"/>
      <c r="L1112" s="179"/>
      <c r="M1112" s="103"/>
      <c r="N1112" s="103"/>
      <c r="O1112" s="162" t="s">
        <v>1351</v>
      </c>
      <c r="P1112" s="180">
        <v>446.0</v>
      </c>
      <c r="Q1112" s="103"/>
      <c r="R1112" s="168" t="str">
        <f t="shared" si="1"/>
        <v>744162</v>
      </c>
      <c r="S1112" s="181" t="str">
        <f>vlookup(R1112,route!$A$3:$L$2248,5,FALSE)</f>
        <v>Origin</v>
      </c>
      <c r="T1112" s="168" t="str">
        <f t="shared" si="2"/>
        <v>744139</v>
      </c>
      <c r="U1112" s="170" t="str">
        <f>vlookup(T1112,route!$A$3:$L$2248,5,FALSE)</f>
        <v>Dropoff</v>
      </c>
      <c r="V1112" s="131"/>
    </row>
    <row r="1113">
      <c r="A1113" s="160"/>
      <c r="B1113" s="168">
        <v>744.0</v>
      </c>
      <c r="C1113" s="174" t="s">
        <v>888</v>
      </c>
      <c r="D1113" s="154">
        <f>vlookup(E1113,terminals!$C$4:$O$196,13,FALSE)</f>
        <v>162</v>
      </c>
      <c r="E1113" s="174" t="s">
        <v>359</v>
      </c>
      <c r="F1113" s="154">
        <f>vlookup(G1113,terminals!$C$4:$O$196,13,FALSE)</f>
        <v>151</v>
      </c>
      <c r="G1113" s="174" t="s">
        <v>339</v>
      </c>
      <c r="H1113" s="175" t="s">
        <v>1143</v>
      </c>
      <c r="I1113" s="176">
        <v>9025.0</v>
      </c>
      <c r="J1113" s="186">
        <v>7125.0</v>
      </c>
      <c r="K1113" s="178"/>
      <c r="L1113" s="179"/>
      <c r="M1113" s="103"/>
      <c r="N1113" s="103"/>
      <c r="O1113" s="162" t="s">
        <v>1386</v>
      </c>
      <c r="P1113" s="180">
        <v>474.0</v>
      </c>
      <c r="Q1113" s="103"/>
      <c r="R1113" s="168" t="str">
        <f t="shared" si="1"/>
        <v>744162</v>
      </c>
      <c r="S1113" s="181" t="str">
        <f>vlookup(R1113,route!$A$3:$L$2248,5,FALSE)</f>
        <v>Origin</v>
      </c>
      <c r="T1113" s="168" t="str">
        <f t="shared" si="2"/>
        <v>744151</v>
      </c>
      <c r="U1113" s="170" t="str">
        <f>vlookup(T1113,route!$A$3:$L$2248,5,FALSE)</f>
        <v>Dropoff</v>
      </c>
      <c r="V1113" s="131"/>
    </row>
    <row r="1114">
      <c r="A1114" s="160"/>
      <c r="B1114" s="168">
        <v>744.0</v>
      </c>
      <c r="C1114" s="174" t="s">
        <v>888</v>
      </c>
      <c r="D1114" s="154">
        <f>vlookup(E1114,terminals!$C$4:$O$196,13,FALSE)</f>
        <v>162</v>
      </c>
      <c r="E1114" s="174" t="s">
        <v>359</v>
      </c>
      <c r="F1114" s="154">
        <f>vlookup(G1114,terminals!$C$4:$O$196,13,FALSE)</f>
        <v>131</v>
      </c>
      <c r="G1114" s="174" t="s">
        <v>1111</v>
      </c>
      <c r="H1114" s="175" t="s">
        <v>1143</v>
      </c>
      <c r="I1114" s="176">
        <v>9025.0</v>
      </c>
      <c r="J1114" s="186">
        <v>7125.0</v>
      </c>
      <c r="K1114" s="178"/>
      <c r="L1114" s="179"/>
      <c r="M1114" s="103"/>
      <c r="N1114" s="103"/>
      <c r="O1114" s="162" t="s">
        <v>1451</v>
      </c>
      <c r="P1114" s="180">
        <v>472.0</v>
      </c>
      <c r="Q1114" s="103"/>
      <c r="R1114" s="168" t="str">
        <f t="shared" si="1"/>
        <v>744162</v>
      </c>
      <c r="S1114" s="181" t="str">
        <f>vlookup(R1114,route!$A$3:$L$2248,5,FALSE)</f>
        <v>Origin</v>
      </c>
      <c r="T1114" s="168" t="str">
        <f t="shared" si="2"/>
        <v>744131</v>
      </c>
      <c r="U1114" s="170" t="str">
        <f>vlookup(T1114,route!$A$3:$L$2248,5,FALSE)</f>
        <v>Lastdrop</v>
      </c>
      <c r="V1114" s="131"/>
    </row>
    <row r="1115">
      <c r="A1115" s="129"/>
      <c r="B1115" s="168">
        <v>744.0</v>
      </c>
      <c r="C1115" s="174" t="s">
        <v>888</v>
      </c>
      <c r="D1115" s="154">
        <f>vlookup(E1115,terminals!$C$4:$O$196,13,FALSE)</f>
        <v>162</v>
      </c>
      <c r="E1115" s="174" t="s">
        <v>359</v>
      </c>
      <c r="F1115" s="154">
        <f>vlookup(G1115,terminals!$C$4:$O$196,13,FALSE)</f>
        <v>123</v>
      </c>
      <c r="G1115" s="174" t="s">
        <v>346</v>
      </c>
      <c r="H1115" s="175" t="s">
        <v>1143</v>
      </c>
      <c r="I1115" s="176">
        <v>9975.0</v>
      </c>
      <c r="J1115" s="186">
        <v>7875.0</v>
      </c>
      <c r="K1115" s="178"/>
      <c r="L1115" s="179"/>
      <c r="M1115" s="103"/>
      <c r="N1115" s="103"/>
      <c r="O1115" s="162" t="s">
        <v>1474</v>
      </c>
      <c r="P1115" s="180">
        <v>478.0</v>
      </c>
      <c r="Q1115" s="103"/>
      <c r="R1115" s="168" t="str">
        <f t="shared" si="1"/>
        <v>744162</v>
      </c>
      <c r="S1115" s="181" t="str">
        <f>vlookup(R1115,route!$A$3:$L$2248,5,FALSE)</f>
        <v>Origin</v>
      </c>
      <c r="T1115" s="168" t="str">
        <f t="shared" si="2"/>
        <v>744123</v>
      </c>
      <c r="U1115" s="170" t="str">
        <f>vlookup(T1115,route!$A$3:$L$2248,5,FALSE)</f>
        <v>Destination</v>
      </c>
      <c r="V1115" s="131"/>
    </row>
    <row r="1116">
      <c r="A1116" s="160"/>
      <c r="B1116" s="168">
        <v>745.0</v>
      </c>
      <c r="C1116" s="174" t="s">
        <v>889</v>
      </c>
      <c r="D1116" s="154">
        <f>vlookup(E1116,terminals!$C$4:$O$196,13,FALSE)</f>
        <v>162</v>
      </c>
      <c r="E1116" s="174" t="s">
        <v>359</v>
      </c>
      <c r="F1116" s="154">
        <f>vlookup(G1116,terminals!$C$4:$O$196,13,FALSE)</f>
        <v>136</v>
      </c>
      <c r="G1116" s="174" t="s">
        <v>335</v>
      </c>
      <c r="H1116" s="175" t="s">
        <v>1143</v>
      </c>
      <c r="I1116" s="176">
        <v>8550.0</v>
      </c>
      <c r="J1116" s="186">
        <v>6750.0</v>
      </c>
      <c r="K1116" s="178"/>
      <c r="L1116" s="179"/>
      <c r="M1116" s="103"/>
      <c r="N1116" s="103"/>
      <c r="O1116" s="162" t="s">
        <v>1268</v>
      </c>
      <c r="P1116" s="180">
        <v>474.0</v>
      </c>
      <c r="Q1116" s="103"/>
      <c r="R1116" s="168" t="str">
        <f t="shared" si="1"/>
        <v>745162</v>
      </c>
      <c r="S1116" s="181" t="str">
        <f>vlookup(R1116,route!$A$3:$L$2248,5,FALSE)</f>
        <v>Origin</v>
      </c>
      <c r="T1116" s="168" t="str">
        <f t="shared" si="2"/>
        <v>745136</v>
      </c>
      <c r="U1116" s="170" t="str">
        <f>vlookup(T1116,route!$A$3:$L$2248,5,FALSE)</f>
        <v>Dropoff</v>
      </c>
      <c r="V1116" s="131"/>
    </row>
    <row r="1117">
      <c r="A1117" s="160"/>
      <c r="B1117" s="168">
        <v>745.0</v>
      </c>
      <c r="C1117" s="174" t="s">
        <v>889</v>
      </c>
      <c r="D1117" s="154">
        <f>vlookup(E1117,terminals!$C$4:$O$196,13,FALSE)</f>
        <v>162</v>
      </c>
      <c r="E1117" s="174" t="s">
        <v>359</v>
      </c>
      <c r="F1117" s="154">
        <f>vlookup(G1117,terminals!$C$4:$O$196,13,FALSE)</f>
        <v>137</v>
      </c>
      <c r="G1117" s="174" t="s">
        <v>360</v>
      </c>
      <c r="H1117" s="175" t="s">
        <v>1143</v>
      </c>
      <c r="I1117" s="176">
        <v>8550.0</v>
      </c>
      <c r="J1117" s="186">
        <v>6750.0</v>
      </c>
      <c r="K1117" s="178"/>
      <c r="L1117" s="179"/>
      <c r="M1117" s="103"/>
      <c r="N1117" s="103"/>
      <c r="O1117" s="162" t="s">
        <v>1451</v>
      </c>
      <c r="P1117" s="180">
        <v>445.0</v>
      </c>
      <c r="Q1117" s="103"/>
      <c r="R1117" s="168" t="str">
        <f t="shared" si="1"/>
        <v>745162</v>
      </c>
      <c r="S1117" s="181" t="str">
        <f>vlookup(R1117,route!$A$3:$L$2248,5,FALSE)</f>
        <v>Origin</v>
      </c>
      <c r="T1117" s="168" t="str">
        <f t="shared" si="2"/>
        <v>745137</v>
      </c>
      <c r="U1117" s="170" t="str">
        <f>vlookup(T1117,route!$A$3:$L$2248,5,FALSE)</f>
        <v>Dropoff</v>
      </c>
      <c r="V1117" s="131"/>
    </row>
    <row r="1118">
      <c r="A1118" s="160"/>
      <c r="B1118" s="168">
        <v>745.0</v>
      </c>
      <c r="C1118" s="174" t="s">
        <v>889</v>
      </c>
      <c r="D1118" s="154">
        <f>vlookup(E1118,terminals!$C$4:$O$196,13,FALSE)</f>
        <v>162</v>
      </c>
      <c r="E1118" s="174" t="s">
        <v>359</v>
      </c>
      <c r="F1118" s="154">
        <f>vlookup(G1118,terminals!$C$4:$O$196,13,FALSE)</f>
        <v>138</v>
      </c>
      <c r="G1118" s="174" t="s">
        <v>361</v>
      </c>
      <c r="H1118" s="175" t="s">
        <v>1143</v>
      </c>
      <c r="I1118" s="176">
        <v>8550.0</v>
      </c>
      <c r="J1118" s="186">
        <v>6750.0</v>
      </c>
      <c r="K1118" s="178"/>
      <c r="L1118" s="179"/>
      <c r="M1118" s="103"/>
      <c r="N1118" s="103"/>
      <c r="O1118" s="162" t="s">
        <v>1484</v>
      </c>
      <c r="P1118" s="180">
        <v>441.0</v>
      </c>
      <c r="Q1118" s="103"/>
      <c r="R1118" s="168" t="str">
        <f t="shared" si="1"/>
        <v>745162</v>
      </c>
      <c r="S1118" s="181" t="str">
        <f>vlookup(R1118,route!$A$3:$L$2248,5,FALSE)</f>
        <v>Origin</v>
      </c>
      <c r="T1118" s="168" t="str">
        <f t="shared" si="2"/>
        <v>745138</v>
      </c>
      <c r="U1118" s="170" t="str">
        <f>vlookup(T1118,route!$A$3:$L$2248,5,FALSE)</f>
        <v>Dropoff</v>
      </c>
      <c r="V1118" s="131"/>
    </row>
    <row r="1119">
      <c r="A1119" s="160"/>
      <c r="B1119" s="168">
        <v>745.0</v>
      </c>
      <c r="C1119" s="174" t="s">
        <v>889</v>
      </c>
      <c r="D1119" s="154">
        <f>vlookup(E1119,terminals!$C$4:$O$196,13,FALSE)</f>
        <v>162</v>
      </c>
      <c r="E1119" s="174" t="s">
        <v>359</v>
      </c>
      <c r="F1119" s="154">
        <f>vlookup(G1119,terminals!$C$4:$O$196,13,FALSE)</f>
        <v>126</v>
      </c>
      <c r="G1119" s="174" t="s">
        <v>334</v>
      </c>
      <c r="H1119" s="175" t="s">
        <v>1143</v>
      </c>
      <c r="I1119" s="176">
        <v>8550.0</v>
      </c>
      <c r="J1119" s="186">
        <v>6750.0</v>
      </c>
      <c r="K1119" s="178"/>
      <c r="L1119" s="179"/>
      <c r="M1119" s="103"/>
      <c r="N1119" s="103"/>
      <c r="O1119" s="162" t="s">
        <v>1282</v>
      </c>
      <c r="P1119" s="180">
        <v>488.0</v>
      </c>
      <c r="Q1119" s="103"/>
      <c r="R1119" s="168" t="str">
        <f t="shared" si="1"/>
        <v>745162</v>
      </c>
      <c r="S1119" s="181" t="str">
        <f>vlookup(R1119,route!$A$3:$L$2248,5,FALSE)</f>
        <v>Origin</v>
      </c>
      <c r="T1119" s="168" t="str">
        <f t="shared" si="2"/>
        <v>745126</v>
      </c>
      <c r="U1119" s="170" t="str">
        <f>vlookup(T1119,route!$A$3:$L$2248,5,FALSE)</f>
        <v>Dropoff</v>
      </c>
      <c r="V1119" s="131"/>
    </row>
    <row r="1120">
      <c r="A1120" s="160"/>
      <c r="B1120" s="168">
        <v>745.0</v>
      </c>
      <c r="C1120" s="174" t="s">
        <v>889</v>
      </c>
      <c r="D1120" s="154">
        <f>vlookup(E1120,terminals!$C$4:$O$196,13,FALSE)</f>
        <v>162</v>
      </c>
      <c r="E1120" s="174" t="s">
        <v>359</v>
      </c>
      <c r="F1120" s="154">
        <f>vlookup(G1120,terminals!$C$4:$O$196,13,FALSE)</f>
        <v>127</v>
      </c>
      <c r="G1120" s="174" t="s">
        <v>336</v>
      </c>
      <c r="H1120" s="175" t="s">
        <v>1143</v>
      </c>
      <c r="I1120" s="176">
        <v>8550.0</v>
      </c>
      <c r="J1120" s="186">
        <v>6750.0</v>
      </c>
      <c r="K1120" s="178"/>
      <c r="L1120" s="179"/>
      <c r="M1120" s="103"/>
      <c r="N1120" s="103"/>
      <c r="O1120" s="162" t="s">
        <v>1500</v>
      </c>
      <c r="P1120" s="180">
        <v>511.0</v>
      </c>
      <c r="Q1120" s="103"/>
      <c r="R1120" s="168" t="str">
        <f t="shared" si="1"/>
        <v>745162</v>
      </c>
      <c r="S1120" s="181" t="str">
        <f>vlookup(R1120,route!$A$3:$L$2248,5,FALSE)</f>
        <v>Origin</v>
      </c>
      <c r="T1120" s="168" t="str">
        <f t="shared" si="2"/>
        <v>745127</v>
      </c>
      <c r="U1120" s="170" t="str">
        <f>vlookup(T1120,route!$A$3:$L$2248,5,FALSE)</f>
        <v>Dropoff</v>
      </c>
      <c r="V1120" s="131"/>
    </row>
    <row r="1121">
      <c r="A1121" s="160"/>
      <c r="B1121" s="168">
        <v>745.0</v>
      </c>
      <c r="C1121" s="174" t="s">
        <v>889</v>
      </c>
      <c r="D1121" s="154">
        <f>vlookup(E1121,terminals!$C$4:$O$196,13,FALSE)</f>
        <v>162</v>
      </c>
      <c r="E1121" s="174" t="s">
        <v>359</v>
      </c>
      <c r="F1121" s="154">
        <f>vlookup(G1121,terminals!$C$4:$O$196,13,FALSE)</f>
        <v>142</v>
      </c>
      <c r="G1121" s="174" t="s">
        <v>342</v>
      </c>
      <c r="H1121" s="175" t="s">
        <v>1143</v>
      </c>
      <c r="I1121" s="176">
        <v>8550.0</v>
      </c>
      <c r="J1121" s="186">
        <v>6750.0</v>
      </c>
      <c r="K1121" s="178"/>
      <c r="L1121" s="179"/>
      <c r="M1121" s="103"/>
      <c r="N1121" s="103"/>
      <c r="O1121" s="162" t="s">
        <v>1279</v>
      </c>
      <c r="P1121" s="180">
        <v>486.0</v>
      </c>
      <c r="Q1121" s="103"/>
      <c r="R1121" s="168" t="str">
        <f t="shared" si="1"/>
        <v>745162</v>
      </c>
      <c r="S1121" s="181" t="str">
        <f>vlookup(R1121,route!$A$3:$L$2248,5,FALSE)</f>
        <v>Origin</v>
      </c>
      <c r="T1121" s="168" t="str">
        <f t="shared" si="2"/>
        <v>745142</v>
      </c>
      <c r="U1121" s="170" t="str">
        <f>vlookup(T1121,route!$A$3:$L$2248,5,FALSE)</f>
        <v>Dropoff</v>
      </c>
      <c r="V1121" s="131"/>
    </row>
    <row r="1122">
      <c r="A1122" s="160"/>
      <c r="B1122" s="168">
        <v>745.0</v>
      </c>
      <c r="C1122" s="174" t="s">
        <v>889</v>
      </c>
      <c r="D1122" s="154">
        <f>vlookup(E1122,terminals!$C$4:$O$196,13,FALSE)</f>
        <v>162</v>
      </c>
      <c r="E1122" s="174" t="s">
        <v>359</v>
      </c>
      <c r="F1122" s="154">
        <f>vlookup(G1122,terminals!$C$4:$O$196,13,FALSE)</f>
        <v>128</v>
      </c>
      <c r="G1122" s="174" t="s">
        <v>338</v>
      </c>
      <c r="H1122" s="175" t="s">
        <v>1143</v>
      </c>
      <c r="I1122" s="176">
        <v>8550.0</v>
      </c>
      <c r="J1122" s="186">
        <v>6750.0</v>
      </c>
      <c r="K1122" s="178"/>
      <c r="L1122" s="179"/>
      <c r="M1122" s="103"/>
      <c r="N1122" s="103"/>
      <c r="O1122" s="162" t="s">
        <v>1492</v>
      </c>
      <c r="P1122" s="180">
        <v>506.0</v>
      </c>
      <c r="Q1122" s="103"/>
      <c r="R1122" s="168" t="str">
        <f t="shared" si="1"/>
        <v>745162</v>
      </c>
      <c r="S1122" s="181" t="str">
        <f>vlookup(R1122,route!$A$3:$L$2248,5,FALSE)</f>
        <v>Origin</v>
      </c>
      <c r="T1122" s="168" t="str">
        <f t="shared" si="2"/>
        <v>745128</v>
      </c>
      <c r="U1122" s="170" t="str">
        <f>vlookup(T1122,route!$A$3:$L$2248,5,FALSE)</f>
        <v>Lastdrop</v>
      </c>
      <c r="V1122" s="131"/>
    </row>
    <row r="1123">
      <c r="A1123" s="129"/>
      <c r="B1123" s="168">
        <v>745.0</v>
      </c>
      <c r="C1123" s="174" t="s">
        <v>889</v>
      </c>
      <c r="D1123" s="154">
        <f>vlookup(E1123,terminals!$C$4:$O$196,13,FALSE)</f>
        <v>162</v>
      </c>
      <c r="E1123" s="174" t="s">
        <v>359</v>
      </c>
      <c r="F1123" s="154">
        <f>vlookup(G1123,terminals!$C$4:$O$196,13,FALSE)</f>
        <v>129</v>
      </c>
      <c r="G1123" s="174" t="s">
        <v>340</v>
      </c>
      <c r="H1123" s="175" t="s">
        <v>1143</v>
      </c>
      <c r="I1123" s="176">
        <v>9025.0</v>
      </c>
      <c r="J1123" s="186">
        <v>7125.0</v>
      </c>
      <c r="K1123" s="178"/>
      <c r="L1123" s="179"/>
      <c r="M1123" s="103"/>
      <c r="N1123" s="103"/>
      <c r="O1123" s="162" t="s">
        <v>1482</v>
      </c>
      <c r="P1123" s="180">
        <v>536.0</v>
      </c>
      <c r="Q1123" s="103"/>
      <c r="R1123" s="168" t="str">
        <f t="shared" si="1"/>
        <v>745162</v>
      </c>
      <c r="S1123" s="181" t="str">
        <f>vlookup(R1123,route!$A$3:$L$2248,5,FALSE)</f>
        <v>Origin</v>
      </c>
      <c r="T1123" s="168" t="str">
        <f t="shared" si="2"/>
        <v>745129</v>
      </c>
      <c r="U1123" s="170" t="str">
        <f>vlookup(T1123,route!$A$3:$L$2248,5,FALSE)</f>
        <v>Destination</v>
      </c>
      <c r="V1123" s="131"/>
    </row>
    <row r="1124">
      <c r="A1124" s="160"/>
      <c r="B1124" s="168">
        <v>746.0</v>
      </c>
      <c r="C1124" s="174" t="s">
        <v>890</v>
      </c>
      <c r="D1124" s="154">
        <f>vlookup(E1124,terminals!$C$4:$O$196,13,FALSE)</f>
        <v>163</v>
      </c>
      <c r="E1124" s="174" t="s">
        <v>323</v>
      </c>
      <c r="F1124" s="154">
        <f>vlookup(G1124,terminals!$C$4:$O$196,13,FALSE)</f>
        <v>131</v>
      </c>
      <c r="G1124" s="174" t="s">
        <v>1111</v>
      </c>
      <c r="H1124" s="184" t="s">
        <v>1143</v>
      </c>
      <c r="I1124" s="176">
        <v>9025.0</v>
      </c>
      <c r="J1124" s="186">
        <v>7125.0</v>
      </c>
      <c r="K1124" s="178"/>
      <c r="L1124" s="179"/>
      <c r="M1124" s="103"/>
      <c r="N1124" s="103"/>
      <c r="O1124" s="162" t="s">
        <v>1521</v>
      </c>
      <c r="P1124" s="180">
        <v>610.0</v>
      </c>
      <c r="Q1124" s="103"/>
      <c r="R1124" s="168" t="str">
        <f t="shared" si="1"/>
        <v>746163</v>
      </c>
      <c r="S1124" s="181" t="str">
        <f>vlookup(R1124,route!$A$3:$L$2248,5,FALSE)</f>
        <v>Origin</v>
      </c>
      <c r="T1124" s="168" t="str">
        <f t="shared" si="2"/>
        <v>746131</v>
      </c>
      <c r="U1124" s="170" t="str">
        <f>vlookup(T1124,route!$A$3:$L$2248,5,FALSE)</f>
        <v>Dropoff</v>
      </c>
      <c r="V1124" s="131"/>
    </row>
    <row r="1125">
      <c r="A1125" s="160"/>
      <c r="B1125" s="168">
        <v>746.0</v>
      </c>
      <c r="C1125" s="174" t="s">
        <v>890</v>
      </c>
      <c r="D1125" s="154">
        <f>vlookup(E1125,terminals!$C$4:$O$196,13,FALSE)</f>
        <v>163</v>
      </c>
      <c r="E1125" s="174" t="s">
        <v>323</v>
      </c>
      <c r="F1125" s="154">
        <f>vlookup(G1125,terminals!$C$4:$O$196,13,FALSE)</f>
        <v>152</v>
      </c>
      <c r="G1125" s="174" t="s">
        <v>332</v>
      </c>
      <c r="H1125" s="184" t="s">
        <v>1143</v>
      </c>
      <c r="I1125" s="176">
        <v>9025.0</v>
      </c>
      <c r="J1125" s="186">
        <v>7125.0</v>
      </c>
      <c r="K1125" s="178"/>
      <c r="L1125" s="179"/>
      <c r="M1125" s="103"/>
      <c r="N1125" s="103"/>
      <c r="O1125" s="162" t="s">
        <v>1264</v>
      </c>
      <c r="P1125" s="180">
        <v>356.0</v>
      </c>
      <c r="Q1125" s="103"/>
      <c r="R1125" s="168" t="str">
        <f t="shared" si="1"/>
        <v>746163</v>
      </c>
      <c r="S1125" s="181" t="str">
        <f>vlookup(R1125,route!$A$3:$L$2248,5,FALSE)</f>
        <v>Origin</v>
      </c>
      <c r="T1125" s="168" t="str">
        <f t="shared" si="2"/>
        <v>746152</v>
      </c>
      <c r="U1125" s="170" t="str">
        <f>vlookup(T1125,route!$A$3:$L$2248,5,FALSE)</f>
        <v>Dropoff</v>
      </c>
      <c r="V1125" s="131"/>
    </row>
    <row r="1126">
      <c r="A1126" s="160"/>
      <c r="B1126" s="168">
        <v>746.0</v>
      </c>
      <c r="C1126" s="174" t="s">
        <v>890</v>
      </c>
      <c r="D1126" s="154">
        <f>vlookup(E1126,terminals!$C$4:$O$196,13,FALSE)</f>
        <v>163</v>
      </c>
      <c r="E1126" s="174" t="s">
        <v>323</v>
      </c>
      <c r="F1126" s="154">
        <f>vlookup(G1126,terminals!$C$4:$O$196,13,FALSE)</f>
        <v>149</v>
      </c>
      <c r="G1126" s="174" t="s">
        <v>1114</v>
      </c>
      <c r="H1126" s="184" t="s">
        <v>1143</v>
      </c>
      <c r="I1126" s="176">
        <v>9025.0</v>
      </c>
      <c r="J1126" s="186">
        <v>7125.0</v>
      </c>
      <c r="K1126" s="178"/>
      <c r="L1126" s="179"/>
      <c r="M1126" s="103"/>
      <c r="N1126" s="103"/>
      <c r="O1126" s="162" t="s">
        <v>1207</v>
      </c>
      <c r="P1126" s="180">
        <v>699.0</v>
      </c>
      <c r="Q1126" s="103"/>
      <c r="R1126" s="168" t="str">
        <f t="shared" si="1"/>
        <v>746163</v>
      </c>
      <c r="S1126" s="181" t="str">
        <f>vlookup(R1126,route!$A$3:$L$2248,5,FALSE)</f>
        <v>Origin</v>
      </c>
      <c r="T1126" s="168" t="str">
        <f t="shared" si="2"/>
        <v>746149</v>
      </c>
      <c r="U1126" s="170" t="str">
        <f>vlookup(T1126,route!$A$3:$L$2248,5,FALSE)</f>
        <v>Lastdrop</v>
      </c>
      <c r="V1126" s="131"/>
    </row>
    <row r="1127">
      <c r="A1127" s="129"/>
      <c r="B1127" s="168">
        <v>746.0</v>
      </c>
      <c r="C1127" s="174" t="s">
        <v>890</v>
      </c>
      <c r="D1127" s="154">
        <f>vlookup(E1127,terminals!$C$4:$O$196,13,FALSE)</f>
        <v>163</v>
      </c>
      <c r="E1127" s="174" t="s">
        <v>323</v>
      </c>
      <c r="F1127" s="154">
        <f>vlookup(G1127,terminals!$C$4:$O$196,13,FALSE)</f>
        <v>121</v>
      </c>
      <c r="G1127" s="174" t="s">
        <v>299</v>
      </c>
      <c r="H1127" s="184" t="s">
        <v>1143</v>
      </c>
      <c r="I1127" s="176">
        <v>10450.0</v>
      </c>
      <c r="J1127" s="186">
        <v>8250.0</v>
      </c>
      <c r="K1127" s="178"/>
      <c r="L1127" s="179"/>
      <c r="M1127" s="103"/>
      <c r="N1127" s="103"/>
      <c r="O1127" s="162" t="s">
        <v>1330</v>
      </c>
      <c r="P1127" s="180">
        <v>683.0</v>
      </c>
      <c r="Q1127" s="103"/>
      <c r="R1127" s="168" t="str">
        <f t="shared" si="1"/>
        <v>746163</v>
      </c>
      <c r="S1127" s="181" t="str">
        <f>vlookup(R1127,route!$A$3:$L$2248,5,FALSE)</f>
        <v>Origin</v>
      </c>
      <c r="T1127" s="168" t="str">
        <f t="shared" si="2"/>
        <v>746121</v>
      </c>
      <c r="U1127" s="170" t="str">
        <f>vlookup(T1127,route!$A$3:$L$2248,5,FALSE)</f>
        <v>Destination</v>
      </c>
      <c r="V1127" s="131"/>
    </row>
    <row r="1128">
      <c r="A1128" s="160"/>
      <c r="B1128" s="168">
        <v>747.0</v>
      </c>
      <c r="C1128" s="170" t="s">
        <v>891</v>
      </c>
      <c r="D1128" s="154">
        <f>vlookup(E1128,terminals!$C$4:$O$196,13,FALSE)</f>
        <v>163</v>
      </c>
      <c r="E1128" s="174" t="s">
        <v>323</v>
      </c>
      <c r="F1128" s="154">
        <f>vlookup(G1128,terminals!$C$4:$O$196,13,FALSE)</f>
        <v>188</v>
      </c>
      <c r="G1128" s="170" t="s">
        <v>306</v>
      </c>
      <c r="H1128" s="184" t="s">
        <v>1143</v>
      </c>
      <c r="I1128" s="185">
        <v>12350.0</v>
      </c>
      <c r="J1128" s="177">
        <v>9750.0</v>
      </c>
      <c r="K1128" s="178"/>
      <c r="L1128" s="179"/>
      <c r="M1128" s="103"/>
      <c r="N1128" s="103"/>
      <c r="O1128" s="162" t="s">
        <v>1522</v>
      </c>
      <c r="P1128" s="180">
        <v>717.0</v>
      </c>
      <c r="Q1128" s="103"/>
      <c r="R1128" s="168" t="str">
        <f t="shared" si="1"/>
        <v>747163</v>
      </c>
      <c r="S1128" s="181" t="str">
        <f>vlookup(R1128,route!$A$3:$L$2248,5,FALSE)</f>
        <v>Origin</v>
      </c>
      <c r="T1128" s="168" t="str">
        <f t="shared" si="2"/>
        <v>747188</v>
      </c>
      <c r="U1128" s="170" t="str">
        <f>vlookup(T1128,route!$A$3:$L$2248,5,FALSE)</f>
        <v>Dropoff</v>
      </c>
      <c r="V1128" s="131"/>
    </row>
    <row r="1129">
      <c r="A1129" s="160"/>
      <c r="B1129" s="168">
        <v>747.0</v>
      </c>
      <c r="C1129" s="170" t="s">
        <v>891</v>
      </c>
      <c r="D1129" s="154">
        <f>vlookup(E1129,terminals!$C$4:$O$196,13,FALSE)</f>
        <v>163</v>
      </c>
      <c r="E1129" s="174" t="s">
        <v>323</v>
      </c>
      <c r="F1129" s="154">
        <f>vlookup(G1129,terminals!$C$4:$O$196,13,FALSE)</f>
        <v>187</v>
      </c>
      <c r="G1129" s="170" t="s">
        <v>307</v>
      </c>
      <c r="H1129" s="184" t="s">
        <v>1143</v>
      </c>
      <c r="I1129" s="185">
        <v>12350.0</v>
      </c>
      <c r="J1129" s="177">
        <v>9750.0</v>
      </c>
      <c r="K1129" s="178"/>
      <c r="L1129" s="179"/>
      <c r="M1129" s="103"/>
      <c r="N1129" s="103"/>
      <c r="O1129" s="162" t="s">
        <v>1211</v>
      </c>
      <c r="P1129" s="180">
        <v>480.0</v>
      </c>
      <c r="Q1129" s="103"/>
      <c r="R1129" s="168" t="str">
        <f t="shared" si="1"/>
        <v>747163</v>
      </c>
      <c r="S1129" s="181" t="str">
        <f>vlookup(R1129,route!$A$3:$L$2248,5,FALSE)</f>
        <v>Origin</v>
      </c>
      <c r="T1129" s="168" t="str">
        <f t="shared" si="2"/>
        <v>747187</v>
      </c>
      <c r="U1129" s="170" t="str">
        <f>vlookup(T1129,route!$A$3:$L$2248,5,FALSE)</f>
        <v>Dropoff</v>
      </c>
      <c r="V1129" s="131"/>
    </row>
    <row r="1130">
      <c r="A1130" s="160"/>
      <c r="B1130" s="168">
        <v>747.0</v>
      </c>
      <c r="C1130" s="170" t="s">
        <v>891</v>
      </c>
      <c r="D1130" s="154">
        <f>vlookup(E1130,terminals!$C$4:$O$196,13,FALSE)</f>
        <v>163</v>
      </c>
      <c r="E1130" s="174" t="s">
        <v>323</v>
      </c>
      <c r="F1130" s="154">
        <f>vlookup(G1130,terminals!$C$4:$O$196,13,FALSE)</f>
        <v>186</v>
      </c>
      <c r="G1130" s="170" t="s">
        <v>327</v>
      </c>
      <c r="H1130" s="184" t="s">
        <v>1143</v>
      </c>
      <c r="I1130" s="185">
        <v>12350.0</v>
      </c>
      <c r="J1130" s="177">
        <v>9750.0</v>
      </c>
      <c r="K1130" s="178"/>
      <c r="L1130" s="179"/>
      <c r="M1130" s="103"/>
      <c r="N1130" s="103"/>
      <c r="O1130" s="162" t="s">
        <v>1195</v>
      </c>
      <c r="P1130" s="180">
        <v>450.0</v>
      </c>
      <c r="Q1130" s="103"/>
      <c r="R1130" s="168" t="str">
        <f t="shared" si="1"/>
        <v>747163</v>
      </c>
      <c r="S1130" s="181" t="str">
        <f>vlookup(R1130,route!$A$3:$L$2248,5,FALSE)</f>
        <v>Origin</v>
      </c>
      <c r="T1130" s="168" t="str">
        <f t="shared" si="2"/>
        <v>747186</v>
      </c>
      <c r="U1130" s="170" t="str">
        <f>vlookup(T1130,route!$A$3:$L$2248,5,FALSE)</f>
        <v>Lastdrop</v>
      </c>
      <c r="V1130" s="131"/>
    </row>
    <row r="1131">
      <c r="A1131" s="129"/>
      <c r="B1131" s="168">
        <v>747.0</v>
      </c>
      <c r="C1131" s="170" t="s">
        <v>891</v>
      </c>
      <c r="D1131" s="154">
        <f>vlookup(E1131,terminals!$C$4:$O$196,13,FALSE)</f>
        <v>163</v>
      </c>
      <c r="E1131" s="174" t="s">
        <v>323</v>
      </c>
      <c r="F1131" s="154">
        <f>vlookup(G1131,terminals!$C$4:$O$196,13,FALSE)</f>
        <v>189</v>
      </c>
      <c r="G1131" s="170" t="s">
        <v>305</v>
      </c>
      <c r="H1131" s="184" t="s">
        <v>1143</v>
      </c>
      <c r="I1131" s="185">
        <v>12350.0</v>
      </c>
      <c r="J1131" s="177">
        <v>9750.0</v>
      </c>
      <c r="K1131" s="178"/>
      <c r="L1131" s="179"/>
      <c r="M1131" s="103"/>
      <c r="N1131" s="103"/>
      <c r="O1131" s="162" t="s">
        <v>1523</v>
      </c>
      <c r="P1131" s="180">
        <v>447.0</v>
      </c>
      <c r="Q1131" s="103"/>
      <c r="R1131" s="168" t="str">
        <f t="shared" si="1"/>
        <v>747163</v>
      </c>
      <c r="S1131" s="181" t="str">
        <f>vlookup(R1131,route!$A$3:$L$2248,5,FALSE)</f>
        <v>Origin</v>
      </c>
      <c r="T1131" s="168" t="str">
        <f t="shared" si="2"/>
        <v>747189</v>
      </c>
      <c r="U1131" s="170" t="str">
        <f>vlookup(T1131,route!$A$3:$L$2248,5,FALSE)</f>
        <v>Destination</v>
      </c>
      <c r="V1131" s="131"/>
    </row>
    <row r="1132">
      <c r="A1132" s="160"/>
      <c r="B1132" s="168">
        <v>748.0</v>
      </c>
      <c r="C1132" s="174" t="s">
        <v>892</v>
      </c>
      <c r="D1132" s="154">
        <f>vlookup(E1132,terminals!$C$4:$O$196,13,FALSE)</f>
        <v>163</v>
      </c>
      <c r="E1132" s="174" t="s">
        <v>323</v>
      </c>
      <c r="F1132" s="154">
        <f>vlookup(G1132,terminals!$C$4:$O$196,13,FALSE)</f>
        <v>126</v>
      </c>
      <c r="G1132" s="174" t="s">
        <v>334</v>
      </c>
      <c r="H1132" s="184" t="s">
        <v>1143</v>
      </c>
      <c r="I1132" s="176">
        <v>11875.0</v>
      </c>
      <c r="J1132" s="177">
        <v>9375.0</v>
      </c>
      <c r="K1132" s="178"/>
      <c r="L1132" s="179"/>
      <c r="M1132" s="103"/>
      <c r="N1132" s="103"/>
      <c r="O1132" s="162" t="s">
        <v>1488</v>
      </c>
      <c r="P1132" s="180">
        <v>494.0</v>
      </c>
      <c r="Q1132" s="103"/>
      <c r="R1132" s="168" t="str">
        <f t="shared" si="1"/>
        <v>748163</v>
      </c>
      <c r="S1132" s="181" t="str">
        <f>vlookup(R1132,route!$A$3:$L$2248,5,FALSE)</f>
        <v>Origin</v>
      </c>
      <c r="T1132" s="168" t="str">
        <f t="shared" si="2"/>
        <v>748126</v>
      </c>
      <c r="U1132" s="170" t="str">
        <f>vlookup(T1132,route!$A$3:$L$2248,5,FALSE)</f>
        <v>Dropoff</v>
      </c>
      <c r="V1132" s="131"/>
    </row>
    <row r="1133">
      <c r="A1133" s="160"/>
      <c r="B1133" s="168">
        <v>748.0</v>
      </c>
      <c r="C1133" s="174" t="s">
        <v>892</v>
      </c>
      <c r="D1133" s="154">
        <f>vlookup(E1133,terminals!$C$4:$O$196,13,FALSE)</f>
        <v>163</v>
      </c>
      <c r="E1133" s="174" t="s">
        <v>323</v>
      </c>
      <c r="F1133" s="154">
        <f>vlookup(G1133,terminals!$C$4:$O$196,13,FALSE)</f>
        <v>127</v>
      </c>
      <c r="G1133" s="174" t="s">
        <v>336</v>
      </c>
      <c r="H1133" s="184" t="s">
        <v>1143</v>
      </c>
      <c r="I1133" s="176">
        <v>11875.0</v>
      </c>
      <c r="J1133" s="177">
        <v>9375.0</v>
      </c>
      <c r="K1133" s="178"/>
      <c r="L1133" s="179"/>
      <c r="M1133" s="103"/>
      <c r="N1133" s="103"/>
      <c r="O1133" s="162" t="s">
        <v>1524</v>
      </c>
      <c r="P1133" s="180">
        <v>493.0</v>
      </c>
      <c r="Q1133" s="103"/>
      <c r="R1133" s="168" t="str">
        <f t="shared" si="1"/>
        <v>748163</v>
      </c>
      <c r="S1133" s="181" t="str">
        <f>vlookup(R1133,route!$A$3:$L$2248,5,FALSE)</f>
        <v>Origin</v>
      </c>
      <c r="T1133" s="168" t="str">
        <f t="shared" si="2"/>
        <v>748127</v>
      </c>
      <c r="U1133" s="170" t="str">
        <f>vlookup(T1133,route!$A$3:$L$2248,5,FALSE)</f>
        <v>Dropoff</v>
      </c>
      <c r="V1133" s="131"/>
    </row>
    <row r="1134">
      <c r="A1134" s="160"/>
      <c r="B1134" s="168">
        <v>748.0</v>
      </c>
      <c r="C1134" s="174" t="s">
        <v>892</v>
      </c>
      <c r="D1134" s="154">
        <f>vlookup(E1134,terminals!$C$4:$O$196,13,FALSE)</f>
        <v>163</v>
      </c>
      <c r="E1134" s="174" t="s">
        <v>323</v>
      </c>
      <c r="F1134" s="154">
        <f>vlookup(G1134,terminals!$C$4:$O$196,13,FALSE)</f>
        <v>142</v>
      </c>
      <c r="G1134" s="174" t="s">
        <v>342</v>
      </c>
      <c r="H1134" s="184" t="s">
        <v>1143</v>
      </c>
      <c r="I1134" s="176">
        <v>11875.0</v>
      </c>
      <c r="J1134" s="177">
        <v>9375.0</v>
      </c>
      <c r="K1134" s="178"/>
      <c r="L1134" s="179"/>
      <c r="M1134" s="103"/>
      <c r="N1134" s="103"/>
      <c r="O1134" s="162" t="s">
        <v>1224</v>
      </c>
      <c r="P1134" s="180">
        <v>447.0</v>
      </c>
      <c r="Q1134" s="103"/>
      <c r="R1134" s="168" t="str">
        <f t="shared" si="1"/>
        <v>748163</v>
      </c>
      <c r="S1134" s="181" t="str">
        <f>vlookup(R1134,route!$A$3:$L$2248,5,FALSE)</f>
        <v>Origin</v>
      </c>
      <c r="T1134" s="168" t="str">
        <f t="shared" si="2"/>
        <v>748142</v>
      </c>
      <c r="U1134" s="170" t="str">
        <f>vlookup(T1134,route!$A$3:$L$2248,5,FALSE)</f>
        <v>Lastdrop</v>
      </c>
      <c r="V1134" s="131"/>
    </row>
    <row r="1135">
      <c r="A1135" s="129"/>
      <c r="B1135" s="168">
        <v>748.0</v>
      </c>
      <c r="C1135" s="174" t="s">
        <v>892</v>
      </c>
      <c r="D1135" s="154">
        <f>vlookup(E1135,terminals!$C$4:$O$196,13,FALSE)</f>
        <v>163</v>
      </c>
      <c r="E1135" s="174" t="s">
        <v>323</v>
      </c>
      <c r="F1135" s="154">
        <f>vlookup(G1135,terminals!$C$4:$O$196,13,FALSE)</f>
        <v>128</v>
      </c>
      <c r="G1135" s="174" t="s">
        <v>338</v>
      </c>
      <c r="H1135" s="184" t="s">
        <v>1143</v>
      </c>
      <c r="I1135" s="176">
        <v>11875.0</v>
      </c>
      <c r="J1135" s="177">
        <v>9375.0</v>
      </c>
      <c r="K1135" s="178"/>
      <c r="L1135" s="179"/>
      <c r="M1135" s="103"/>
      <c r="N1135" s="103"/>
      <c r="O1135" s="162" t="s">
        <v>1495</v>
      </c>
      <c r="P1135" s="180">
        <v>450.0</v>
      </c>
      <c r="Q1135" s="103"/>
      <c r="R1135" s="168" t="str">
        <f t="shared" si="1"/>
        <v>748163</v>
      </c>
      <c r="S1135" s="181" t="str">
        <f>vlookup(R1135,route!$A$3:$L$2248,5,FALSE)</f>
        <v>Origin</v>
      </c>
      <c r="T1135" s="168" t="str">
        <f t="shared" si="2"/>
        <v>748128</v>
      </c>
      <c r="U1135" s="170" t="str">
        <f>vlookup(T1135,route!$A$3:$L$2248,5,FALSE)</f>
        <v>Destination</v>
      </c>
      <c r="V1135" s="131"/>
    </row>
    <row r="1136">
      <c r="A1136" s="160"/>
      <c r="B1136" s="168">
        <v>749.0</v>
      </c>
      <c r="C1136" s="174" t="s">
        <v>893</v>
      </c>
      <c r="D1136" s="154">
        <f>vlookup(E1136,terminals!$C$4:$O$196,13,FALSE)</f>
        <v>163</v>
      </c>
      <c r="E1136" s="174" t="s">
        <v>323</v>
      </c>
      <c r="F1136" s="154">
        <f>vlookup(G1136,terminals!$C$4:$O$196,13,FALSE)</f>
        <v>125</v>
      </c>
      <c r="G1136" s="174" t="s">
        <v>1112</v>
      </c>
      <c r="H1136" s="184" t="s">
        <v>1143</v>
      </c>
      <c r="I1136" s="176">
        <v>11875.0</v>
      </c>
      <c r="J1136" s="177">
        <v>9375.0</v>
      </c>
      <c r="K1136" s="178"/>
      <c r="L1136" s="179"/>
      <c r="M1136" s="103"/>
      <c r="N1136" s="103"/>
      <c r="O1136" s="162" t="s">
        <v>1268</v>
      </c>
      <c r="P1136" s="180">
        <v>557.0</v>
      </c>
      <c r="Q1136" s="103"/>
      <c r="R1136" s="168" t="str">
        <f t="shared" si="1"/>
        <v>749163</v>
      </c>
      <c r="S1136" s="181" t="str">
        <f>vlookup(R1136,route!$A$3:$L$2248,5,FALSE)</f>
        <v>Origin</v>
      </c>
      <c r="T1136" s="168" t="str">
        <f t="shared" si="2"/>
        <v>749125</v>
      </c>
      <c r="U1136" s="170" t="str">
        <f>vlookup(T1136,route!$A$3:$L$2248,5,FALSE)</f>
        <v>Dropoff</v>
      </c>
      <c r="V1136" s="131"/>
    </row>
    <row r="1137">
      <c r="A1137" s="160"/>
      <c r="B1137" s="168">
        <v>749.0</v>
      </c>
      <c r="C1137" s="174" t="s">
        <v>893</v>
      </c>
      <c r="D1137" s="154">
        <f>vlookup(E1137,terminals!$C$4:$O$196,13,FALSE)</f>
        <v>163</v>
      </c>
      <c r="E1137" s="174" t="s">
        <v>323</v>
      </c>
      <c r="F1137" s="154">
        <f>vlookup(G1137,terminals!$C$4:$O$196,13,FALSE)</f>
        <v>142</v>
      </c>
      <c r="G1137" s="174" t="s">
        <v>342</v>
      </c>
      <c r="H1137" s="184" t="s">
        <v>1143</v>
      </c>
      <c r="I1137" s="176">
        <v>11875.0</v>
      </c>
      <c r="J1137" s="177">
        <v>9375.0</v>
      </c>
      <c r="K1137" s="178"/>
      <c r="L1137" s="179"/>
      <c r="M1137" s="103"/>
      <c r="N1137" s="103"/>
      <c r="O1137" s="162" t="s">
        <v>1224</v>
      </c>
      <c r="P1137" s="180">
        <v>493.0</v>
      </c>
      <c r="Q1137" s="103"/>
      <c r="R1137" s="168" t="str">
        <f t="shared" si="1"/>
        <v>749163</v>
      </c>
      <c r="S1137" s="181" t="str">
        <f>vlookup(R1137,route!$A$3:$L$2248,5,FALSE)</f>
        <v>Origin</v>
      </c>
      <c r="T1137" s="168" t="str">
        <f t="shared" si="2"/>
        <v>749142</v>
      </c>
      <c r="U1137" s="170" t="str">
        <f>vlookup(T1137,route!$A$3:$L$2248,5,FALSE)</f>
        <v>Dropoff</v>
      </c>
      <c r="V1137" s="131"/>
    </row>
    <row r="1138">
      <c r="A1138" s="160"/>
      <c r="B1138" s="168">
        <v>749.0</v>
      </c>
      <c r="C1138" s="174" t="s">
        <v>893</v>
      </c>
      <c r="D1138" s="154">
        <f>vlookup(E1138,terminals!$C$4:$O$196,13,FALSE)</f>
        <v>163</v>
      </c>
      <c r="E1138" s="174" t="s">
        <v>323</v>
      </c>
      <c r="F1138" s="154">
        <f>vlookup(G1138,terminals!$C$4:$O$196,13,FALSE)</f>
        <v>127</v>
      </c>
      <c r="G1138" s="174" t="s">
        <v>336</v>
      </c>
      <c r="H1138" s="184" t="s">
        <v>1143</v>
      </c>
      <c r="I1138" s="176">
        <v>11875.0</v>
      </c>
      <c r="J1138" s="177">
        <v>9375.0</v>
      </c>
      <c r="K1138" s="178"/>
      <c r="L1138" s="179"/>
      <c r="M1138" s="103"/>
      <c r="N1138" s="103"/>
      <c r="O1138" s="162" t="s">
        <v>1524</v>
      </c>
      <c r="P1138" s="180">
        <v>557.0</v>
      </c>
      <c r="Q1138" s="103"/>
      <c r="R1138" s="168" t="str">
        <f t="shared" si="1"/>
        <v>749163</v>
      </c>
      <c r="S1138" s="181" t="str">
        <f>vlookup(R1138,route!$A$3:$L$2248,5,FALSE)</f>
        <v>Origin</v>
      </c>
      <c r="T1138" s="168" t="str">
        <f t="shared" si="2"/>
        <v>749127</v>
      </c>
      <c r="U1138" s="170" t="str">
        <f>vlookup(T1138,route!$A$3:$L$2248,5,FALSE)</f>
        <v>Lastdrop</v>
      </c>
      <c r="V1138" s="131"/>
    </row>
    <row r="1139">
      <c r="A1139" s="129"/>
      <c r="B1139" s="168">
        <v>749.0</v>
      </c>
      <c r="C1139" s="174" t="s">
        <v>893</v>
      </c>
      <c r="D1139" s="154">
        <f>vlookup(E1139,terminals!$C$4:$O$196,13,FALSE)</f>
        <v>163</v>
      </c>
      <c r="E1139" s="174" t="s">
        <v>323</v>
      </c>
      <c r="F1139" s="154">
        <f>vlookup(G1139,terminals!$C$4:$O$196,13,FALSE)</f>
        <v>146</v>
      </c>
      <c r="G1139" s="174" t="s">
        <v>350</v>
      </c>
      <c r="H1139" s="184" t="s">
        <v>1143</v>
      </c>
      <c r="I1139" s="176">
        <v>12350.0</v>
      </c>
      <c r="J1139" s="177">
        <v>9750.0</v>
      </c>
      <c r="K1139" s="178"/>
      <c r="L1139" s="179"/>
      <c r="M1139" s="103"/>
      <c r="N1139" s="103"/>
      <c r="O1139" s="162" t="s">
        <v>1525</v>
      </c>
      <c r="P1139" s="180">
        <v>629.0</v>
      </c>
      <c r="Q1139" s="103"/>
      <c r="R1139" s="168" t="str">
        <f t="shared" si="1"/>
        <v>749163</v>
      </c>
      <c r="S1139" s="181" t="str">
        <f>vlookup(R1139,route!$A$3:$L$2248,5,FALSE)</f>
        <v>Origin</v>
      </c>
      <c r="T1139" s="168" t="str">
        <f t="shared" si="2"/>
        <v>749146</v>
      </c>
      <c r="U1139" s="170" t="str">
        <f>vlookup(T1139,route!$A$3:$L$2248,5,FALSE)</f>
        <v>Destination</v>
      </c>
      <c r="V1139" s="131"/>
    </row>
    <row r="1140">
      <c r="A1140" s="160"/>
      <c r="B1140" s="168">
        <v>750.0</v>
      </c>
      <c r="C1140" s="174" t="s">
        <v>894</v>
      </c>
      <c r="D1140" s="154">
        <f>vlookup(E1140,terminals!$C$4:$O$196,13,FALSE)</f>
        <v>163</v>
      </c>
      <c r="E1140" s="174" t="s">
        <v>323</v>
      </c>
      <c r="F1140" s="154">
        <f>vlookup(G1140,terminals!$C$4:$O$196,13,FALSE)</f>
        <v>125</v>
      </c>
      <c r="G1140" s="174" t="s">
        <v>1112</v>
      </c>
      <c r="H1140" s="175" t="s">
        <v>1143</v>
      </c>
      <c r="I1140" s="176">
        <v>8075.0</v>
      </c>
      <c r="J1140" s="186">
        <v>6375.0</v>
      </c>
      <c r="K1140" s="178"/>
      <c r="L1140" s="179"/>
      <c r="M1140" s="103"/>
      <c r="N1140" s="103"/>
      <c r="O1140" s="187" t="s">
        <v>1526</v>
      </c>
      <c r="P1140" s="180">
        <v>755.0</v>
      </c>
      <c r="Q1140" s="103"/>
      <c r="R1140" s="168" t="str">
        <f t="shared" si="1"/>
        <v>750163</v>
      </c>
      <c r="S1140" s="181" t="str">
        <f>vlookup(R1140,route!$A$3:$L$2248,5,FALSE)</f>
        <v>Origin</v>
      </c>
      <c r="T1140" s="168" t="str">
        <f t="shared" si="2"/>
        <v>750125</v>
      </c>
      <c r="U1140" s="170" t="str">
        <f>vlookup(T1140,route!$A$3:$L$2248,5,FALSE)</f>
        <v>Dropoff</v>
      </c>
      <c r="V1140" s="131"/>
    </row>
    <row r="1141">
      <c r="A1141" s="160"/>
      <c r="B1141" s="168">
        <v>750.0</v>
      </c>
      <c r="C1141" s="174" t="s">
        <v>894</v>
      </c>
      <c r="D1141" s="154">
        <f>vlookup(E1141,terminals!$C$4:$O$196,13,FALSE)</f>
        <v>163</v>
      </c>
      <c r="E1141" s="174" t="s">
        <v>323</v>
      </c>
      <c r="F1141" s="154">
        <f>vlookup(G1141,terminals!$C$4:$O$196,13,FALSE)</f>
        <v>146</v>
      </c>
      <c r="G1141" s="174" t="s">
        <v>350</v>
      </c>
      <c r="H1141" s="175" t="s">
        <v>1143</v>
      </c>
      <c r="I1141" s="176">
        <v>8550.0</v>
      </c>
      <c r="J1141" s="186">
        <v>6750.0</v>
      </c>
      <c r="K1141" s="178"/>
      <c r="L1141" s="179"/>
      <c r="M1141" s="103"/>
      <c r="N1141" s="103"/>
      <c r="O1141" s="162" t="s">
        <v>1459</v>
      </c>
      <c r="P1141" s="180">
        <v>506.0</v>
      </c>
      <c r="Q1141" s="103"/>
      <c r="R1141" s="168" t="str">
        <f t="shared" si="1"/>
        <v>750163</v>
      </c>
      <c r="S1141" s="181" t="str">
        <f>vlookup(R1141,route!$A$3:$L$2248,5,FALSE)</f>
        <v>Origin</v>
      </c>
      <c r="T1141" s="168" t="str">
        <f t="shared" si="2"/>
        <v>750146</v>
      </c>
      <c r="U1141" s="170" t="str">
        <f>vlookup(T1141,route!$A$3:$L$2248,5,FALSE)</f>
        <v>Dropoff</v>
      </c>
      <c r="V1141" s="131"/>
    </row>
    <row r="1142">
      <c r="A1142" s="160"/>
      <c r="B1142" s="168">
        <v>750.0</v>
      </c>
      <c r="C1142" s="174" t="s">
        <v>894</v>
      </c>
      <c r="D1142" s="154">
        <f>vlookup(E1142,terminals!$C$4:$O$196,13,FALSE)</f>
        <v>163</v>
      </c>
      <c r="E1142" s="174" t="s">
        <v>323</v>
      </c>
      <c r="F1142" s="154">
        <f>vlookup(G1142,terminals!$C$4:$O$196,13,FALSE)</f>
        <v>144</v>
      </c>
      <c r="G1142" s="174" t="s">
        <v>344</v>
      </c>
      <c r="H1142" s="175" t="s">
        <v>1143</v>
      </c>
      <c r="I1142" s="176">
        <v>9025.0</v>
      </c>
      <c r="J1142" s="186">
        <v>7125.0</v>
      </c>
      <c r="K1142" s="178"/>
      <c r="L1142" s="179"/>
      <c r="M1142" s="103"/>
      <c r="N1142" s="103"/>
      <c r="O1142" s="162" t="s">
        <v>1204</v>
      </c>
      <c r="P1142" s="180">
        <v>450.0</v>
      </c>
      <c r="Q1142" s="103"/>
      <c r="R1142" s="168" t="str">
        <f t="shared" si="1"/>
        <v>750163</v>
      </c>
      <c r="S1142" s="181" t="str">
        <f>vlookup(R1142,route!$A$3:$L$2248,5,FALSE)</f>
        <v>Origin</v>
      </c>
      <c r="T1142" s="168" t="str">
        <f t="shared" si="2"/>
        <v>750144</v>
      </c>
      <c r="U1142" s="170" t="str">
        <f>vlookup(T1142,route!$A$3:$L$2248,5,FALSE)</f>
        <v>Lastdrop</v>
      </c>
      <c r="V1142" s="131"/>
    </row>
    <row r="1143">
      <c r="A1143" s="129"/>
      <c r="B1143" s="168">
        <v>750.0</v>
      </c>
      <c r="C1143" s="174" t="s">
        <v>894</v>
      </c>
      <c r="D1143" s="154">
        <f>vlookup(E1143,terminals!$C$4:$O$196,13,FALSE)</f>
        <v>163</v>
      </c>
      <c r="E1143" s="174" t="s">
        <v>323</v>
      </c>
      <c r="F1143" s="154">
        <f>vlookup(G1143,terminals!$C$4:$O$196,13,FALSE)</f>
        <v>141</v>
      </c>
      <c r="G1143" s="174" t="s">
        <v>1113</v>
      </c>
      <c r="H1143" s="175" t="s">
        <v>1143</v>
      </c>
      <c r="I1143" s="176">
        <v>10450.0</v>
      </c>
      <c r="J1143" s="186">
        <v>8250.0</v>
      </c>
      <c r="K1143" s="178"/>
      <c r="L1143" s="179"/>
      <c r="M1143" s="103"/>
      <c r="N1143" s="103"/>
      <c r="O1143" s="162" t="s">
        <v>1527</v>
      </c>
      <c r="P1143" s="180">
        <v>447.0</v>
      </c>
      <c r="Q1143" s="103"/>
      <c r="R1143" s="168" t="str">
        <f t="shared" si="1"/>
        <v>750163</v>
      </c>
      <c r="S1143" s="181" t="str">
        <f>vlookup(R1143,route!$A$3:$L$2248,5,FALSE)</f>
        <v>Origin</v>
      </c>
      <c r="T1143" s="168" t="str">
        <f t="shared" si="2"/>
        <v>750141</v>
      </c>
      <c r="U1143" s="170" t="str">
        <f>vlookup(T1143,route!$A$3:$L$2248,5,FALSE)</f>
        <v>Destination</v>
      </c>
      <c r="V1143" s="131"/>
    </row>
    <row r="1144">
      <c r="A1144" s="160"/>
      <c r="B1144" s="168">
        <v>751.0</v>
      </c>
      <c r="C1144" s="174" t="s">
        <v>897</v>
      </c>
      <c r="D1144" s="154">
        <f>vlookup(E1144,terminals!$C$4:$O$196,13,FALSE)</f>
        <v>163</v>
      </c>
      <c r="E1144" s="174" t="s">
        <v>323</v>
      </c>
      <c r="F1144" s="154">
        <f>vlookup(G1144,terminals!$C$4:$O$196,13,FALSE)</f>
        <v>152</v>
      </c>
      <c r="G1144" s="174" t="s">
        <v>332</v>
      </c>
      <c r="H1144" s="184" t="s">
        <v>1143</v>
      </c>
      <c r="I1144" s="176">
        <v>10450.0</v>
      </c>
      <c r="J1144" s="186">
        <v>8250.0</v>
      </c>
      <c r="K1144" s="178"/>
      <c r="L1144" s="179"/>
      <c r="M1144" s="103"/>
      <c r="N1144" s="103"/>
      <c r="O1144" s="162" t="s">
        <v>1264</v>
      </c>
      <c r="P1144" s="180">
        <v>486.0</v>
      </c>
      <c r="Q1144" s="103"/>
      <c r="R1144" s="168" t="str">
        <f t="shared" si="1"/>
        <v>751163</v>
      </c>
      <c r="S1144" s="181" t="str">
        <f>vlookup(R1144,route!$A$3:$L$2248,5,FALSE)</f>
        <v>Origin</v>
      </c>
      <c r="T1144" s="168" t="str">
        <f t="shared" si="2"/>
        <v>751152</v>
      </c>
      <c r="U1144" s="170" t="str">
        <f>vlookup(T1144,route!$A$3:$L$2248,5,FALSE)</f>
        <v>Dropoff</v>
      </c>
      <c r="V1144" s="131"/>
    </row>
    <row r="1145">
      <c r="A1145" s="160"/>
      <c r="B1145" s="168">
        <v>751.0</v>
      </c>
      <c r="C1145" s="174" t="s">
        <v>897</v>
      </c>
      <c r="D1145" s="154">
        <f>vlookup(E1145,terminals!$C$4:$O$196,13,FALSE)</f>
        <v>163</v>
      </c>
      <c r="E1145" s="174" t="s">
        <v>323</v>
      </c>
      <c r="F1145" s="154">
        <f>vlookup(G1145,terminals!$C$4:$O$196,13,FALSE)</f>
        <v>127</v>
      </c>
      <c r="G1145" s="174" t="s">
        <v>336</v>
      </c>
      <c r="H1145" s="184" t="s">
        <v>1143</v>
      </c>
      <c r="I1145" s="176">
        <v>11875.0</v>
      </c>
      <c r="J1145" s="186">
        <v>9375.0</v>
      </c>
      <c r="K1145" s="178"/>
      <c r="L1145" s="179"/>
      <c r="M1145" s="103"/>
      <c r="N1145" s="103"/>
      <c r="O1145" s="162" t="s">
        <v>1524</v>
      </c>
      <c r="P1145" s="180">
        <v>536.0</v>
      </c>
      <c r="Q1145" s="103"/>
      <c r="R1145" s="168" t="str">
        <f t="shared" si="1"/>
        <v>751163</v>
      </c>
      <c r="S1145" s="181" t="str">
        <f>vlookup(R1145,route!$A$3:$L$2248,5,FALSE)</f>
        <v>Origin</v>
      </c>
      <c r="T1145" s="168" t="str">
        <f t="shared" si="2"/>
        <v>751127</v>
      </c>
      <c r="U1145" s="170" t="str">
        <f>vlookup(T1145,route!$A$3:$L$2248,5,FALSE)</f>
        <v>Dropoff</v>
      </c>
      <c r="V1145" s="131"/>
    </row>
    <row r="1146">
      <c r="A1146" s="160"/>
      <c r="B1146" s="168">
        <v>751.0</v>
      </c>
      <c r="C1146" s="174" t="s">
        <v>897</v>
      </c>
      <c r="D1146" s="154">
        <f>vlookup(E1146,terminals!$C$4:$O$196,13,FALSE)</f>
        <v>163</v>
      </c>
      <c r="E1146" s="174" t="s">
        <v>323</v>
      </c>
      <c r="F1146" s="154">
        <f>vlookup(G1146,terminals!$C$4:$O$196,13,FALSE)</f>
        <v>142</v>
      </c>
      <c r="G1146" s="174" t="s">
        <v>342</v>
      </c>
      <c r="H1146" s="184" t="s">
        <v>1143</v>
      </c>
      <c r="I1146" s="176">
        <v>11875.0</v>
      </c>
      <c r="J1146" s="186">
        <v>9375.0</v>
      </c>
      <c r="K1146" s="178"/>
      <c r="L1146" s="179"/>
      <c r="M1146" s="103"/>
      <c r="N1146" s="103"/>
      <c r="O1146" s="162" t="s">
        <v>1224</v>
      </c>
      <c r="P1146" s="180">
        <v>424.0</v>
      </c>
      <c r="Q1146" s="103"/>
      <c r="R1146" s="168" t="str">
        <f t="shared" si="1"/>
        <v>751163</v>
      </c>
      <c r="S1146" s="181" t="str">
        <f>vlookup(R1146,route!$A$3:$L$2248,5,FALSE)</f>
        <v>Origin</v>
      </c>
      <c r="T1146" s="168" t="str">
        <f t="shared" si="2"/>
        <v>751142</v>
      </c>
      <c r="U1146" s="170" t="str">
        <f>vlookup(T1146,route!$A$3:$L$2248,5,FALSE)</f>
        <v>Dropoff</v>
      </c>
      <c r="V1146" s="131"/>
    </row>
    <row r="1147">
      <c r="A1147" s="160"/>
      <c r="B1147" s="168">
        <v>751.0</v>
      </c>
      <c r="C1147" s="174" t="s">
        <v>897</v>
      </c>
      <c r="D1147" s="154">
        <f>vlookup(E1147,terminals!$C$4:$O$196,13,FALSE)</f>
        <v>163</v>
      </c>
      <c r="E1147" s="174" t="s">
        <v>323</v>
      </c>
      <c r="F1147" s="154">
        <f>vlookup(G1147,terminals!$C$4:$O$196,13,FALSE)</f>
        <v>131</v>
      </c>
      <c r="G1147" s="174" t="s">
        <v>1111</v>
      </c>
      <c r="H1147" s="184" t="s">
        <v>1143</v>
      </c>
      <c r="I1147" s="176">
        <v>11875.0</v>
      </c>
      <c r="J1147" s="186">
        <v>9375.0</v>
      </c>
      <c r="K1147" s="178"/>
      <c r="L1147" s="179"/>
      <c r="M1147" s="103"/>
      <c r="N1147" s="103"/>
      <c r="O1147" s="162" t="s">
        <v>1521</v>
      </c>
      <c r="P1147" s="180">
        <v>609.0</v>
      </c>
      <c r="Q1147" s="103"/>
      <c r="R1147" s="168" t="str">
        <f t="shared" si="1"/>
        <v>751163</v>
      </c>
      <c r="S1147" s="181" t="str">
        <f>vlookup(R1147,route!$A$3:$L$2248,5,FALSE)</f>
        <v>Origin</v>
      </c>
      <c r="T1147" s="168" t="str">
        <f t="shared" si="2"/>
        <v>751131</v>
      </c>
      <c r="U1147" s="170" t="str">
        <f>vlookup(T1147,route!$A$3:$L$2248,5,FALSE)</f>
        <v>Lastdrop</v>
      </c>
      <c r="V1147" s="131"/>
    </row>
    <row r="1148">
      <c r="A1148" s="129"/>
      <c r="B1148" s="168">
        <v>751.0</v>
      </c>
      <c r="C1148" s="174" t="s">
        <v>897</v>
      </c>
      <c r="D1148" s="154">
        <f>vlookup(E1148,terminals!$C$4:$O$196,13,FALSE)</f>
        <v>163</v>
      </c>
      <c r="E1148" s="174" t="s">
        <v>323</v>
      </c>
      <c r="F1148" s="154">
        <f>vlookup(G1148,terminals!$C$4:$O$196,13,FALSE)</f>
        <v>149</v>
      </c>
      <c r="G1148" s="174" t="s">
        <v>1114</v>
      </c>
      <c r="H1148" s="184" t="s">
        <v>1143</v>
      </c>
      <c r="I1148" s="176">
        <v>12350.0</v>
      </c>
      <c r="J1148" s="177">
        <v>9750.0</v>
      </c>
      <c r="K1148" s="178"/>
      <c r="L1148" s="179"/>
      <c r="M1148" s="103"/>
      <c r="N1148" s="103"/>
      <c r="O1148" s="162" t="s">
        <v>1207</v>
      </c>
      <c r="P1148" s="180">
        <v>450.0</v>
      </c>
      <c r="Q1148" s="103"/>
      <c r="R1148" s="168" t="str">
        <f t="shared" si="1"/>
        <v>751163</v>
      </c>
      <c r="S1148" s="181" t="str">
        <f>vlookup(R1148,route!$A$3:$L$2248,5,FALSE)</f>
        <v>Origin</v>
      </c>
      <c r="T1148" s="168" t="str">
        <f t="shared" si="2"/>
        <v>751149</v>
      </c>
      <c r="U1148" s="170" t="str">
        <f>vlookup(T1148,route!$A$3:$L$2248,5,FALSE)</f>
        <v>Destination</v>
      </c>
      <c r="V1148" s="131"/>
    </row>
    <row r="1149">
      <c r="A1149" s="160"/>
      <c r="B1149" s="168">
        <v>752.0</v>
      </c>
      <c r="C1149" s="174" t="s">
        <v>898</v>
      </c>
      <c r="D1149" s="154">
        <f>vlookup(E1149,terminals!$C$4:$O$196,13,FALSE)</f>
        <v>163</v>
      </c>
      <c r="E1149" s="174" t="s">
        <v>323</v>
      </c>
      <c r="F1149" s="154">
        <f>vlookup(G1149,terminals!$C$4:$O$196,13,FALSE)</f>
        <v>143</v>
      </c>
      <c r="G1149" s="174" t="s">
        <v>337</v>
      </c>
      <c r="H1149" s="184" t="s">
        <v>1143</v>
      </c>
      <c r="I1149" s="176">
        <v>8550.0</v>
      </c>
      <c r="J1149" s="186">
        <v>6750.0</v>
      </c>
      <c r="K1149" s="178"/>
      <c r="L1149" s="179"/>
      <c r="M1149" s="103"/>
      <c r="N1149" s="103"/>
      <c r="O1149" s="162" t="s">
        <v>1528</v>
      </c>
      <c r="P1149" s="180">
        <v>447.0</v>
      </c>
      <c r="Q1149" s="103"/>
      <c r="R1149" s="168" t="str">
        <f t="shared" si="1"/>
        <v>752163</v>
      </c>
      <c r="S1149" s="181" t="str">
        <f>vlookup(R1149,route!$A$3:$L$2248,5,FALSE)</f>
        <v>Origin</v>
      </c>
      <c r="T1149" s="168" t="str">
        <f t="shared" si="2"/>
        <v>752143</v>
      </c>
      <c r="U1149" s="170" t="str">
        <f>vlookup(T1149,route!$A$3:$L$2248,5,FALSE)</f>
        <v>Lastdrop</v>
      </c>
      <c r="V1149" s="131"/>
    </row>
    <row r="1150">
      <c r="A1150" s="129"/>
      <c r="B1150" s="168">
        <v>752.0</v>
      </c>
      <c r="C1150" s="174" t="s">
        <v>898</v>
      </c>
      <c r="D1150" s="154">
        <f>vlookup(E1150,terminals!$C$4:$O$196,13,FALSE)</f>
        <v>163</v>
      </c>
      <c r="E1150" s="174" t="s">
        <v>323</v>
      </c>
      <c r="F1150" s="154">
        <f>vlookup(G1150,terminals!$C$4:$O$196,13,FALSE)</f>
        <v>183</v>
      </c>
      <c r="G1150" s="174" t="s">
        <v>1115</v>
      </c>
      <c r="H1150" s="184" t="s">
        <v>1143</v>
      </c>
      <c r="I1150" s="176">
        <v>10450.0</v>
      </c>
      <c r="J1150" s="186">
        <v>8250.0</v>
      </c>
      <c r="K1150" s="178"/>
      <c r="L1150" s="179"/>
      <c r="M1150" s="103"/>
      <c r="N1150" s="103"/>
      <c r="O1150" s="162" t="s">
        <v>1402</v>
      </c>
      <c r="P1150" s="180">
        <v>506.0</v>
      </c>
      <c r="Q1150" s="103"/>
      <c r="R1150" s="168" t="str">
        <f t="shared" si="1"/>
        <v>752163</v>
      </c>
      <c r="S1150" s="181" t="str">
        <f>vlookup(R1150,route!$A$3:$L$2248,5,FALSE)</f>
        <v>Origin</v>
      </c>
      <c r="T1150" s="168" t="str">
        <f t="shared" si="2"/>
        <v>752183</v>
      </c>
      <c r="U1150" s="170" t="str">
        <f>vlookup(T1150,route!$A$3:$L$2248,5,FALSE)</f>
        <v>Destination</v>
      </c>
      <c r="V1150" s="131"/>
    </row>
    <row r="1151">
      <c r="A1151" s="160"/>
      <c r="B1151" s="168">
        <v>753.0</v>
      </c>
      <c r="C1151" s="174" t="s">
        <v>899</v>
      </c>
      <c r="D1151" s="154">
        <f>vlookup(E1151,terminals!$C$4:$O$196,13,FALSE)</f>
        <v>163</v>
      </c>
      <c r="E1151" s="174" t="s">
        <v>323</v>
      </c>
      <c r="F1151" s="154">
        <f>vlookup(G1151,terminals!$C$4:$O$196,13,FALSE)</f>
        <v>127</v>
      </c>
      <c r="G1151" s="174" t="s">
        <v>336</v>
      </c>
      <c r="H1151" s="175" t="s">
        <v>1143</v>
      </c>
      <c r="I1151" s="176">
        <v>8550.0</v>
      </c>
      <c r="J1151" s="186">
        <v>6750.0</v>
      </c>
      <c r="K1151" s="178"/>
      <c r="L1151" s="179"/>
      <c r="M1151" s="103"/>
      <c r="N1151" s="103"/>
      <c r="O1151" s="162" t="s">
        <v>1524</v>
      </c>
      <c r="P1151" s="180">
        <v>486.0</v>
      </c>
      <c r="Q1151" s="103"/>
      <c r="R1151" s="168" t="str">
        <f t="shared" si="1"/>
        <v>753163</v>
      </c>
      <c r="S1151" s="181" t="str">
        <f>vlookup(R1151,route!$A$3:$L$2248,5,FALSE)</f>
        <v>Origin</v>
      </c>
      <c r="T1151" s="168" t="str">
        <f t="shared" si="2"/>
        <v>753127</v>
      </c>
      <c r="U1151" s="170" t="str">
        <f>vlookup(T1151,route!$A$3:$L$2248,5,FALSE)</f>
        <v>Dropoff</v>
      </c>
      <c r="V1151" s="131"/>
    </row>
    <row r="1152">
      <c r="A1152" s="160"/>
      <c r="B1152" s="168">
        <v>753.0</v>
      </c>
      <c r="C1152" s="174" t="s">
        <v>899</v>
      </c>
      <c r="D1152" s="154">
        <f>vlookup(E1152,terminals!$C$4:$O$196,13,FALSE)</f>
        <v>163</v>
      </c>
      <c r="E1152" s="174" t="s">
        <v>323</v>
      </c>
      <c r="F1152" s="154">
        <f>vlookup(G1152,terminals!$C$4:$O$196,13,FALSE)</f>
        <v>142</v>
      </c>
      <c r="G1152" s="174" t="s">
        <v>342</v>
      </c>
      <c r="H1152" s="175" t="s">
        <v>1143</v>
      </c>
      <c r="I1152" s="176">
        <v>9025.0</v>
      </c>
      <c r="J1152" s="177">
        <v>7125.0</v>
      </c>
      <c r="K1152" s="178"/>
      <c r="L1152" s="179"/>
      <c r="M1152" s="103"/>
      <c r="N1152" s="103"/>
      <c r="O1152" s="162" t="s">
        <v>1224</v>
      </c>
      <c r="P1152" s="180">
        <v>452.0</v>
      </c>
      <c r="Q1152" s="103"/>
      <c r="R1152" s="168" t="str">
        <f t="shared" si="1"/>
        <v>753163</v>
      </c>
      <c r="S1152" s="181" t="str">
        <f>vlookup(R1152,route!$A$3:$L$2248,5,FALSE)</f>
        <v>Origin</v>
      </c>
      <c r="T1152" s="168" t="str">
        <f t="shared" si="2"/>
        <v>753142</v>
      </c>
      <c r="U1152" s="170" t="str">
        <f>vlookup(T1152,route!$A$3:$L$2248,5,FALSE)</f>
        <v>Dropoff</v>
      </c>
      <c r="V1152" s="131"/>
    </row>
    <row r="1153">
      <c r="A1153" s="160"/>
      <c r="B1153" s="168">
        <v>753.0</v>
      </c>
      <c r="C1153" s="174" t="s">
        <v>899</v>
      </c>
      <c r="D1153" s="154">
        <f>vlookup(E1153,terminals!$C$4:$O$196,13,FALSE)</f>
        <v>163</v>
      </c>
      <c r="E1153" s="174" t="s">
        <v>323</v>
      </c>
      <c r="F1153" s="154">
        <f>vlookup(G1153,terminals!$C$4:$O$196,13,FALSE)</f>
        <v>152</v>
      </c>
      <c r="G1153" s="174" t="s">
        <v>332</v>
      </c>
      <c r="H1153" s="175" t="s">
        <v>1143</v>
      </c>
      <c r="I1153" s="176">
        <v>8550.0</v>
      </c>
      <c r="J1153" s="186">
        <v>6750.0</v>
      </c>
      <c r="K1153" s="178"/>
      <c r="L1153" s="179"/>
      <c r="M1153" s="103"/>
      <c r="N1153" s="103"/>
      <c r="O1153" s="162" t="s">
        <v>1264</v>
      </c>
      <c r="P1153" s="180">
        <v>480.0</v>
      </c>
      <c r="Q1153" s="103"/>
      <c r="R1153" s="168" t="str">
        <f t="shared" si="1"/>
        <v>753163</v>
      </c>
      <c r="S1153" s="181" t="str">
        <f>vlookup(R1153,route!$A$3:$L$2248,5,FALSE)</f>
        <v>Origin</v>
      </c>
      <c r="T1153" s="168" t="str">
        <f t="shared" si="2"/>
        <v>753152</v>
      </c>
      <c r="U1153" s="170" t="str">
        <f>vlookup(T1153,route!$A$3:$L$2248,5,FALSE)</f>
        <v>Dropoff</v>
      </c>
      <c r="V1153" s="131"/>
    </row>
    <row r="1154">
      <c r="A1154" s="160"/>
      <c r="B1154" s="168">
        <v>753.0</v>
      </c>
      <c r="C1154" s="174" t="s">
        <v>899</v>
      </c>
      <c r="D1154" s="154">
        <f>vlookup(E1154,terminals!$C$4:$O$196,13,FALSE)</f>
        <v>163</v>
      </c>
      <c r="E1154" s="174" t="s">
        <v>323</v>
      </c>
      <c r="F1154" s="154">
        <f>vlookup(G1154,terminals!$C$4:$O$196,13,FALSE)</f>
        <v>131</v>
      </c>
      <c r="G1154" s="174" t="s">
        <v>1111</v>
      </c>
      <c r="H1154" s="175" t="s">
        <v>1143</v>
      </c>
      <c r="I1154" s="176">
        <v>9025.0</v>
      </c>
      <c r="J1154" s="177">
        <v>7500.0</v>
      </c>
      <c r="K1154" s="178"/>
      <c r="L1154" s="179"/>
      <c r="M1154" s="103"/>
      <c r="N1154" s="103"/>
      <c r="O1154" s="162" t="s">
        <v>1521</v>
      </c>
      <c r="P1154" s="180">
        <v>447.0</v>
      </c>
      <c r="Q1154" s="103"/>
      <c r="R1154" s="168" t="str">
        <f t="shared" si="1"/>
        <v>753163</v>
      </c>
      <c r="S1154" s="181" t="str">
        <f>vlookup(R1154,route!$A$3:$L$2248,5,FALSE)</f>
        <v>Origin</v>
      </c>
      <c r="T1154" s="168" t="str">
        <f t="shared" si="2"/>
        <v>753131</v>
      </c>
      <c r="U1154" s="170" t="str">
        <f>vlookup(T1154,route!$A$3:$L$2248,5,FALSE)</f>
        <v>Lastdrop</v>
      </c>
      <c r="V1154" s="131"/>
    </row>
    <row r="1155">
      <c r="A1155" s="129"/>
      <c r="B1155" s="168">
        <v>753.0</v>
      </c>
      <c r="C1155" s="174" t="s">
        <v>899</v>
      </c>
      <c r="D1155" s="154">
        <f>vlookup(E1155,terminals!$C$4:$O$196,13,FALSE)</f>
        <v>163</v>
      </c>
      <c r="E1155" s="174" t="s">
        <v>323</v>
      </c>
      <c r="F1155" s="154">
        <f>vlookup(G1155,terminals!$C$4:$O$196,13,FALSE)</f>
        <v>123</v>
      </c>
      <c r="G1155" s="174" t="s">
        <v>346</v>
      </c>
      <c r="H1155" s="175" t="s">
        <v>1143</v>
      </c>
      <c r="I1155" s="176">
        <v>10925.0</v>
      </c>
      <c r="J1155" s="186">
        <v>7125.0</v>
      </c>
      <c r="K1155" s="178"/>
      <c r="L1155" s="179"/>
      <c r="M1155" s="103"/>
      <c r="N1155" s="103"/>
      <c r="O1155" s="162" t="s">
        <v>1329</v>
      </c>
      <c r="P1155" s="180">
        <v>450.0</v>
      </c>
      <c r="Q1155" s="103"/>
      <c r="R1155" s="168" t="str">
        <f t="shared" si="1"/>
        <v>753163</v>
      </c>
      <c r="S1155" s="181" t="str">
        <f>vlookup(R1155,route!$A$3:$L$2248,5,FALSE)</f>
        <v>Origin</v>
      </c>
      <c r="T1155" s="168" t="str">
        <f t="shared" si="2"/>
        <v>753123</v>
      </c>
      <c r="U1155" s="170" t="str">
        <f>vlookup(T1155,route!$A$3:$L$2248,5,FALSE)</f>
        <v>Destination</v>
      </c>
      <c r="V1155" s="131"/>
    </row>
    <row r="1156">
      <c r="A1156" s="160"/>
      <c r="B1156" s="168">
        <v>754.0</v>
      </c>
      <c r="C1156" s="174" t="s">
        <v>900</v>
      </c>
      <c r="D1156" s="154">
        <f>vlookup(E1156,terminals!$C$4:$O$196,13,FALSE)</f>
        <v>163</v>
      </c>
      <c r="E1156" s="174" t="s">
        <v>323</v>
      </c>
      <c r="F1156" s="154">
        <f>vlookup(G1156,terminals!$C$4:$O$196,13,FALSE)</f>
        <v>126</v>
      </c>
      <c r="G1156" s="174" t="s">
        <v>334</v>
      </c>
      <c r="H1156" s="175" t="s">
        <v>1143</v>
      </c>
      <c r="I1156" s="176">
        <v>8550.0</v>
      </c>
      <c r="J1156" s="186">
        <v>6750.0</v>
      </c>
      <c r="K1156" s="178"/>
      <c r="L1156" s="179"/>
      <c r="M1156" s="103"/>
      <c r="N1156" s="103"/>
      <c r="O1156" s="162" t="s">
        <v>1488</v>
      </c>
      <c r="P1156" s="180">
        <v>494.0</v>
      </c>
      <c r="Q1156" s="103"/>
      <c r="R1156" s="168" t="str">
        <f t="shared" si="1"/>
        <v>754163</v>
      </c>
      <c r="S1156" s="181" t="str">
        <f>vlookup(R1156,route!$A$3:$L$2248,5,FALSE)</f>
        <v>Origin</v>
      </c>
      <c r="T1156" s="168" t="str">
        <f t="shared" si="2"/>
        <v>754126</v>
      </c>
      <c r="U1156" s="170" t="str">
        <f>vlookup(T1156,route!$A$3:$L$2248,5,FALSE)</f>
        <v>Dropoff</v>
      </c>
      <c r="V1156" s="131"/>
    </row>
    <row r="1157">
      <c r="A1157" s="160"/>
      <c r="B1157" s="168">
        <v>754.0</v>
      </c>
      <c r="C1157" s="174" t="s">
        <v>900</v>
      </c>
      <c r="D1157" s="154">
        <f>vlookup(E1157,terminals!$C$4:$O$196,13,FALSE)</f>
        <v>163</v>
      </c>
      <c r="E1157" s="174" t="s">
        <v>323</v>
      </c>
      <c r="F1157" s="154">
        <f>vlookup(G1157,terminals!$C$4:$O$196,13,FALSE)</f>
        <v>142</v>
      </c>
      <c r="G1157" s="174" t="s">
        <v>342</v>
      </c>
      <c r="H1157" s="175" t="s">
        <v>1143</v>
      </c>
      <c r="I1157" s="176">
        <v>8550.0</v>
      </c>
      <c r="J1157" s="186">
        <v>6750.0</v>
      </c>
      <c r="K1157" s="178"/>
      <c r="L1157" s="179"/>
      <c r="M1157" s="103"/>
      <c r="N1157" s="103"/>
      <c r="O1157" s="162" t="s">
        <v>1224</v>
      </c>
      <c r="P1157" s="180">
        <v>536.0</v>
      </c>
      <c r="Q1157" s="103"/>
      <c r="R1157" s="168" t="str">
        <f t="shared" si="1"/>
        <v>754163</v>
      </c>
      <c r="S1157" s="181" t="str">
        <f>vlookup(R1157,route!$A$3:$L$2248,5,FALSE)</f>
        <v>Origin</v>
      </c>
      <c r="T1157" s="168" t="str">
        <f t="shared" si="2"/>
        <v>754142</v>
      </c>
      <c r="U1157" s="170" t="str">
        <f>vlookup(T1157,route!$A$3:$L$2248,5,FALSE)</f>
        <v>Dropoff</v>
      </c>
      <c r="V1157" s="131"/>
    </row>
    <row r="1158">
      <c r="A1158" s="160"/>
      <c r="B1158" s="168">
        <v>754.0</v>
      </c>
      <c r="C1158" s="174" t="s">
        <v>900</v>
      </c>
      <c r="D1158" s="154">
        <f>vlookup(E1158,terminals!$C$4:$O$196,13,FALSE)</f>
        <v>163</v>
      </c>
      <c r="E1158" s="174" t="s">
        <v>323</v>
      </c>
      <c r="F1158" s="154">
        <f>vlookup(G1158,terminals!$C$4:$O$196,13,FALSE)</f>
        <v>127</v>
      </c>
      <c r="G1158" s="174" t="s">
        <v>336</v>
      </c>
      <c r="H1158" s="175" t="s">
        <v>1143</v>
      </c>
      <c r="I1158" s="176">
        <v>8550.0</v>
      </c>
      <c r="J1158" s="186">
        <v>6750.0</v>
      </c>
      <c r="K1158" s="178"/>
      <c r="L1158" s="179"/>
      <c r="M1158" s="103"/>
      <c r="N1158" s="103"/>
      <c r="O1158" s="162" t="s">
        <v>1524</v>
      </c>
      <c r="P1158" s="180">
        <v>517.0</v>
      </c>
      <c r="Q1158" s="103"/>
      <c r="R1158" s="168" t="str">
        <f t="shared" si="1"/>
        <v>754163</v>
      </c>
      <c r="S1158" s="181" t="str">
        <f>vlookup(R1158,route!$A$3:$L$2248,5,FALSE)</f>
        <v>Origin</v>
      </c>
      <c r="T1158" s="168" t="str">
        <f t="shared" si="2"/>
        <v>754127</v>
      </c>
      <c r="U1158" s="170" t="str">
        <f>vlookup(T1158,route!$A$3:$L$2248,5,FALSE)</f>
        <v>Dropoff</v>
      </c>
      <c r="V1158" s="131"/>
    </row>
    <row r="1159">
      <c r="A1159" s="160"/>
      <c r="B1159" s="168">
        <v>754.0</v>
      </c>
      <c r="C1159" s="174" t="s">
        <v>900</v>
      </c>
      <c r="D1159" s="154">
        <f>vlookup(E1159,terminals!$C$4:$O$196,13,FALSE)</f>
        <v>163</v>
      </c>
      <c r="E1159" s="174" t="s">
        <v>323</v>
      </c>
      <c r="F1159" s="154">
        <f>vlookup(G1159,terminals!$C$4:$O$196,13,FALSE)</f>
        <v>128</v>
      </c>
      <c r="G1159" s="174" t="s">
        <v>338</v>
      </c>
      <c r="H1159" s="175" t="s">
        <v>1143</v>
      </c>
      <c r="I1159" s="176">
        <v>8550.0</v>
      </c>
      <c r="J1159" s="186">
        <v>6750.0</v>
      </c>
      <c r="K1159" s="178"/>
      <c r="L1159" s="179"/>
      <c r="M1159" s="103"/>
      <c r="N1159" s="103"/>
      <c r="O1159" s="162" t="s">
        <v>1495</v>
      </c>
      <c r="P1159" s="180">
        <v>424.0</v>
      </c>
      <c r="Q1159" s="103"/>
      <c r="R1159" s="168" t="str">
        <f t="shared" si="1"/>
        <v>754163</v>
      </c>
      <c r="S1159" s="181" t="str">
        <f>vlookup(R1159,route!$A$3:$L$2248,5,FALSE)</f>
        <v>Origin</v>
      </c>
      <c r="T1159" s="168" t="str">
        <f t="shared" si="2"/>
        <v>754128</v>
      </c>
      <c r="U1159" s="170" t="str">
        <f>vlookup(T1159,route!$A$3:$L$2248,5,FALSE)</f>
        <v>Dropoff</v>
      </c>
      <c r="V1159" s="131"/>
    </row>
    <row r="1160">
      <c r="A1160" s="160"/>
      <c r="B1160" s="168">
        <v>754.0</v>
      </c>
      <c r="C1160" s="174" t="s">
        <v>900</v>
      </c>
      <c r="D1160" s="154">
        <f>vlookup(E1160,terminals!$C$4:$O$196,13,FALSE)</f>
        <v>163</v>
      </c>
      <c r="E1160" s="174" t="s">
        <v>323</v>
      </c>
      <c r="F1160" s="154">
        <f>vlookup(G1160,terminals!$C$4:$O$196,13,FALSE)</f>
        <v>150</v>
      </c>
      <c r="G1160" s="174" t="s">
        <v>343</v>
      </c>
      <c r="H1160" s="175" t="s">
        <v>1143</v>
      </c>
      <c r="I1160" s="176">
        <v>9025.0</v>
      </c>
      <c r="J1160" s="186">
        <v>7125.0</v>
      </c>
      <c r="K1160" s="178"/>
      <c r="L1160" s="179"/>
      <c r="M1160" s="103"/>
      <c r="N1160" s="103"/>
      <c r="O1160" s="162" t="s">
        <v>1450</v>
      </c>
      <c r="P1160" s="180">
        <v>441.0</v>
      </c>
      <c r="Q1160" s="103"/>
      <c r="R1160" s="168" t="str">
        <f t="shared" si="1"/>
        <v>754163</v>
      </c>
      <c r="S1160" s="181" t="str">
        <f>vlookup(R1160,route!$A$3:$L$2248,5,FALSE)</f>
        <v>Origin</v>
      </c>
      <c r="T1160" s="168" t="str">
        <f t="shared" si="2"/>
        <v>754150</v>
      </c>
      <c r="U1160" s="170" t="str">
        <f>vlookup(T1160,route!$A$3:$L$2248,5,FALSE)</f>
        <v>Lastdrop</v>
      </c>
      <c r="V1160" s="131"/>
    </row>
    <row r="1161">
      <c r="A1161" s="129"/>
      <c r="B1161" s="168">
        <v>754.0</v>
      </c>
      <c r="C1161" s="174" t="s">
        <v>900</v>
      </c>
      <c r="D1161" s="154">
        <f>vlookup(E1161,terminals!$C$4:$O$196,13,FALSE)</f>
        <v>163</v>
      </c>
      <c r="E1161" s="174" t="s">
        <v>323</v>
      </c>
      <c r="F1161" s="154">
        <f>vlookup(G1161,terminals!$C$4:$O$196,13,FALSE)</f>
        <v>129</v>
      </c>
      <c r="G1161" s="174" t="s">
        <v>340</v>
      </c>
      <c r="H1161" s="175" t="s">
        <v>1143</v>
      </c>
      <c r="I1161" s="176">
        <v>9025.0</v>
      </c>
      <c r="J1161" s="186">
        <v>7125.0</v>
      </c>
      <c r="K1161" s="178"/>
      <c r="L1161" s="179"/>
      <c r="M1161" s="103"/>
      <c r="N1161" s="103"/>
      <c r="O1161" s="162" t="s">
        <v>1313</v>
      </c>
      <c r="P1161" s="180">
        <v>459.0</v>
      </c>
      <c r="Q1161" s="103"/>
      <c r="R1161" s="168" t="str">
        <f t="shared" si="1"/>
        <v>754163</v>
      </c>
      <c r="S1161" s="181" t="str">
        <f>vlookup(R1161,route!$A$3:$L$2248,5,FALSE)</f>
        <v>Origin</v>
      </c>
      <c r="T1161" s="168" t="str">
        <f t="shared" si="2"/>
        <v>754129</v>
      </c>
      <c r="U1161" s="170" t="str">
        <f>vlookup(T1161,route!$A$3:$L$2248,5,FALSE)</f>
        <v>Destination</v>
      </c>
      <c r="V1161" s="131"/>
    </row>
    <row r="1162">
      <c r="A1162" s="160"/>
      <c r="B1162" s="168">
        <v>755.0</v>
      </c>
      <c r="C1162" s="174" t="s">
        <v>901</v>
      </c>
      <c r="D1162" s="154">
        <f>vlookup(E1162,terminals!$C$4:$O$196,13,FALSE)</f>
        <v>186</v>
      </c>
      <c r="E1162" s="170" t="s">
        <v>327</v>
      </c>
      <c r="F1162" s="154">
        <f>vlookup(G1162,terminals!$C$4:$O$196,13,FALSE)</f>
        <v>125</v>
      </c>
      <c r="G1162" s="170" t="s">
        <v>1112</v>
      </c>
      <c r="H1162" s="184" t="s">
        <v>1143</v>
      </c>
      <c r="I1162" s="176">
        <v>9025.0</v>
      </c>
      <c r="J1162" s="186">
        <v>7125.0</v>
      </c>
      <c r="K1162" s="178"/>
      <c r="L1162" s="179"/>
      <c r="M1162" s="103"/>
      <c r="N1162" s="103"/>
      <c r="O1162" s="162" t="s">
        <v>1357</v>
      </c>
      <c r="P1162" s="180">
        <v>552.0</v>
      </c>
      <c r="Q1162" s="103"/>
      <c r="R1162" s="168" t="str">
        <f t="shared" si="1"/>
        <v>755186</v>
      </c>
      <c r="S1162" s="181" t="str">
        <f>vlookup(R1162,route!$A$3:$L$2248,5,FALSE)</f>
        <v>Origin</v>
      </c>
      <c r="T1162" s="168" t="str">
        <f t="shared" si="2"/>
        <v>755125</v>
      </c>
      <c r="U1162" s="170" t="str">
        <f>vlookup(T1162,route!$A$3:$L$2248,5,FALSE)</f>
        <v>Dropoff</v>
      </c>
      <c r="V1162" s="131"/>
    </row>
    <row r="1163">
      <c r="A1163" s="160"/>
      <c r="B1163" s="168">
        <v>755.0</v>
      </c>
      <c r="C1163" s="174" t="s">
        <v>901</v>
      </c>
      <c r="D1163" s="154">
        <f>vlookup(E1163,terminals!$C$4:$O$196,13,FALSE)</f>
        <v>186</v>
      </c>
      <c r="E1163" s="170" t="s">
        <v>327</v>
      </c>
      <c r="F1163" s="154">
        <f>vlookup(G1163,terminals!$C$4:$O$196,13,FALSE)</f>
        <v>128</v>
      </c>
      <c r="G1163" s="170" t="s">
        <v>338</v>
      </c>
      <c r="H1163" s="184" t="s">
        <v>1143</v>
      </c>
      <c r="I1163" s="185">
        <v>9500.0</v>
      </c>
      <c r="J1163" s="177">
        <v>7500.0</v>
      </c>
      <c r="K1163" s="178"/>
      <c r="L1163" s="179"/>
      <c r="M1163" s="103"/>
      <c r="N1163" s="103"/>
      <c r="O1163" s="162" t="s">
        <v>1450</v>
      </c>
      <c r="P1163" s="180">
        <v>616.0</v>
      </c>
      <c r="Q1163" s="103"/>
      <c r="R1163" s="168" t="str">
        <f t="shared" si="1"/>
        <v>755186</v>
      </c>
      <c r="S1163" s="181" t="str">
        <f>vlookup(R1163,route!$A$3:$L$2248,5,FALSE)</f>
        <v>Origin</v>
      </c>
      <c r="T1163" s="168" t="str">
        <f t="shared" si="2"/>
        <v>755128</v>
      </c>
      <c r="U1163" s="170" t="str">
        <f>vlookup(T1163,route!$A$3:$L$2248,5,FALSE)</f>
        <v>Lastdrop</v>
      </c>
      <c r="V1163" s="131"/>
    </row>
    <row r="1164">
      <c r="A1164" s="129"/>
      <c r="B1164" s="168">
        <v>755.0</v>
      </c>
      <c r="C1164" s="174" t="s">
        <v>901</v>
      </c>
      <c r="D1164" s="154">
        <f>vlookup(E1164,terminals!$C$4:$O$196,13,FALSE)</f>
        <v>186</v>
      </c>
      <c r="E1164" s="170" t="s">
        <v>327</v>
      </c>
      <c r="F1164" s="154">
        <f>vlookup(G1164,terminals!$C$4:$O$196,13,FALSE)</f>
        <v>146</v>
      </c>
      <c r="G1164" s="174" t="s">
        <v>350</v>
      </c>
      <c r="H1164" s="184" t="s">
        <v>1143</v>
      </c>
      <c r="I1164" s="176">
        <v>9025.0</v>
      </c>
      <c r="J1164" s="186">
        <v>7125.0</v>
      </c>
      <c r="K1164" s="178"/>
      <c r="L1164" s="179"/>
      <c r="M1164" s="103"/>
      <c r="N1164" s="103"/>
      <c r="O1164" s="162" t="s">
        <v>1510</v>
      </c>
      <c r="P1164" s="180">
        <v>624.0</v>
      </c>
      <c r="Q1164" s="103"/>
      <c r="R1164" s="168" t="str">
        <f t="shared" si="1"/>
        <v>755186</v>
      </c>
      <c r="S1164" s="181" t="str">
        <f>vlookup(R1164,route!$A$3:$L$2248,5,FALSE)</f>
        <v>Origin</v>
      </c>
      <c r="T1164" s="168" t="str">
        <f t="shared" si="2"/>
        <v>755146</v>
      </c>
      <c r="U1164" s="170" t="str">
        <f>vlookup(T1164,route!$A$3:$L$2248,5,FALSE)</f>
        <v>Destination</v>
      </c>
      <c r="V1164" s="131"/>
    </row>
    <row r="1165">
      <c r="A1165" s="160"/>
      <c r="B1165" s="168">
        <v>756.0</v>
      </c>
      <c r="C1165" s="174" t="s">
        <v>902</v>
      </c>
      <c r="D1165" s="154">
        <f>vlookup(E1165,terminals!$C$4:$O$196,13,FALSE)</f>
        <v>186</v>
      </c>
      <c r="E1165" s="170" t="s">
        <v>327</v>
      </c>
      <c r="F1165" s="154">
        <f>vlookup(G1165,terminals!$C$4:$O$196,13,FALSE)</f>
        <v>181</v>
      </c>
      <c r="G1165" s="170" t="s">
        <v>312</v>
      </c>
      <c r="H1165" s="184" t="s">
        <v>1143</v>
      </c>
      <c r="I1165" s="185">
        <v>10925.0</v>
      </c>
      <c r="J1165" s="177">
        <v>8625.0</v>
      </c>
      <c r="K1165" s="178"/>
      <c r="L1165" s="179"/>
      <c r="M1165" s="103"/>
      <c r="N1165" s="103"/>
      <c r="O1165" s="162" t="s">
        <v>1264</v>
      </c>
      <c r="P1165" s="180">
        <v>659.0</v>
      </c>
      <c r="Q1165" s="103"/>
      <c r="R1165" s="168" t="str">
        <f t="shared" si="1"/>
        <v>756186</v>
      </c>
      <c r="S1165" s="181" t="str">
        <f>vlookup(R1165,route!$A$3:$L$2248,5,FALSE)</f>
        <v>Origin</v>
      </c>
      <c r="T1165" s="168" t="str">
        <f t="shared" si="2"/>
        <v>756181</v>
      </c>
      <c r="U1165" s="170" t="str">
        <f>vlookup(T1165,route!$A$3:$L$2248,5,FALSE)</f>
        <v>Dropoff</v>
      </c>
      <c r="V1165" s="131"/>
    </row>
    <row r="1166">
      <c r="A1166" s="160"/>
      <c r="B1166" s="168">
        <v>756.0</v>
      </c>
      <c r="C1166" s="174" t="s">
        <v>902</v>
      </c>
      <c r="D1166" s="154">
        <f>vlookup(E1166,terminals!$C$4:$O$196,13,FALSE)</f>
        <v>186</v>
      </c>
      <c r="E1166" s="170" t="s">
        <v>327</v>
      </c>
      <c r="F1166" s="154">
        <f>vlookup(G1166,terminals!$C$4:$O$196,13,FALSE)</f>
        <v>179</v>
      </c>
      <c r="G1166" s="170" t="s">
        <v>365</v>
      </c>
      <c r="H1166" s="184" t="s">
        <v>1143</v>
      </c>
      <c r="I1166" s="185">
        <v>10925.0</v>
      </c>
      <c r="J1166" s="177">
        <v>8625.0</v>
      </c>
      <c r="K1166" s="178"/>
      <c r="L1166" s="179"/>
      <c r="M1166" s="103"/>
      <c r="N1166" s="103"/>
      <c r="O1166" s="162" t="s">
        <v>1335</v>
      </c>
      <c r="P1166" s="180">
        <v>670.0</v>
      </c>
      <c r="Q1166" s="103"/>
      <c r="R1166" s="168" t="str">
        <f t="shared" si="1"/>
        <v>756186</v>
      </c>
      <c r="S1166" s="181" t="str">
        <f>vlookup(R1166,route!$A$3:$L$2248,5,FALSE)</f>
        <v>Origin</v>
      </c>
      <c r="T1166" s="168" t="str">
        <f t="shared" si="2"/>
        <v>756179</v>
      </c>
      <c r="U1166" s="170" t="str">
        <f>vlookup(T1166,route!$A$3:$L$2248,5,FALSE)</f>
        <v>Dropoff</v>
      </c>
      <c r="V1166" s="131"/>
    </row>
    <row r="1167">
      <c r="A1167" s="160"/>
      <c r="B1167" s="168">
        <v>756.0</v>
      </c>
      <c r="C1167" s="174" t="s">
        <v>902</v>
      </c>
      <c r="D1167" s="154">
        <f>vlookup(E1167,terminals!$C$4:$O$196,13,FALSE)</f>
        <v>186</v>
      </c>
      <c r="E1167" s="170" t="s">
        <v>327</v>
      </c>
      <c r="F1167" s="154">
        <f>vlookup(G1167,terminals!$C$4:$O$196,13,FALSE)</f>
        <v>180</v>
      </c>
      <c r="G1167" s="170" t="s">
        <v>311</v>
      </c>
      <c r="H1167" s="184" t="s">
        <v>1143</v>
      </c>
      <c r="I1167" s="185">
        <v>10925.0</v>
      </c>
      <c r="J1167" s="177">
        <v>8625.0</v>
      </c>
      <c r="K1167" s="178"/>
      <c r="L1167" s="179"/>
      <c r="M1167" s="103"/>
      <c r="N1167" s="103"/>
      <c r="O1167" s="162" t="s">
        <v>1529</v>
      </c>
      <c r="P1167" s="180">
        <v>674.0</v>
      </c>
      <c r="Q1167" s="103"/>
      <c r="R1167" s="168" t="str">
        <f t="shared" si="1"/>
        <v>756186</v>
      </c>
      <c r="S1167" s="181" t="str">
        <f>vlookup(R1167,route!$A$3:$L$2248,5,FALSE)</f>
        <v>Origin</v>
      </c>
      <c r="T1167" s="168" t="str">
        <f t="shared" si="2"/>
        <v>756180</v>
      </c>
      <c r="U1167" s="170" t="str">
        <f>vlookup(T1167,route!$A$3:$L$2248,5,FALSE)</f>
        <v>Dropoff</v>
      </c>
      <c r="V1167" s="131"/>
    </row>
    <row r="1168">
      <c r="A1168" s="160"/>
      <c r="B1168" s="168">
        <v>756.0</v>
      </c>
      <c r="C1168" s="174" t="s">
        <v>902</v>
      </c>
      <c r="D1168" s="154">
        <f>vlookup(E1168,terminals!$C$4:$O$196,13,FALSE)</f>
        <v>186</v>
      </c>
      <c r="E1168" s="170" t="s">
        <v>327</v>
      </c>
      <c r="F1168" s="154">
        <f>vlookup(G1168,terminals!$C$4:$O$196,13,FALSE)</f>
        <v>166</v>
      </c>
      <c r="G1168" s="170" t="s">
        <v>314</v>
      </c>
      <c r="H1168" s="184" t="s">
        <v>1143</v>
      </c>
      <c r="I1168" s="185">
        <v>10925.0</v>
      </c>
      <c r="J1168" s="177">
        <v>8625.0</v>
      </c>
      <c r="K1168" s="178"/>
      <c r="L1168" s="179"/>
      <c r="M1168" s="103"/>
      <c r="N1168" s="103"/>
      <c r="O1168" s="162" t="s">
        <v>1530</v>
      </c>
      <c r="P1168" s="180">
        <v>674.0</v>
      </c>
      <c r="Q1168" s="103"/>
      <c r="R1168" s="168" t="str">
        <f t="shared" si="1"/>
        <v>756186</v>
      </c>
      <c r="S1168" s="181" t="str">
        <f>vlookup(R1168,route!$A$3:$L$2248,5,FALSE)</f>
        <v>Origin</v>
      </c>
      <c r="T1168" s="168" t="str">
        <f t="shared" si="2"/>
        <v>756166</v>
      </c>
      <c r="U1168" s="170" t="str">
        <f>vlookup(T1168,route!$A$3:$L$2248,5,FALSE)</f>
        <v>Dropoff</v>
      </c>
      <c r="V1168" s="131"/>
    </row>
    <row r="1169">
      <c r="A1169" s="160"/>
      <c r="B1169" s="168">
        <v>756.0</v>
      </c>
      <c r="C1169" s="174" t="s">
        <v>902</v>
      </c>
      <c r="D1169" s="154">
        <f>vlookup(E1169,terminals!$C$4:$O$196,13,FALSE)</f>
        <v>186</v>
      </c>
      <c r="E1169" s="170" t="s">
        <v>327</v>
      </c>
      <c r="F1169" s="154">
        <f>vlookup(G1169,terminals!$C$4:$O$196,13,FALSE)</f>
        <v>165</v>
      </c>
      <c r="G1169" s="170" t="s">
        <v>320</v>
      </c>
      <c r="H1169" s="184" t="s">
        <v>1143</v>
      </c>
      <c r="I1169" s="185">
        <v>10925.0</v>
      </c>
      <c r="J1169" s="177">
        <v>8625.0</v>
      </c>
      <c r="K1169" s="178"/>
      <c r="L1169" s="179"/>
      <c r="M1169" s="103"/>
      <c r="N1169" s="103"/>
      <c r="O1169" s="162" t="s">
        <v>1511</v>
      </c>
      <c r="P1169" s="180">
        <v>678.0</v>
      </c>
      <c r="Q1169" s="103"/>
      <c r="R1169" s="168" t="str">
        <f t="shared" si="1"/>
        <v>756186</v>
      </c>
      <c r="S1169" s="181" t="str">
        <f>vlookup(R1169,route!$A$3:$L$2248,5,FALSE)</f>
        <v>Origin</v>
      </c>
      <c r="T1169" s="168" t="str">
        <f t="shared" si="2"/>
        <v>756165</v>
      </c>
      <c r="U1169" s="170" t="str">
        <f>vlookup(T1169,route!$A$3:$L$2248,5,FALSE)</f>
        <v>Dropoff</v>
      </c>
      <c r="V1169" s="131"/>
    </row>
    <row r="1170">
      <c r="A1170" s="160"/>
      <c r="B1170" s="168">
        <v>756.0</v>
      </c>
      <c r="C1170" s="174" t="s">
        <v>902</v>
      </c>
      <c r="D1170" s="154">
        <f>vlookup(E1170,terminals!$C$4:$O$196,13,FALSE)</f>
        <v>186</v>
      </c>
      <c r="E1170" s="170" t="s">
        <v>327</v>
      </c>
      <c r="F1170" s="154">
        <f>vlookup(G1170,terminals!$C$4:$O$196,13,FALSE)</f>
        <v>177</v>
      </c>
      <c r="G1170" s="170" t="s">
        <v>1108</v>
      </c>
      <c r="H1170" s="184" t="s">
        <v>1143</v>
      </c>
      <c r="I1170" s="185">
        <v>10925.0</v>
      </c>
      <c r="J1170" s="177">
        <v>8625.0</v>
      </c>
      <c r="K1170" s="178"/>
      <c r="L1170" s="179"/>
      <c r="M1170" s="103"/>
      <c r="N1170" s="103"/>
      <c r="O1170" s="162" t="s">
        <v>1273</v>
      </c>
      <c r="P1170" s="180">
        <v>684.0</v>
      </c>
      <c r="Q1170" s="103"/>
      <c r="R1170" s="168" t="str">
        <f t="shared" si="1"/>
        <v>756186</v>
      </c>
      <c r="S1170" s="181" t="str">
        <f>vlookup(R1170,route!$A$3:$L$2248,5,FALSE)</f>
        <v>Origin</v>
      </c>
      <c r="T1170" s="168" t="str">
        <f t="shared" si="2"/>
        <v>756177</v>
      </c>
      <c r="U1170" s="170" t="str">
        <f>vlookup(T1170,route!$A$3:$L$2248,5,FALSE)</f>
        <v>Dropoff</v>
      </c>
      <c r="V1170" s="131"/>
    </row>
    <row r="1171">
      <c r="A1171" s="160"/>
      <c r="B1171" s="168">
        <v>756.0</v>
      </c>
      <c r="C1171" s="174" t="s">
        <v>902</v>
      </c>
      <c r="D1171" s="154">
        <f>vlookup(E1171,terminals!$C$4:$O$196,13,FALSE)</f>
        <v>186</v>
      </c>
      <c r="E1171" s="170" t="s">
        <v>327</v>
      </c>
      <c r="F1171" s="154">
        <f>vlookup(G1171,terminals!$C$4:$O$196,13,FALSE)</f>
        <v>163</v>
      </c>
      <c r="G1171" s="170" t="s">
        <v>323</v>
      </c>
      <c r="H1171" s="184" t="s">
        <v>1143</v>
      </c>
      <c r="I1171" s="185">
        <v>10925.0</v>
      </c>
      <c r="J1171" s="177">
        <v>8625.0</v>
      </c>
      <c r="K1171" s="178"/>
      <c r="L1171" s="179"/>
      <c r="M1171" s="103"/>
      <c r="N1171" s="103"/>
      <c r="O1171" s="162" t="s">
        <v>1531</v>
      </c>
      <c r="P1171" s="180">
        <v>689.0</v>
      </c>
      <c r="Q1171" s="103"/>
      <c r="R1171" s="168" t="str">
        <f t="shared" si="1"/>
        <v>756186</v>
      </c>
      <c r="S1171" s="181" t="str">
        <f>vlookup(R1171,route!$A$3:$L$2248,5,FALSE)</f>
        <v>Origin</v>
      </c>
      <c r="T1171" s="168" t="str">
        <f t="shared" si="2"/>
        <v>756163</v>
      </c>
      <c r="U1171" s="170" t="str">
        <f>vlookup(T1171,route!$A$3:$L$2248,5,FALSE)</f>
        <v>Dropoff</v>
      </c>
      <c r="V1171" s="131"/>
    </row>
    <row r="1172">
      <c r="A1172" s="160"/>
      <c r="B1172" s="168">
        <v>756.0</v>
      </c>
      <c r="C1172" s="174" t="s">
        <v>902</v>
      </c>
      <c r="D1172" s="154">
        <f>vlookup(E1172,terminals!$C$4:$O$196,13,FALSE)</f>
        <v>186</v>
      </c>
      <c r="E1172" s="170" t="s">
        <v>327</v>
      </c>
      <c r="F1172" s="154">
        <f>vlookup(G1172,terminals!$C$4:$O$196,13,FALSE)</f>
        <v>175</v>
      </c>
      <c r="G1172" s="170" t="s">
        <v>322</v>
      </c>
      <c r="H1172" s="184" t="s">
        <v>1143</v>
      </c>
      <c r="I1172" s="185">
        <v>10925.0</v>
      </c>
      <c r="J1172" s="177">
        <v>8625.0</v>
      </c>
      <c r="K1172" s="178"/>
      <c r="L1172" s="179"/>
      <c r="M1172" s="103"/>
      <c r="N1172" s="103"/>
      <c r="O1172" s="162" t="s">
        <v>1156</v>
      </c>
      <c r="P1172" s="180">
        <v>731.0</v>
      </c>
      <c r="Q1172" s="103"/>
      <c r="R1172" s="168" t="str">
        <f t="shared" si="1"/>
        <v>756186</v>
      </c>
      <c r="S1172" s="181" t="str">
        <f>vlookup(R1172,route!$A$3:$L$2248,5,FALSE)</f>
        <v>Origin</v>
      </c>
      <c r="T1172" s="168" t="str">
        <f t="shared" si="2"/>
        <v>756175</v>
      </c>
      <c r="U1172" s="170" t="str">
        <f>vlookup(T1172,route!$A$3:$L$2248,5,FALSE)</f>
        <v>Dropoff</v>
      </c>
      <c r="V1172" s="131"/>
    </row>
    <row r="1173">
      <c r="A1173" s="160"/>
      <c r="B1173" s="168">
        <v>756.0</v>
      </c>
      <c r="C1173" s="174" t="s">
        <v>902</v>
      </c>
      <c r="D1173" s="154">
        <f>vlookup(E1173,terminals!$C$4:$O$196,13,FALSE)</f>
        <v>186</v>
      </c>
      <c r="E1173" s="170" t="s">
        <v>327</v>
      </c>
      <c r="F1173" s="154">
        <f>vlookup(G1173,terminals!$C$4:$O$196,13,FALSE)</f>
        <v>169</v>
      </c>
      <c r="G1173" s="170" t="s">
        <v>319</v>
      </c>
      <c r="H1173" s="184" t="s">
        <v>1143</v>
      </c>
      <c r="I1173" s="185">
        <v>10925.0</v>
      </c>
      <c r="J1173" s="177">
        <v>8625.0</v>
      </c>
      <c r="K1173" s="178"/>
      <c r="L1173" s="179"/>
      <c r="M1173" s="103"/>
      <c r="N1173" s="103"/>
      <c r="O1173" s="162" t="s">
        <v>1411</v>
      </c>
      <c r="P1173" s="180">
        <v>705.0</v>
      </c>
      <c r="Q1173" s="103"/>
      <c r="R1173" s="168" t="str">
        <f t="shared" si="1"/>
        <v>756186</v>
      </c>
      <c r="S1173" s="181" t="str">
        <f>vlookup(R1173,route!$A$3:$L$2248,5,FALSE)</f>
        <v>Origin</v>
      </c>
      <c r="T1173" s="168" t="str">
        <f t="shared" si="2"/>
        <v>756169</v>
      </c>
      <c r="U1173" s="170" t="str">
        <f>vlookup(T1173,route!$A$3:$L$2248,5,FALSE)</f>
        <v>Dropoff</v>
      </c>
      <c r="V1173" s="131"/>
    </row>
    <row r="1174">
      <c r="A1174" s="160"/>
      <c r="B1174" s="168">
        <v>756.0</v>
      </c>
      <c r="C1174" s="174" t="s">
        <v>902</v>
      </c>
      <c r="D1174" s="154">
        <f>vlookup(E1174,terminals!$C$4:$O$196,13,FALSE)</f>
        <v>186</v>
      </c>
      <c r="E1174" s="170" t="s">
        <v>327</v>
      </c>
      <c r="F1174" s="154">
        <f>vlookup(G1174,terminals!$C$4:$O$196,13,FALSE)</f>
        <v>168</v>
      </c>
      <c r="G1174" s="170" t="s">
        <v>348</v>
      </c>
      <c r="H1174" s="184" t="s">
        <v>1143</v>
      </c>
      <c r="I1174" s="185">
        <v>10925.0</v>
      </c>
      <c r="J1174" s="177">
        <v>8625.0</v>
      </c>
      <c r="K1174" s="178"/>
      <c r="L1174" s="179"/>
      <c r="M1174" s="103"/>
      <c r="N1174" s="103"/>
      <c r="O1174" s="162" t="s">
        <v>1399</v>
      </c>
      <c r="P1174" s="180">
        <v>682.0</v>
      </c>
      <c r="Q1174" s="103"/>
      <c r="R1174" s="168" t="str">
        <f t="shared" si="1"/>
        <v>756186</v>
      </c>
      <c r="S1174" s="181" t="str">
        <f>vlookup(R1174,route!$A$3:$L$2248,5,FALSE)</f>
        <v>Origin</v>
      </c>
      <c r="T1174" s="168" t="str">
        <f t="shared" si="2"/>
        <v>756168</v>
      </c>
      <c r="U1174" s="170" t="str">
        <f>vlookup(T1174,route!$A$3:$L$2248,5,FALSE)</f>
        <v>Dropoff</v>
      </c>
      <c r="V1174" s="131"/>
    </row>
    <row r="1175">
      <c r="A1175" s="160"/>
      <c r="B1175" s="168">
        <v>756.0</v>
      </c>
      <c r="C1175" s="174" t="s">
        <v>902</v>
      </c>
      <c r="D1175" s="154">
        <f>vlookup(E1175,terminals!$C$4:$O$196,13,FALSE)</f>
        <v>186</v>
      </c>
      <c r="E1175" s="170" t="s">
        <v>327</v>
      </c>
      <c r="F1175" s="154">
        <f>vlookup(G1175,terminals!$C$4:$O$196,13,FALSE)</f>
        <v>164</v>
      </c>
      <c r="G1175" s="170" t="s">
        <v>316</v>
      </c>
      <c r="H1175" s="184" t="s">
        <v>1143</v>
      </c>
      <c r="I1175" s="185">
        <v>10925.0</v>
      </c>
      <c r="J1175" s="177">
        <v>8625.0</v>
      </c>
      <c r="K1175" s="178"/>
      <c r="L1175" s="179"/>
      <c r="M1175" s="103"/>
      <c r="N1175" s="103"/>
      <c r="O1175" s="162" t="s">
        <v>1532</v>
      </c>
      <c r="P1175" s="180">
        <v>451.0</v>
      </c>
      <c r="Q1175" s="103"/>
      <c r="R1175" s="168" t="str">
        <f t="shared" si="1"/>
        <v>756186</v>
      </c>
      <c r="S1175" s="181" t="str">
        <f>vlookup(R1175,route!$A$3:$L$2248,5,FALSE)</f>
        <v>Origin</v>
      </c>
      <c r="T1175" s="168" t="str">
        <f t="shared" si="2"/>
        <v>756164</v>
      </c>
      <c r="U1175" s="170" t="str">
        <f>vlookup(T1175,route!$A$3:$L$2248,5,FALSE)</f>
        <v>Dropoff</v>
      </c>
      <c r="V1175" s="131"/>
    </row>
    <row r="1176">
      <c r="A1176" s="160"/>
      <c r="B1176" s="168">
        <v>756.0</v>
      </c>
      <c r="C1176" s="174" t="s">
        <v>902</v>
      </c>
      <c r="D1176" s="154">
        <f>vlookup(E1176,terminals!$C$4:$O$196,13,FALSE)</f>
        <v>186</v>
      </c>
      <c r="E1176" s="170" t="s">
        <v>327</v>
      </c>
      <c r="F1176" s="154">
        <f>vlookup(G1176,terminals!$C$4:$O$196,13,FALSE)</f>
        <v>160</v>
      </c>
      <c r="G1176" s="170" t="s">
        <v>1109</v>
      </c>
      <c r="H1176" s="184" t="s">
        <v>1143</v>
      </c>
      <c r="I1176" s="185">
        <v>10925.0</v>
      </c>
      <c r="J1176" s="177">
        <v>8625.0</v>
      </c>
      <c r="K1176" s="178"/>
      <c r="L1176" s="179"/>
      <c r="M1176" s="103"/>
      <c r="N1176" s="103"/>
      <c r="O1176" s="162" t="s">
        <v>1533</v>
      </c>
      <c r="P1176" s="180">
        <v>490.0</v>
      </c>
      <c r="Q1176" s="103"/>
      <c r="R1176" s="168" t="str">
        <f t="shared" si="1"/>
        <v>756186</v>
      </c>
      <c r="S1176" s="181" t="str">
        <f>vlookup(R1176,route!$A$3:$L$2248,5,FALSE)</f>
        <v>Origin</v>
      </c>
      <c r="T1176" s="168" t="str">
        <f t="shared" si="2"/>
        <v>756160</v>
      </c>
      <c r="U1176" s="170" t="str">
        <f>vlookup(T1176,route!$A$3:$L$2248,5,FALSE)</f>
        <v>Lastdrop</v>
      </c>
      <c r="V1176" s="131"/>
    </row>
    <row r="1177">
      <c r="A1177" s="129"/>
      <c r="B1177" s="168">
        <v>756.0</v>
      </c>
      <c r="C1177" s="174" t="s">
        <v>902</v>
      </c>
      <c r="D1177" s="154">
        <f>vlookup(E1177,terminals!$C$4:$O$196,13,FALSE)</f>
        <v>186</v>
      </c>
      <c r="E1177" s="170" t="s">
        <v>327</v>
      </c>
      <c r="F1177" s="154">
        <f>vlookup(G1177,terminals!$C$4:$O$196,13,FALSE)</f>
        <v>174</v>
      </c>
      <c r="G1177" s="170" t="s">
        <v>1110</v>
      </c>
      <c r="H1177" s="184" t="s">
        <v>1143</v>
      </c>
      <c r="I1177" s="185">
        <v>10925.0</v>
      </c>
      <c r="J1177" s="177">
        <v>8625.0</v>
      </c>
      <c r="K1177" s="178"/>
      <c r="L1177" s="179"/>
      <c r="M1177" s="103"/>
      <c r="N1177" s="103"/>
      <c r="O1177" s="162" t="s">
        <v>1399</v>
      </c>
      <c r="P1177" s="180">
        <v>440.0</v>
      </c>
      <c r="Q1177" s="103"/>
      <c r="R1177" s="168" t="str">
        <f t="shared" si="1"/>
        <v>756186</v>
      </c>
      <c r="S1177" s="181" t="str">
        <f>vlookup(R1177,route!$A$3:$L$2248,5,FALSE)</f>
        <v>Origin</v>
      </c>
      <c r="T1177" s="168" t="str">
        <f t="shared" si="2"/>
        <v>756174</v>
      </c>
      <c r="U1177" s="170" t="str">
        <f>vlookup(T1177,route!$A$3:$L$2248,5,FALSE)</f>
        <v>Destination</v>
      </c>
      <c r="V1177" s="131"/>
    </row>
    <row r="1178">
      <c r="A1178" s="160"/>
      <c r="B1178" s="168">
        <v>757.0</v>
      </c>
      <c r="C1178" s="174" t="s">
        <v>903</v>
      </c>
      <c r="D1178" s="154">
        <f>vlookup(E1178,terminals!$C$4:$O$196,13,FALSE)</f>
        <v>186</v>
      </c>
      <c r="E1178" s="170" t="s">
        <v>327</v>
      </c>
      <c r="F1178" s="154">
        <f>vlookup(G1178,terminals!$C$4:$O$196,13,FALSE)</f>
        <v>142</v>
      </c>
      <c r="G1178" s="170" t="s">
        <v>342</v>
      </c>
      <c r="H1178" s="175" t="s">
        <v>1143</v>
      </c>
      <c r="I1178" s="185">
        <v>8550.0</v>
      </c>
      <c r="J1178" s="177">
        <v>6750.0</v>
      </c>
      <c r="K1178" s="178"/>
      <c r="L1178" s="179"/>
      <c r="M1178" s="103"/>
      <c r="N1178" s="103"/>
      <c r="O1178" s="162" t="s">
        <v>1488</v>
      </c>
      <c r="P1178" s="180">
        <v>541.0</v>
      </c>
      <c r="Q1178" s="103"/>
      <c r="R1178" s="168" t="str">
        <f t="shared" si="1"/>
        <v>757186</v>
      </c>
      <c r="S1178" s="181" t="str">
        <f>vlookup(R1178,route!$A$3:$L$2248,5,FALSE)</f>
        <v>Origin</v>
      </c>
      <c r="T1178" s="168" t="str">
        <f t="shared" si="2"/>
        <v>757142</v>
      </c>
      <c r="U1178" s="170" t="str">
        <f>vlookup(T1178,route!$A$3:$L$2248,5,FALSE)</f>
        <v>Dropoff</v>
      </c>
      <c r="V1178" s="131"/>
    </row>
    <row r="1179">
      <c r="A1179" s="160"/>
      <c r="B1179" s="168">
        <v>757.0</v>
      </c>
      <c r="C1179" s="174" t="s">
        <v>903</v>
      </c>
      <c r="D1179" s="154">
        <f>vlookup(E1179,terminals!$C$4:$O$196,13,FALSE)</f>
        <v>186</v>
      </c>
      <c r="E1179" s="170" t="s">
        <v>327</v>
      </c>
      <c r="F1179" s="154">
        <f>vlookup(G1179,terminals!$C$4:$O$196,13,FALSE)</f>
        <v>131</v>
      </c>
      <c r="G1179" s="174" t="s">
        <v>1111</v>
      </c>
      <c r="H1179" s="175" t="s">
        <v>1143</v>
      </c>
      <c r="I1179" s="176">
        <v>9025.0</v>
      </c>
      <c r="J1179" s="186">
        <v>7125.0</v>
      </c>
      <c r="K1179" s="178"/>
      <c r="L1179" s="179"/>
      <c r="M1179" s="103"/>
      <c r="N1179" s="103"/>
      <c r="O1179" s="162" t="s">
        <v>1207</v>
      </c>
      <c r="P1179" s="180">
        <v>470.0</v>
      </c>
      <c r="Q1179" s="103"/>
      <c r="R1179" s="168" t="str">
        <f t="shared" si="1"/>
        <v>757186</v>
      </c>
      <c r="S1179" s="181" t="str">
        <f>vlookup(R1179,route!$A$3:$L$2248,5,FALSE)</f>
        <v>Origin</v>
      </c>
      <c r="T1179" s="168" t="str">
        <f t="shared" si="2"/>
        <v>757131</v>
      </c>
      <c r="U1179" s="170" t="str">
        <f>vlookup(T1179,route!$A$3:$L$2248,5,FALSE)</f>
        <v>Dropoff</v>
      </c>
      <c r="V1179" s="131"/>
    </row>
    <row r="1180">
      <c r="A1180" s="160"/>
      <c r="B1180" s="168">
        <v>757.0</v>
      </c>
      <c r="C1180" s="174" t="s">
        <v>903</v>
      </c>
      <c r="D1180" s="154">
        <f>vlookup(E1180,terminals!$C$4:$O$196,13,FALSE)</f>
        <v>186</v>
      </c>
      <c r="E1180" s="170" t="s">
        <v>327</v>
      </c>
      <c r="F1180" s="154">
        <f>vlookup(G1180,terminals!$C$4:$O$196,13,FALSE)</f>
        <v>126</v>
      </c>
      <c r="G1180" s="170" t="s">
        <v>334</v>
      </c>
      <c r="H1180" s="175" t="s">
        <v>1143</v>
      </c>
      <c r="I1180" s="176">
        <v>9025.0</v>
      </c>
      <c r="J1180" s="186">
        <v>7125.0</v>
      </c>
      <c r="K1180" s="178"/>
      <c r="L1180" s="179"/>
      <c r="M1180" s="103"/>
      <c r="N1180" s="103"/>
      <c r="O1180" s="162" t="s">
        <v>1506</v>
      </c>
      <c r="P1180" s="180">
        <v>441.0</v>
      </c>
      <c r="Q1180" s="103"/>
      <c r="R1180" s="168" t="str">
        <f t="shared" si="1"/>
        <v>757186</v>
      </c>
      <c r="S1180" s="181" t="str">
        <f>vlookup(R1180,route!$A$3:$L$2248,5,FALSE)</f>
        <v>Origin</v>
      </c>
      <c r="T1180" s="168" t="str">
        <f t="shared" si="2"/>
        <v>757126</v>
      </c>
      <c r="U1180" s="170" t="str">
        <f>vlookup(T1180,route!$A$3:$L$2248,5,FALSE)</f>
        <v>Dropoff</v>
      </c>
      <c r="V1180" s="131"/>
    </row>
    <row r="1181">
      <c r="A1181" s="160"/>
      <c r="B1181" s="168">
        <v>757.0</v>
      </c>
      <c r="C1181" s="174" t="s">
        <v>903</v>
      </c>
      <c r="D1181" s="154">
        <f>vlookup(E1181,terminals!$C$4:$O$196,13,FALSE)</f>
        <v>186</v>
      </c>
      <c r="E1181" s="170" t="s">
        <v>327</v>
      </c>
      <c r="F1181" s="154">
        <f>vlookup(G1181,terminals!$C$4:$O$196,13,FALSE)</f>
        <v>149</v>
      </c>
      <c r="G1181" s="170" t="s">
        <v>1114</v>
      </c>
      <c r="H1181" s="175" t="s">
        <v>1143</v>
      </c>
      <c r="I1181" s="185">
        <v>9025.0</v>
      </c>
      <c r="J1181" s="177">
        <v>7125.0</v>
      </c>
      <c r="K1181" s="178"/>
      <c r="L1181" s="179"/>
      <c r="M1181" s="103"/>
      <c r="N1181" s="103"/>
      <c r="O1181" s="162" t="s">
        <v>1459</v>
      </c>
      <c r="P1181" s="180">
        <v>638.0</v>
      </c>
      <c r="Q1181" s="103"/>
      <c r="R1181" s="168" t="str">
        <f t="shared" si="1"/>
        <v>757186</v>
      </c>
      <c r="S1181" s="181" t="str">
        <f>vlookup(R1181,route!$A$3:$L$2248,5,FALSE)</f>
        <v>Origin</v>
      </c>
      <c r="T1181" s="168" t="str">
        <f t="shared" si="2"/>
        <v>757149</v>
      </c>
      <c r="U1181" s="170" t="str">
        <f>vlookup(T1181,route!$A$3:$L$2248,5,FALSE)</f>
        <v>Dropoff</v>
      </c>
      <c r="V1181" s="131"/>
    </row>
    <row r="1182">
      <c r="A1182" s="160"/>
      <c r="B1182" s="168">
        <v>757.0</v>
      </c>
      <c r="C1182" s="174" t="s">
        <v>903</v>
      </c>
      <c r="D1182" s="154">
        <f>vlookup(E1182,terminals!$C$4:$O$196,13,FALSE)</f>
        <v>186</v>
      </c>
      <c r="E1182" s="170" t="s">
        <v>327</v>
      </c>
      <c r="F1182" s="154">
        <f>vlookup(G1182,terminals!$C$4:$O$196,13,FALSE)</f>
        <v>152</v>
      </c>
      <c r="G1182" s="170" t="s">
        <v>332</v>
      </c>
      <c r="H1182" s="175" t="s">
        <v>1143</v>
      </c>
      <c r="I1182" s="185">
        <v>9975.0</v>
      </c>
      <c r="J1182" s="177">
        <v>7875.0</v>
      </c>
      <c r="K1182" s="178"/>
      <c r="L1182" s="179"/>
      <c r="M1182" s="103"/>
      <c r="N1182" s="103"/>
      <c r="O1182" s="162" t="s">
        <v>1203</v>
      </c>
      <c r="P1182" s="180">
        <v>414.0</v>
      </c>
      <c r="Q1182" s="103"/>
      <c r="R1182" s="168" t="str">
        <f t="shared" si="1"/>
        <v>757186</v>
      </c>
      <c r="S1182" s="181" t="str">
        <f>vlookup(R1182,route!$A$3:$L$2248,5,FALSE)</f>
        <v>Origin</v>
      </c>
      <c r="T1182" s="168" t="str">
        <f t="shared" si="2"/>
        <v>757152</v>
      </c>
      <c r="U1182" s="170" t="str">
        <f>vlookup(T1182,route!$A$3:$L$2248,5,FALSE)</f>
        <v>Dropoff</v>
      </c>
      <c r="V1182" s="131"/>
    </row>
    <row r="1183">
      <c r="A1183" s="160"/>
      <c r="B1183" s="168">
        <v>757.0</v>
      </c>
      <c r="C1183" s="174" t="s">
        <v>903</v>
      </c>
      <c r="D1183" s="154">
        <f>vlookup(E1183,terminals!$C$4:$O$196,13,FALSE)</f>
        <v>186</v>
      </c>
      <c r="E1183" s="170" t="s">
        <v>327</v>
      </c>
      <c r="F1183" s="154">
        <f>vlookup(G1183,terminals!$C$4:$O$196,13,FALSE)</f>
        <v>128</v>
      </c>
      <c r="G1183" s="170" t="s">
        <v>338</v>
      </c>
      <c r="H1183" s="184" t="s">
        <v>1143</v>
      </c>
      <c r="I1183" s="185">
        <v>9500.0</v>
      </c>
      <c r="J1183" s="177">
        <v>7500.0</v>
      </c>
      <c r="K1183" s="178"/>
      <c r="L1183" s="179"/>
      <c r="M1183" s="103"/>
      <c r="N1183" s="103"/>
      <c r="O1183" s="162" t="s">
        <v>1450</v>
      </c>
      <c r="P1183" s="180">
        <v>400.0</v>
      </c>
      <c r="Q1183" s="103"/>
      <c r="R1183" s="168" t="str">
        <f t="shared" si="1"/>
        <v>757186</v>
      </c>
      <c r="S1183" s="181" t="str">
        <f>vlookup(R1183,route!$A$3:$L$2248,5,FALSE)</f>
        <v>Origin</v>
      </c>
      <c r="T1183" s="168" t="str">
        <f t="shared" si="2"/>
        <v>757128</v>
      </c>
      <c r="U1183" s="170" t="str">
        <f>vlookup(T1183,route!$A$3:$L$2248,5,FALSE)</f>
        <v>Lastdrop</v>
      </c>
      <c r="V1183" s="131"/>
    </row>
    <row r="1184">
      <c r="A1184" s="129"/>
      <c r="B1184" s="168">
        <v>757.0</v>
      </c>
      <c r="C1184" s="174" t="s">
        <v>903</v>
      </c>
      <c r="D1184" s="154">
        <f>vlookup(E1184,terminals!$C$4:$O$196,13,FALSE)</f>
        <v>186</v>
      </c>
      <c r="E1184" s="170" t="s">
        <v>327</v>
      </c>
      <c r="F1184" s="154">
        <f>vlookup(G1184,terminals!$C$4:$O$196,13,FALSE)</f>
        <v>183</v>
      </c>
      <c r="G1184" s="170" t="s">
        <v>1115</v>
      </c>
      <c r="H1184" s="184" t="s">
        <v>1143</v>
      </c>
      <c r="I1184" s="185">
        <v>9500.0</v>
      </c>
      <c r="J1184" s="177">
        <v>7500.0</v>
      </c>
      <c r="K1184" s="178"/>
      <c r="L1184" s="179"/>
      <c r="M1184" s="103"/>
      <c r="N1184" s="103"/>
      <c r="O1184" s="162" t="s">
        <v>1401</v>
      </c>
      <c r="P1184" s="180">
        <v>586.0</v>
      </c>
      <c r="Q1184" s="103"/>
      <c r="R1184" s="168" t="str">
        <f t="shared" si="1"/>
        <v>757186</v>
      </c>
      <c r="S1184" s="181" t="str">
        <f>vlookup(R1184,route!$A$3:$L$2248,5,FALSE)</f>
        <v>Origin</v>
      </c>
      <c r="T1184" s="168" t="str">
        <f t="shared" si="2"/>
        <v>757183</v>
      </c>
      <c r="U1184" s="170" t="str">
        <f>vlookup(T1184,route!$A$3:$L$2248,5,FALSE)</f>
        <v>Destination</v>
      </c>
      <c r="V1184" s="131"/>
    </row>
    <row r="1185">
      <c r="A1185" s="160"/>
      <c r="B1185" s="168">
        <v>758.0</v>
      </c>
      <c r="C1185" s="174" t="s">
        <v>904</v>
      </c>
      <c r="D1185" s="154">
        <f>vlookup(E1185,terminals!$C$4:$O$196,13,FALSE)</f>
        <v>189</v>
      </c>
      <c r="E1185" s="174" t="s">
        <v>305</v>
      </c>
      <c r="F1185" s="154">
        <f>vlookup(G1185,terminals!$C$4:$O$196,13,FALSE)</f>
        <v>146</v>
      </c>
      <c r="G1185" s="174" t="s">
        <v>350</v>
      </c>
      <c r="H1185" s="175" t="s">
        <v>1143</v>
      </c>
      <c r="I1185" s="176">
        <v>8000.0</v>
      </c>
      <c r="J1185" s="177">
        <v>6000.0</v>
      </c>
      <c r="K1185" s="178"/>
      <c r="L1185" s="179"/>
      <c r="M1185" s="103"/>
      <c r="N1185" s="103"/>
      <c r="O1185" s="162" t="s">
        <v>1185</v>
      </c>
      <c r="P1185" s="180">
        <v>650.0</v>
      </c>
      <c r="Q1185" s="103"/>
      <c r="R1185" s="168" t="str">
        <f t="shared" si="1"/>
        <v>758189</v>
      </c>
      <c r="S1185" s="181" t="str">
        <f>vlookup(R1185,route!$A$3:$L$2248,5,FALSE)</f>
        <v>Origin</v>
      </c>
      <c r="T1185" s="168" t="str">
        <f t="shared" si="2"/>
        <v>758146</v>
      </c>
      <c r="U1185" s="170" t="str">
        <f>vlookup(T1185,route!$A$3:$L$2248,5,FALSE)</f>
        <v>Lastdrop</v>
      </c>
      <c r="V1185" s="131"/>
    </row>
    <row r="1186">
      <c r="A1186" s="129"/>
      <c r="B1186" s="168">
        <v>758.0</v>
      </c>
      <c r="C1186" s="174" t="s">
        <v>904</v>
      </c>
      <c r="D1186" s="154">
        <f>vlookup(E1186,terminals!$C$4:$O$196,13,FALSE)</f>
        <v>189</v>
      </c>
      <c r="E1186" s="174" t="s">
        <v>305</v>
      </c>
      <c r="F1186" s="154">
        <f>vlookup(G1186,terminals!$C$4:$O$196,13,FALSE)</f>
        <v>144</v>
      </c>
      <c r="G1186" s="174" t="s">
        <v>344</v>
      </c>
      <c r="H1186" s="175" t="s">
        <v>1143</v>
      </c>
      <c r="I1186" s="176">
        <v>9000.0</v>
      </c>
      <c r="J1186" s="177">
        <v>6750.0</v>
      </c>
      <c r="K1186" s="178"/>
      <c r="L1186" s="179"/>
      <c r="M1186" s="103"/>
      <c r="N1186" s="103"/>
      <c r="O1186" s="162" t="s">
        <v>1448</v>
      </c>
      <c r="P1186" s="180">
        <v>657.0</v>
      </c>
      <c r="Q1186" s="103"/>
      <c r="R1186" s="168" t="str">
        <f t="shared" si="1"/>
        <v>758189</v>
      </c>
      <c r="S1186" s="181" t="str">
        <f>vlookup(R1186,route!$A$3:$L$2248,5,FALSE)</f>
        <v>Origin</v>
      </c>
      <c r="T1186" s="168" t="str">
        <f t="shared" si="2"/>
        <v>758144</v>
      </c>
      <c r="U1186" s="170" t="str">
        <f>vlookup(T1186,route!$A$3:$L$2248,5,FALSE)</f>
        <v>Destination</v>
      </c>
      <c r="V1186" s="131"/>
    </row>
    <row r="1187">
      <c r="A1187" s="160"/>
      <c r="B1187" s="168">
        <v>759.0</v>
      </c>
      <c r="C1187" s="174" t="s">
        <v>905</v>
      </c>
      <c r="D1187" s="154">
        <f>vlookup(E1187,terminals!$C$4:$O$196,13,FALSE)</f>
        <v>189</v>
      </c>
      <c r="E1187" s="174" t="s">
        <v>305</v>
      </c>
      <c r="F1187" s="154">
        <f>vlookup(G1187,terminals!$C$4:$O$196,13,FALSE)</f>
        <v>181</v>
      </c>
      <c r="G1187" s="170" t="s">
        <v>312</v>
      </c>
      <c r="H1187" s="184" t="s">
        <v>1143</v>
      </c>
      <c r="I1187" s="185">
        <v>9500.0</v>
      </c>
      <c r="J1187" s="177">
        <v>7125.0</v>
      </c>
      <c r="K1187" s="178"/>
      <c r="L1187" s="179"/>
      <c r="M1187" s="103"/>
      <c r="N1187" s="103"/>
      <c r="O1187" s="162" t="s">
        <v>1306</v>
      </c>
      <c r="P1187" s="180">
        <v>693.0</v>
      </c>
      <c r="Q1187" s="103"/>
      <c r="R1187" s="168" t="str">
        <f t="shared" si="1"/>
        <v>759189</v>
      </c>
      <c r="S1187" s="181" t="str">
        <f>vlookup(R1187,route!$A$3:$L$2248,5,FALSE)</f>
        <v>Origin</v>
      </c>
      <c r="T1187" s="168" t="str">
        <f t="shared" si="2"/>
        <v>759181</v>
      </c>
      <c r="U1187" s="170" t="str">
        <f>vlookup(T1187,route!$A$3:$L$2248,5,FALSE)</f>
        <v>Dropoff</v>
      </c>
      <c r="V1187" s="131"/>
    </row>
    <row r="1188">
      <c r="A1188" s="160"/>
      <c r="B1188" s="168">
        <v>759.0</v>
      </c>
      <c r="C1188" s="174" t="s">
        <v>905</v>
      </c>
      <c r="D1188" s="154">
        <f>vlookup(E1188,terminals!$C$4:$O$196,13,FALSE)</f>
        <v>189</v>
      </c>
      <c r="E1188" s="174" t="s">
        <v>305</v>
      </c>
      <c r="F1188" s="154">
        <f>vlookup(G1188,terminals!$C$4:$O$196,13,FALSE)</f>
        <v>179</v>
      </c>
      <c r="G1188" s="170" t="s">
        <v>365</v>
      </c>
      <c r="H1188" s="184" t="s">
        <v>1143</v>
      </c>
      <c r="I1188" s="185">
        <v>9500.0</v>
      </c>
      <c r="J1188" s="177">
        <v>7125.0</v>
      </c>
      <c r="K1188" s="178"/>
      <c r="L1188" s="179"/>
      <c r="M1188" s="103"/>
      <c r="N1188" s="103"/>
      <c r="O1188" s="162" t="s">
        <v>1427</v>
      </c>
      <c r="P1188" s="180">
        <v>704.0</v>
      </c>
      <c r="Q1188" s="103"/>
      <c r="R1188" s="168" t="str">
        <f t="shared" si="1"/>
        <v>759189</v>
      </c>
      <c r="S1188" s="181" t="str">
        <f>vlookup(R1188,route!$A$3:$L$2248,5,FALSE)</f>
        <v>Origin</v>
      </c>
      <c r="T1188" s="168" t="str">
        <f t="shared" si="2"/>
        <v>759179</v>
      </c>
      <c r="U1188" s="170" t="str">
        <f>vlookup(T1188,route!$A$3:$L$2248,5,FALSE)</f>
        <v>Dropoff</v>
      </c>
      <c r="V1188" s="131"/>
    </row>
    <row r="1189">
      <c r="A1189" s="160"/>
      <c r="B1189" s="168">
        <v>759.0</v>
      </c>
      <c r="C1189" s="174" t="s">
        <v>905</v>
      </c>
      <c r="D1189" s="154">
        <f>vlookup(E1189,terminals!$C$4:$O$196,13,FALSE)</f>
        <v>189</v>
      </c>
      <c r="E1189" s="174" t="s">
        <v>305</v>
      </c>
      <c r="F1189" s="154">
        <f>vlookup(G1189,terminals!$C$4:$O$196,13,FALSE)</f>
        <v>180</v>
      </c>
      <c r="G1189" s="170" t="s">
        <v>311</v>
      </c>
      <c r="H1189" s="184" t="s">
        <v>1143</v>
      </c>
      <c r="I1189" s="185">
        <v>9500.0</v>
      </c>
      <c r="J1189" s="177">
        <v>7125.0</v>
      </c>
      <c r="K1189" s="178"/>
      <c r="L1189" s="179"/>
      <c r="M1189" s="103"/>
      <c r="N1189" s="103"/>
      <c r="O1189" s="162" t="s">
        <v>1438</v>
      </c>
      <c r="P1189" s="180">
        <v>708.0</v>
      </c>
      <c r="Q1189" s="103"/>
      <c r="R1189" s="168" t="str">
        <f t="shared" si="1"/>
        <v>759189</v>
      </c>
      <c r="S1189" s="181" t="str">
        <f>vlookup(R1189,route!$A$3:$L$2248,5,FALSE)</f>
        <v>Origin</v>
      </c>
      <c r="T1189" s="168" t="str">
        <f t="shared" si="2"/>
        <v>759180</v>
      </c>
      <c r="U1189" s="170" t="str">
        <f>vlookup(T1189,route!$A$3:$L$2248,5,FALSE)</f>
        <v>Dropoff</v>
      </c>
      <c r="V1189" s="131"/>
    </row>
    <row r="1190">
      <c r="A1190" s="160"/>
      <c r="B1190" s="168">
        <v>759.0</v>
      </c>
      <c r="C1190" s="174" t="s">
        <v>905</v>
      </c>
      <c r="D1190" s="154">
        <f>vlookup(E1190,terminals!$C$4:$O$196,13,FALSE)</f>
        <v>189</v>
      </c>
      <c r="E1190" s="174" t="s">
        <v>305</v>
      </c>
      <c r="F1190" s="154">
        <f>vlookup(G1190,terminals!$C$4:$O$196,13,FALSE)</f>
        <v>166</v>
      </c>
      <c r="G1190" s="170" t="s">
        <v>314</v>
      </c>
      <c r="H1190" s="184" t="s">
        <v>1143</v>
      </c>
      <c r="I1190" s="185">
        <v>9500.0</v>
      </c>
      <c r="J1190" s="177">
        <v>7125.0</v>
      </c>
      <c r="K1190" s="178"/>
      <c r="L1190" s="179"/>
      <c r="M1190" s="103"/>
      <c r="N1190" s="103"/>
      <c r="O1190" s="162" t="s">
        <v>1196</v>
      </c>
      <c r="P1190" s="180">
        <v>707.0</v>
      </c>
      <c r="Q1190" s="103"/>
      <c r="R1190" s="168" t="str">
        <f t="shared" si="1"/>
        <v>759189</v>
      </c>
      <c r="S1190" s="181" t="str">
        <f>vlookup(R1190,route!$A$3:$L$2248,5,FALSE)</f>
        <v>Origin</v>
      </c>
      <c r="T1190" s="168" t="str">
        <f t="shared" si="2"/>
        <v>759166</v>
      </c>
      <c r="U1190" s="170" t="str">
        <f>vlookup(T1190,route!$A$3:$L$2248,5,FALSE)</f>
        <v>Dropoff</v>
      </c>
      <c r="V1190" s="131"/>
    </row>
    <row r="1191">
      <c r="A1191" s="160"/>
      <c r="B1191" s="168">
        <v>759.0</v>
      </c>
      <c r="C1191" s="174" t="s">
        <v>905</v>
      </c>
      <c r="D1191" s="154">
        <f>vlookup(E1191,terminals!$C$4:$O$196,13,FALSE)</f>
        <v>189</v>
      </c>
      <c r="E1191" s="174" t="s">
        <v>305</v>
      </c>
      <c r="F1191" s="154">
        <f>vlookup(G1191,terminals!$C$4:$O$196,13,FALSE)</f>
        <v>165</v>
      </c>
      <c r="G1191" s="170" t="s">
        <v>320</v>
      </c>
      <c r="H1191" s="184" t="s">
        <v>1143</v>
      </c>
      <c r="I1191" s="185">
        <v>9500.0</v>
      </c>
      <c r="J1191" s="177">
        <v>7125.0</v>
      </c>
      <c r="K1191" s="178"/>
      <c r="L1191" s="179"/>
      <c r="M1191" s="103"/>
      <c r="N1191" s="103"/>
      <c r="O1191" s="162" t="s">
        <v>1534</v>
      </c>
      <c r="P1191" s="180">
        <v>711.0</v>
      </c>
      <c r="Q1191" s="103"/>
      <c r="R1191" s="168" t="str">
        <f t="shared" si="1"/>
        <v>759189</v>
      </c>
      <c r="S1191" s="181" t="str">
        <f>vlookup(R1191,route!$A$3:$L$2248,5,FALSE)</f>
        <v>Origin</v>
      </c>
      <c r="T1191" s="168" t="str">
        <f t="shared" si="2"/>
        <v>759165</v>
      </c>
      <c r="U1191" s="170" t="str">
        <f>vlookup(T1191,route!$A$3:$L$2248,5,FALSE)</f>
        <v>Dropoff</v>
      </c>
      <c r="V1191" s="131"/>
    </row>
    <row r="1192">
      <c r="A1192" s="160"/>
      <c r="B1192" s="168">
        <v>759.0</v>
      </c>
      <c r="C1192" s="174" t="s">
        <v>905</v>
      </c>
      <c r="D1192" s="154">
        <f>vlookup(E1192,terminals!$C$4:$O$196,13,FALSE)</f>
        <v>189</v>
      </c>
      <c r="E1192" s="174" t="s">
        <v>305</v>
      </c>
      <c r="F1192" s="154">
        <f>vlookup(G1192,terminals!$C$4:$O$196,13,FALSE)</f>
        <v>177</v>
      </c>
      <c r="G1192" s="170" t="s">
        <v>1108</v>
      </c>
      <c r="H1192" s="184" t="s">
        <v>1143</v>
      </c>
      <c r="I1192" s="185">
        <v>9500.0</v>
      </c>
      <c r="J1192" s="177">
        <v>7125.0</v>
      </c>
      <c r="K1192" s="178"/>
      <c r="L1192" s="179"/>
      <c r="M1192" s="103"/>
      <c r="N1192" s="103"/>
      <c r="O1192" s="162" t="s">
        <v>1211</v>
      </c>
      <c r="P1192" s="180">
        <v>718.0</v>
      </c>
      <c r="Q1192" s="103"/>
      <c r="R1192" s="168" t="str">
        <f t="shared" si="1"/>
        <v>759189</v>
      </c>
      <c r="S1192" s="181" t="str">
        <f>vlookup(R1192,route!$A$3:$L$2248,5,FALSE)</f>
        <v>Origin</v>
      </c>
      <c r="T1192" s="168" t="str">
        <f t="shared" si="2"/>
        <v>759177</v>
      </c>
      <c r="U1192" s="170" t="str">
        <f>vlookup(T1192,route!$A$3:$L$2248,5,FALSE)</f>
        <v>Dropoff</v>
      </c>
      <c r="V1192" s="131"/>
    </row>
    <row r="1193">
      <c r="A1193" s="160"/>
      <c r="B1193" s="168">
        <v>759.0</v>
      </c>
      <c r="C1193" s="174" t="s">
        <v>905</v>
      </c>
      <c r="D1193" s="154">
        <f>vlookup(E1193,terminals!$C$4:$O$196,13,FALSE)</f>
        <v>189</v>
      </c>
      <c r="E1193" s="174" t="s">
        <v>305</v>
      </c>
      <c r="F1193" s="154">
        <f>vlookup(G1193,terminals!$C$4:$O$196,13,FALSE)</f>
        <v>163</v>
      </c>
      <c r="G1193" s="170" t="s">
        <v>323</v>
      </c>
      <c r="H1193" s="184" t="s">
        <v>1143</v>
      </c>
      <c r="I1193" s="185">
        <v>9500.0</v>
      </c>
      <c r="J1193" s="177">
        <v>7125.0</v>
      </c>
      <c r="K1193" s="178"/>
      <c r="L1193" s="179"/>
      <c r="M1193" s="103"/>
      <c r="N1193" s="103"/>
      <c r="O1193" s="162" t="s">
        <v>1176</v>
      </c>
      <c r="P1193" s="180">
        <v>723.0</v>
      </c>
      <c r="Q1193" s="103"/>
      <c r="R1193" s="168" t="str">
        <f t="shared" si="1"/>
        <v>759189</v>
      </c>
      <c r="S1193" s="181" t="str">
        <f>vlookup(R1193,route!$A$3:$L$2248,5,FALSE)</f>
        <v>Origin</v>
      </c>
      <c r="T1193" s="168" t="str">
        <f t="shared" si="2"/>
        <v>759163</v>
      </c>
      <c r="U1193" s="170" t="str">
        <f>vlookup(T1193,route!$A$3:$L$2248,5,FALSE)</f>
        <v>Dropoff</v>
      </c>
      <c r="V1193" s="131"/>
    </row>
    <row r="1194">
      <c r="A1194" s="160"/>
      <c r="B1194" s="168">
        <v>759.0</v>
      </c>
      <c r="C1194" s="174" t="s">
        <v>905</v>
      </c>
      <c r="D1194" s="154">
        <f>vlookup(E1194,terminals!$C$4:$O$196,13,FALSE)</f>
        <v>189</v>
      </c>
      <c r="E1194" s="174" t="s">
        <v>305</v>
      </c>
      <c r="F1194" s="154">
        <f>vlookup(G1194,terminals!$C$4:$O$196,13,FALSE)</f>
        <v>175</v>
      </c>
      <c r="G1194" s="170" t="s">
        <v>322</v>
      </c>
      <c r="H1194" s="184" t="s">
        <v>1143</v>
      </c>
      <c r="I1194" s="185">
        <v>9500.0</v>
      </c>
      <c r="J1194" s="177">
        <v>7125.0</v>
      </c>
      <c r="K1194" s="178"/>
      <c r="L1194" s="179"/>
      <c r="M1194" s="103"/>
      <c r="N1194" s="103"/>
      <c r="O1194" s="162" t="s">
        <v>1153</v>
      </c>
      <c r="P1194" s="180">
        <v>764.0</v>
      </c>
      <c r="Q1194" s="103"/>
      <c r="R1194" s="168" t="str">
        <f t="shared" si="1"/>
        <v>759189</v>
      </c>
      <c r="S1194" s="181" t="str">
        <f>vlookup(R1194,route!$A$3:$L$2248,5,FALSE)</f>
        <v>Origin</v>
      </c>
      <c r="T1194" s="168" t="str">
        <f t="shared" si="2"/>
        <v>759175</v>
      </c>
      <c r="U1194" s="170" t="str">
        <f>vlookup(T1194,route!$A$3:$L$2248,5,FALSE)</f>
        <v>Dropoff</v>
      </c>
      <c r="V1194" s="131"/>
    </row>
    <row r="1195">
      <c r="A1195" s="160"/>
      <c r="B1195" s="168">
        <v>759.0</v>
      </c>
      <c r="C1195" s="174" t="s">
        <v>905</v>
      </c>
      <c r="D1195" s="154">
        <f>vlookup(E1195,terminals!$C$4:$O$196,13,FALSE)</f>
        <v>189</v>
      </c>
      <c r="E1195" s="174" t="s">
        <v>305</v>
      </c>
      <c r="F1195" s="154">
        <f>vlookup(G1195,terminals!$C$4:$O$196,13,FALSE)</f>
        <v>169</v>
      </c>
      <c r="G1195" s="170" t="s">
        <v>319</v>
      </c>
      <c r="H1195" s="184" t="s">
        <v>1143</v>
      </c>
      <c r="I1195" s="185">
        <v>9500.0</v>
      </c>
      <c r="J1195" s="177">
        <v>7125.0</v>
      </c>
      <c r="K1195" s="178"/>
      <c r="L1195" s="179"/>
      <c r="M1195" s="103"/>
      <c r="N1195" s="103"/>
      <c r="O1195" s="162" t="s">
        <v>1384</v>
      </c>
      <c r="P1195" s="180">
        <v>738.0</v>
      </c>
      <c r="Q1195" s="103"/>
      <c r="R1195" s="168" t="str">
        <f t="shared" si="1"/>
        <v>759189</v>
      </c>
      <c r="S1195" s="181" t="str">
        <f>vlookup(R1195,route!$A$3:$L$2248,5,FALSE)</f>
        <v>Origin</v>
      </c>
      <c r="T1195" s="168" t="str">
        <f t="shared" si="2"/>
        <v>759169</v>
      </c>
      <c r="U1195" s="170" t="str">
        <f>vlookup(T1195,route!$A$3:$L$2248,5,FALSE)</f>
        <v>Dropoff</v>
      </c>
      <c r="V1195" s="131"/>
    </row>
    <row r="1196">
      <c r="A1196" s="160"/>
      <c r="B1196" s="168">
        <v>759.0</v>
      </c>
      <c r="C1196" s="174" t="s">
        <v>905</v>
      </c>
      <c r="D1196" s="154">
        <f>vlookup(E1196,terminals!$C$4:$O$196,13,FALSE)</f>
        <v>189</v>
      </c>
      <c r="E1196" s="174" t="s">
        <v>305</v>
      </c>
      <c r="F1196" s="154">
        <f>vlookup(G1196,terminals!$C$4:$O$196,13,FALSE)</f>
        <v>168</v>
      </c>
      <c r="G1196" s="170" t="s">
        <v>348</v>
      </c>
      <c r="H1196" s="184" t="s">
        <v>1143</v>
      </c>
      <c r="I1196" s="185">
        <v>9500.0</v>
      </c>
      <c r="J1196" s="177">
        <v>7125.0</v>
      </c>
      <c r="K1196" s="178"/>
      <c r="L1196" s="179"/>
      <c r="M1196" s="103"/>
      <c r="N1196" s="103"/>
      <c r="O1196" s="162" t="s">
        <v>1535</v>
      </c>
      <c r="P1196" s="180">
        <v>716.0</v>
      </c>
      <c r="Q1196" s="103"/>
      <c r="R1196" s="168" t="str">
        <f t="shared" si="1"/>
        <v>759189</v>
      </c>
      <c r="S1196" s="181" t="str">
        <f>vlookup(R1196,route!$A$3:$L$2248,5,FALSE)</f>
        <v>Origin</v>
      </c>
      <c r="T1196" s="168" t="str">
        <f t="shared" si="2"/>
        <v>759168</v>
      </c>
      <c r="U1196" s="170" t="str">
        <f>vlookup(T1196,route!$A$3:$L$2248,5,FALSE)</f>
        <v>Dropoff</v>
      </c>
      <c r="V1196" s="131"/>
    </row>
    <row r="1197">
      <c r="A1197" s="160"/>
      <c r="B1197" s="168">
        <v>759.0</v>
      </c>
      <c r="C1197" s="174" t="s">
        <v>905</v>
      </c>
      <c r="D1197" s="154">
        <f>vlookup(E1197,terminals!$C$4:$O$196,13,FALSE)</f>
        <v>189</v>
      </c>
      <c r="E1197" s="174" t="s">
        <v>305</v>
      </c>
      <c r="F1197" s="154">
        <f>vlookup(G1197,terminals!$C$4:$O$196,13,FALSE)</f>
        <v>164</v>
      </c>
      <c r="G1197" s="170" t="s">
        <v>316</v>
      </c>
      <c r="H1197" s="184" t="s">
        <v>1143</v>
      </c>
      <c r="I1197" s="185">
        <v>9500.0</v>
      </c>
      <c r="J1197" s="177">
        <v>7125.0</v>
      </c>
      <c r="K1197" s="178"/>
      <c r="L1197" s="179"/>
      <c r="M1197" s="103"/>
      <c r="N1197" s="103"/>
      <c r="O1197" s="162" t="s">
        <v>1536</v>
      </c>
      <c r="P1197" s="180">
        <v>484.0</v>
      </c>
      <c r="Q1197" s="103"/>
      <c r="R1197" s="168" t="str">
        <f t="shared" si="1"/>
        <v>759189</v>
      </c>
      <c r="S1197" s="181" t="str">
        <f>vlookup(R1197,route!$A$3:$L$2248,5,FALSE)</f>
        <v>Origin</v>
      </c>
      <c r="T1197" s="168" t="str">
        <f t="shared" si="2"/>
        <v>759164</v>
      </c>
      <c r="U1197" s="170" t="str">
        <f>vlookup(T1197,route!$A$3:$L$2248,5,FALSE)</f>
        <v>Dropoff</v>
      </c>
      <c r="V1197" s="131"/>
    </row>
    <row r="1198">
      <c r="A1198" s="160"/>
      <c r="B1198" s="168">
        <v>759.0</v>
      </c>
      <c r="C1198" s="174" t="s">
        <v>905</v>
      </c>
      <c r="D1198" s="154">
        <f>vlookup(E1198,terminals!$C$4:$O$196,13,FALSE)</f>
        <v>189</v>
      </c>
      <c r="E1198" s="174" t="s">
        <v>305</v>
      </c>
      <c r="F1198" s="154">
        <f>vlookup(G1198,terminals!$C$4:$O$196,13,FALSE)</f>
        <v>160</v>
      </c>
      <c r="G1198" s="170" t="s">
        <v>1109</v>
      </c>
      <c r="H1198" s="184" t="s">
        <v>1143</v>
      </c>
      <c r="I1198" s="185">
        <v>9500.0</v>
      </c>
      <c r="J1198" s="177">
        <v>7125.0</v>
      </c>
      <c r="K1198" s="178"/>
      <c r="L1198" s="179"/>
      <c r="M1198" s="103"/>
      <c r="N1198" s="103"/>
      <c r="O1198" s="162" t="s">
        <v>1418</v>
      </c>
      <c r="P1198" s="180">
        <v>488.0</v>
      </c>
      <c r="Q1198" s="103"/>
      <c r="R1198" s="168" t="str">
        <f t="shared" si="1"/>
        <v>759189</v>
      </c>
      <c r="S1198" s="181" t="str">
        <f>vlookup(R1198,route!$A$3:$L$2248,5,FALSE)</f>
        <v>Origin</v>
      </c>
      <c r="T1198" s="168" t="str">
        <f t="shared" si="2"/>
        <v>759160</v>
      </c>
      <c r="U1198" s="170" t="str">
        <f>vlookup(T1198,route!$A$3:$L$2248,5,FALSE)</f>
        <v>Lastdrop</v>
      </c>
      <c r="V1198" s="131"/>
    </row>
    <row r="1199">
      <c r="A1199" s="129"/>
      <c r="B1199" s="168">
        <v>759.0</v>
      </c>
      <c r="C1199" s="174" t="s">
        <v>905</v>
      </c>
      <c r="D1199" s="154">
        <f>vlookup(E1199,terminals!$C$4:$O$196,13,FALSE)</f>
        <v>189</v>
      </c>
      <c r="E1199" s="174" t="s">
        <v>305</v>
      </c>
      <c r="F1199" s="154">
        <f>vlookup(G1199,terminals!$C$4:$O$196,13,FALSE)</f>
        <v>174</v>
      </c>
      <c r="G1199" s="170" t="s">
        <v>1110</v>
      </c>
      <c r="H1199" s="184" t="s">
        <v>1143</v>
      </c>
      <c r="I1199" s="185">
        <v>9500.0</v>
      </c>
      <c r="J1199" s="177">
        <v>7125.0</v>
      </c>
      <c r="K1199" s="178"/>
      <c r="L1199" s="179"/>
      <c r="M1199" s="103"/>
      <c r="N1199" s="103"/>
      <c r="O1199" s="162" t="s">
        <v>1535</v>
      </c>
      <c r="P1199" s="180">
        <v>414.0</v>
      </c>
      <c r="Q1199" s="103"/>
      <c r="R1199" s="168" t="str">
        <f t="shared" si="1"/>
        <v>759189</v>
      </c>
      <c r="S1199" s="181" t="str">
        <f>vlookup(R1199,route!$A$3:$L$2248,5,FALSE)</f>
        <v>Origin</v>
      </c>
      <c r="T1199" s="168" t="str">
        <f t="shared" si="2"/>
        <v>759174</v>
      </c>
      <c r="U1199" s="170" t="str">
        <f>vlookup(T1199,route!$A$3:$L$2248,5,FALSE)</f>
        <v>Destination</v>
      </c>
      <c r="V1199" s="131"/>
    </row>
    <row r="1200">
      <c r="A1200" s="160"/>
      <c r="B1200" s="168">
        <v>760.0</v>
      </c>
      <c r="C1200" s="174" t="s">
        <v>906</v>
      </c>
      <c r="D1200" s="154">
        <f>vlookup(E1200,terminals!$C$4:$O$196,13,FALSE)</f>
        <v>189</v>
      </c>
      <c r="E1200" s="174" t="s">
        <v>305</v>
      </c>
      <c r="F1200" s="154">
        <f>vlookup(G1200,terminals!$C$4:$O$196,13,FALSE)</f>
        <v>142</v>
      </c>
      <c r="G1200" s="174" t="s">
        <v>342</v>
      </c>
      <c r="H1200" s="184" t="s">
        <v>1143</v>
      </c>
      <c r="I1200" s="176">
        <v>7500.0</v>
      </c>
      <c r="J1200" s="186">
        <v>5625.0</v>
      </c>
      <c r="K1200" s="178"/>
      <c r="L1200" s="179"/>
      <c r="M1200" s="103"/>
      <c r="N1200" s="103"/>
      <c r="O1200" s="162" t="s">
        <v>1320</v>
      </c>
      <c r="P1200" s="180">
        <v>400.0</v>
      </c>
      <c r="Q1200" s="103"/>
      <c r="R1200" s="168" t="str">
        <f t="shared" si="1"/>
        <v>760189</v>
      </c>
      <c r="S1200" s="181" t="str">
        <f>vlookup(R1200,route!$A$3:$L$2248,5,FALSE)</f>
        <v>Origin</v>
      </c>
      <c r="T1200" s="168" t="str">
        <f t="shared" si="2"/>
        <v>760142</v>
      </c>
      <c r="U1200" s="170" t="str">
        <f>vlookup(T1200,route!$A$3:$L$2248,5,FALSE)</f>
        <v>Dropoff</v>
      </c>
      <c r="V1200" s="131"/>
    </row>
    <row r="1201">
      <c r="A1201" s="160"/>
      <c r="B1201" s="168">
        <v>760.0</v>
      </c>
      <c r="C1201" s="174" t="s">
        <v>906</v>
      </c>
      <c r="D1201" s="154">
        <f>vlookup(E1201,terminals!$C$4:$O$196,13,FALSE)</f>
        <v>189</v>
      </c>
      <c r="E1201" s="174" t="s">
        <v>305</v>
      </c>
      <c r="F1201" s="154">
        <f>vlookup(G1201,terminals!$C$4:$O$196,13,FALSE)</f>
        <v>127</v>
      </c>
      <c r="G1201" s="174" t="s">
        <v>336</v>
      </c>
      <c r="H1201" s="184" t="s">
        <v>1143</v>
      </c>
      <c r="I1201" s="176">
        <v>7500.0</v>
      </c>
      <c r="J1201" s="186">
        <v>5625.0</v>
      </c>
      <c r="K1201" s="178"/>
      <c r="L1201" s="179"/>
      <c r="M1201" s="103"/>
      <c r="N1201" s="103"/>
      <c r="O1201" s="162" t="s">
        <v>1506</v>
      </c>
      <c r="P1201" s="180">
        <v>480.0</v>
      </c>
      <c r="Q1201" s="103"/>
      <c r="R1201" s="168" t="str">
        <f t="shared" si="1"/>
        <v>760189</v>
      </c>
      <c r="S1201" s="181" t="str">
        <f>vlookup(R1201,route!$A$3:$L$2248,5,FALSE)</f>
        <v>Origin</v>
      </c>
      <c r="T1201" s="168" t="str">
        <f t="shared" si="2"/>
        <v>760127</v>
      </c>
      <c r="U1201" s="170" t="str">
        <f>vlookup(T1201,route!$A$3:$L$2248,5,FALSE)</f>
        <v>Dropoff</v>
      </c>
      <c r="V1201" s="131"/>
    </row>
    <row r="1202">
      <c r="A1202" s="160"/>
      <c r="B1202" s="168">
        <v>760.0</v>
      </c>
      <c r="C1202" s="174" t="s">
        <v>906</v>
      </c>
      <c r="D1202" s="154">
        <f>vlookup(E1202,terminals!$C$4:$O$196,13,FALSE)</f>
        <v>189</v>
      </c>
      <c r="E1202" s="174" t="s">
        <v>305</v>
      </c>
      <c r="F1202" s="154">
        <f>vlookup(G1202,terminals!$C$4:$O$196,13,FALSE)</f>
        <v>146</v>
      </c>
      <c r="G1202" s="174" t="s">
        <v>350</v>
      </c>
      <c r="H1202" s="184" t="s">
        <v>1143</v>
      </c>
      <c r="I1202" s="176">
        <v>7500.0</v>
      </c>
      <c r="J1202" s="186">
        <v>5625.0</v>
      </c>
      <c r="K1202" s="178"/>
      <c r="L1202" s="179"/>
      <c r="M1202" s="103"/>
      <c r="N1202" s="103"/>
      <c r="O1202" s="162" t="s">
        <v>1185</v>
      </c>
      <c r="P1202" s="180">
        <v>524.0</v>
      </c>
      <c r="Q1202" s="103"/>
      <c r="R1202" s="168" t="str">
        <f t="shared" si="1"/>
        <v>760189</v>
      </c>
      <c r="S1202" s="181" t="str">
        <f>vlookup(R1202,route!$A$3:$L$2248,5,FALSE)</f>
        <v>Origin</v>
      </c>
      <c r="T1202" s="168" t="str">
        <f t="shared" si="2"/>
        <v>760146</v>
      </c>
      <c r="U1202" s="170" t="str">
        <f>vlookup(T1202,route!$A$3:$L$2248,5,FALSE)</f>
        <v>Dropoff</v>
      </c>
      <c r="V1202" s="131"/>
    </row>
    <row r="1203">
      <c r="A1203" s="160"/>
      <c r="B1203" s="168">
        <v>760.0</v>
      </c>
      <c r="C1203" s="174" t="s">
        <v>906</v>
      </c>
      <c r="D1203" s="154">
        <f>vlookup(E1203,terminals!$C$4:$O$196,13,FALSE)</f>
        <v>189</v>
      </c>
      <c r="E1203" s="174" t="s">
        <v>305</v>
      </c>
      <c r="F1203" s="154">
        <f>vlookup(G1203,terminals!$C$4:$O$196,13,FALSE)</f>
        <v>144</v>
      </c>
      <c r="G1203" s="174" t="s">
        <v>344</v>
      </c>
      <c r="H1203" s="184" t="s">
        <v>1143</v>
      </c>
      <c r="I1203" s="176">
        <v>8500.0</v>
      </c>
      <c r="J1203" s="186">
        <v>6375.0</v>
      </c>
      <c r="K1203" s="178"/>
      <c r="L1203" s="179"/>
      <c r="M1203" s="103"/>
      <c r="N1203" s="103"/>
      <c r="O1203" s="162" t="s">
        <v>1448</v>
      </c>
      <c r="P1203" s="180">
        <v>574.0</v>
      </c>
      <c r="Q1203" s="103"/>
      <c r="R1203" s="168" t="str">
        <f t="shared" si="1"/>
        <v>760189</v>
      </c>
      <c r="S1203" s="181" t="str">
        <f>vlookup(R1203,route!$A$3:$L$2248,5,FALSE)</f>
        <v>Origin</v>
      </c>
      <c r="T1203" s="168" t="str">
        <f t="shared" si="2"/>
        <v>760144</v>
      </c>
      <c r="U1203" s="170" t="str">
        <f>vlookup(T1203,route!$A$3:$L$2248,5,FALSE)</f>
        <v>Dropoff</v>
      </c>
      <c r="V1203" s="131"/>
    </row>
    <row r="1204">
      <c r="A1204" s="160"/>
      <c r="B1204" s="168">
        <v>760.0</v>
      </c>
      <c r="C1204" s="174" t="s">
        <v>906</v>
      </c>
      <c r="D1204" s="154">
        <f>vlookup(E1204,terminals!$C$4:$O$196,13,FALSE)</f>
        <v>189</v>
      </c>
      <c r="E1204" s="174" t="s">
        <v>305</v>
      </c>
      <c r="F1204" s="154">
        <f>vlookup(G1204,terminals!$C$4:$O$196,13,FALSE)</f>
        <v>129</v>
      </c>
      <c r="G1204" s="174" t="s">
        <v>340</v>
      </c>
      <c r="H1204" s="184" t="s">
        <v>1143</v>
      </c>
      <c r="I1204" s="176">
        <v>8500.0</v>
      </c>
      <c r="J1204" s="186">
        <v>6375.0</v>
      </c>
      <c r="K1204" s="178"/>
      <c r="L1204" s="179"/>
      <c r="M1204" s="103"/>
      <c r="N1204" s="103"/>
      <c r="O1204" s="162" t="s">
        <v>1409</v>
      </c>
      <c r="P1204" s="180">
        <v>596.0</v>
      </c>
      <c r="Q1204" s="103"/>
      <c r="R1204" s="168" t="str">
        <f t="shared" si="1"/>
        <v>760189</v>
      </c>
      <c r="S1204" s="181" t="str">
        <f>vlookup(R1204,route!$A$3:$L$2248,5,FALSE)</f>
        <v>Origin</v>
      </c>
      <c r="T1204" s="168" t="str">
        <f t="shared" si="2"/>
        <v>760129</v>
      </c>
      <c r="U1204" s="170" t="str">
        <f>vlookup(T1204,route!$A$3:$L$2248,5,FALSE)</f>
        <v>Dropoff</v>
      </c>
      <c r="V1204" s="131"/>
    </row>
    <row r="1205">
      <c r="A1205" s="160"/>
      <c r="B1205" s="168">
        <v>760.0</v>
      </c>
      <c r="C1205" s="174" t="s">
        <v>906</v>
      </c>
      <c r="D1205" s="154">
        <f>vlookup(E1205,terminals!$C$4:$O$196,13,FALSE)</f>
        <v>189</v>
      </c>
      <c r="E1205" s="174" t="s">
        <v>305</v>
      </c>
      <c r="F1205" s="154">
        <f>vlookup(G1205,terminals!$C$4:$O$196,13,FALSE)</f>
        <v>131</v>
      </c>
      <c r="G1205" s="174" t="s">
        <v>1111</v>
      </c>
      <c r="H1205" s="184" t="s">
        <v>1143</v>
      </c>
      <c r="I1205" s="176">
        <v>8500.0</v>
      </c>
      <c r="J1205" s="186">
        <v>6375.0</v>
      </c>
      <c r="K1205" s="178"/>
      <c r="L1205" s="179"/>
      <c r="M1205" s="103"/>
      <c r="N1205" s="103"/>
      <c r="O1205" s="162" t="s">
        <v>1383</v>
      </c>
      <c r="P1205" s="180">
        <v>639.0</v>
      </c>
      <c r="Q1205" s="103"/>
      <c r="R1205" s="168" t="str">
        <f t="shared" si="1"/>
        <v>760189</v>
      </c>
      <c r="S1205" s="181" t="str">
        <f>vlookup(R1205,route!$A$3:$L$2248,5,FALSE)</f>
        <v>Origin</v>
      </c>
      <c r="T1205" s="168" t="str">
        <f t="shared" si="2"/>
        <v>760131</v>
      </c>
      <c r="U1205" s="170" t="str">
        <f>vlookup(T1205,route!$A$3:$L$2248,5,FALSE)</f>
        <v>Dropoff</v>
      </c>
      <c r="V1205" s="131"/>
    </row>
    <row r="1206">
      <c r="A1206" s="160"/>
      <c r="B1206" s="168">
        <v>760.0</v>
      </c>
      <c r="C1206" s="174" t="s">
        <v>906</v>
      </c>
      <c r="D1206" s="154">
        <f>vlookup(E1206,terminals!$C$4:$O$196,13,FALSE)</f>
        <v>189</v>
      </c>
      <c r="E1206" s="174" t="s">
        <v>305</v>
      </c>
      <c r="F1206" s="154">
        <f>vlookup(G1206,terminals!$C$4:$O$196,13,FALSE)</f>
        <v>149</v>
      </c>
      <c r="G1206" s="174" t="s">
        <v>1114</v>
      </c>
      <c r="H1206" s="184" t="s">
        <v>1143</v>
      </c>
      <c r="I1206" s="176">
        <v>9000.0</v>
      </c>
      <c r="J1206" s="186">
        <v>6750.0</v>
      </c>
      <c r="K1206" s="178"/>
      <c r="L1206" s="179"/>
      <c r="M1206" s="103"/>
      <c r="N1206" s="103"/>
      <c r="O1206" s="162" t="s">
        <v>1537</v>
      </c>
      <c r="P1206" s="180">
        <v>457.0</v>
      </c>
      <c r="Q1206" s="103"/>
      <c r="R1206" s="168" t="str">
        <f t="shared" si="1"/>
        <v>760189</v>
      </c>
      <c r="S1206" s="181" t="str">
        <f>vlookup(R1206,route!$A$3:$L$2248,5,FALSE)</f>
        <v>Origin</v>
      </c>
      <c r="T1206" s="168" t="str">
        <f t="shared" si="2"/>
        <v>760149</v>
      </c>
      <c r="U1206" s="170" t="str">
        <f>vlookup(T1206,route!$A$3:$L$2248,5,FALSE)</f>
        <v>Dropoff</v>
      </c>
      <c r="V1206" s="131"/>
    </row>
    <row r="1207">
      <c r="A1207" s="160"/>
      <c r="B1207" s="168">
        <v>760.0</v>
      </c>
      <c r="C1207" s="174" t="s">
        <v>906</v>
      </c>
      <c r="D1207" s="154">
        <f>vlookup(E1207,terminals!$C$4:$O$196,13,FALSE)</f>
        <v>189</v>
      </c>
      <c r="E1207" s="174" t="s">
        <v>305</v>
      </c>
      <c r="F1207" s="154">
        <f>vlookup(G1207,terminals!$C$4:$O$196,13,FALSE)</f>
        <v>121</v>
      </c>
      <c r="G1207" s="174" t="s">
        <v>299</v>
      </c>
      <c r="H1207" s="184" t="s">
        <v>1143</v>
      </c>
      <c r="I1207" s="176">
        <v>9000.0</v>
      </c>
      <c r="J1207" s="186">
        <v>6750.0</v>
      </c>
      <c r="K1207" s="178"/>
      <c r="L1207" s="179"/>
      <c r="M1207" s="103"/>
      <c r="N1207" s="103"/>
      <c r="O1207" s="162" t="s">
        <v>1491</v>
      </c>
      <c r="P1207" s="180">
        <v>414.0</v>
      </c>
      <c r="Q1207" s="103"/>
      <c r="R1207" s="168" t="str">
        <f t="shared" si="1"/>
        <v>760189</v>
      </c>
      <c r="S1207" s="181" t="str">
        <f>vlookup(R1207,route!$A$3:$L$2248,5,FALSE)</f>
        <v>Origin</v>
      </c>
      <c r="T1207" s="168" t="str">
        <f t="shared" si="2"/>
        <v>760121</v>
      </c>
      <c r="U1207" s="170" t="str">
        <f>vlookup(T1207,route!$A$3:$L$2248,5,FALSE)</f>
        <v>Lastdrop</v>
      </c>
      <c r="V1207" s="131"/>
    </row>
    <row r="1208">
      <c r="A1208" s="129"/>
      <c r="B1208" s="168">
        <v>760.0</v>
      </c>
      <c r="C1208" s="174" t="s">
        <v>906</v>
      </c>
      <c r="D1208" s="154">
        <f>vlookup(E1208,terminals!$C$4:$O$196,13,FALSE)</f>
        <v>189</v>
      </c>
      <c r="E1208" s="174" t="s">
        <v>305</v>
      </c>
      <c r="F1208" s="154">
        <f>vlookup(G1208,terminals!$C$4:$O$196,13,FALSE)</f>
        <v>183</v>
      </c>
      <c r="G1208" s="174" t="s">
        <v>1115</v>
      </c>
      <c r="H1208" s="184" t="s">
        <v>1143</v>
      </c>
      <c r="I1208" s="176">
        <v>9500.0</v>
      </c>
      <c r="J1208" s="186">
        <v>7125.0</v>
      </c>
      <c r="K1208" s="178"/>
      <c r="L1208" s="179"/>
      <c r="M1208" s="103"/>
      <c r="N1208" s="103"/>
      <c r="O1208" s="162" t="s">
        <v>1195</v>
      </c>
      <c r="P1208" s="180">
        <v>480.0</v>
      </c>
      <c r="Q1208" s="103"/>
      <c r="R1208" s="168" t="str">
        <f t="shared" si="1"/>
        <v>760189</v>
      </c>
      <c r="S1208" s="181" t="str">
        <f>vlookup(R1208,route!$A$3:$L$2248,5,FALSE)</f>
        <v>Origin</v>
      </c>
      <c r="T1208" s="168" t="str">
        <f t="shared" si="2"/>
        <v>760183</v>
      </c>
      <c r="U1208" s="170" t="str">
        <f>vlookup(T1208,route!$A$3:$L$2248,5,FALSE)</f>
        <v>Destination</v>
      </c>
      <c r="V1208" s="131"/>
    </row>
    <row r="1209">
      <c r="A1209" s="160"/>
      <c r="B1209" s="168">
        <v>761.0</v>
      </c>
      <c r="C1209" s="174" t="s">
        <v>907</v>
      </c>
      <c r="D1209" s="154">
        <f>vlookup(E1209,terminals!$C$4:$O$196,13,FALSE)</f>
        <v>189</v>
      </c>
      <c r="E1209" s="174" t="s">
        <v>305</v>
      </c>
      <c r="F1209" s="154">
        <f>vlookup(G1209,terminals!$C$4:$O$196,13,FALSE)</f>
        <v>125</v>
      </c>
      <c r="G1209" s="174" t="s">
        <v>1112</v>
      </c>
      <c r="H1209" s="184" t="s">
        <v>1143</v>
      </c>
      <c r="I1209" s="176">
        <v>8000.0</v>
      </c>
      <c r="J1209" s="177">
        <v>6000.0</v>
      </c>
      <c r="K1209" s="178"/>
      <c r="L1209" s="179"/>
      <c r="M1209" s="103"/>
      <c r="N1209" s="103"/>
      <c r="O1209" s="162" t="s">
        <v>1362</v>
      </c>
      <c r="P1209" s="180">
        <v>475.0</v>
      </c>
      <c r="Q1209" s="103"/>
      <c r="R1209" s="168" t="str">
        <f t="shared" si="1"/>
        <v>761189</v>
      </c>
      <c r="S1209" s="181" t="str">
        <f>vlookup(R1209,route!$A$3:$L$2248,5,FALSE)</f>
        <v>Origin</v>
      </c>
      <c r="T1209" s="168" t="str">
        <f t="shared" si="2"/>
        <v>761125</v>
      </c>
      <c r="U1209" s="170" t="str">
        <f>vlookup(T1209,route!$A$3:$L$2248,5,FALSE)</f>
        <v>Dropoff</v>
      </c>
      <c r="V1209" s="131"/>
    </row>
    <row r="1210">
      <c r="A1210" s="160"/>
      <c r="B1210" s="168">
        <v>761.0</v>
      </c>
      <c r="C1210" s="174" t="s">
        <v>907</v>
      </c>
      <c r="D1210" s="154">
        <f>vlookup(E1210,terminals!$C$4:$O$196,13,FALSE)</f>
        <v>189</v>
      </c>
      <c r="E1210" s="174" t="s">
        <v>305</v>
      </c>
      <c r="F1210" s="154">
        <f>vlookup(G1210,terminals!$C$4:$O$196,13,FALSE)</f>
        <v>146</v>
      </c>
      <c r="G1210" s="174" t="s">
        <v>350</v>
      </c>
      <c r="H1210" s="184" t="s">
        <v>1143</v>
      </c>
      <c r="I1210" s="176">
        <v>8000.0</v>
      </c>
      <c r="J1210" s="177">
        <v>6000.0</v>
      </c>
      <c r="K1210" s="178"/>
      <c r="L1210" s="179"/>
      <c r="M1210" s="103"/>
      <c r="N1210" s="103"/>
      <c r="O1210" s="162" t="s">
        <v>1185</v>
      </c>
      <c r="P1210" s="180">
        <v>513.0</v>
      </c>
      <c r="Q1210" s="103"/>
      <c r="R1210" s="168" t="str">
        <f t="shared" si="1"/>
        <v>761189</v>
      </c>
      <c r="S1210" s="181" t="str">
        <f>vlookup(R1210,route!$A$3:$L$2248,5,FALSE)</f>
        <v>Origin</v>
      </c>
      <c r="T1210" s="168" t="str">
        <f t="shared" si="2"/>
        <v>761146</v>
      </c>
      <c r="U1210" s="170" t="str">
        <f>vlookup(T1210,route!$A$3:$L$2248,5,FALSE)</f>
        <v>Dropoff</v>
      </c>
      <c r="V1210" s="131"/>
    </row>
    <row r="1211">
      <c r="A1211" s="160"/>
      <c r="B1211" s="168">
        <v>761.0</v>
      </c>
      <c r="C1211" s="174" t="s">
        <v>907</v>
      </c>
      <c r="D1211" s="154">
        <f>vlookup(E1211,terminals!$C$4:$O$196,13,FALSE)</f>
        <v>189</v>
      </c>
      <c r="E1211" s="174" t="s">
        <v>305</v>
      </c>
      <c r="F1211" s="154">
        <f>vlookup(G1211,terminals!$C$4:$O$196,13,FALSE)</f>
        <v>129</v>
      </c>
      <c r="G1211" s="174" t="s">
        <v>340</v>
      </c>
      <c r="H1211" s="184" t="s">
        <v>1143</v>
      </c>
      <c r="I1211" s="176">
        <v>9000.0</v>
      </c>
      <c r="J1211" s="177">
        <v>6750.0</v>
      </c>
      <c r="K1211" s="178"/>
      <c r="L1211" s="179"/>
      <c r="M1211" s="103"/>
      <c r="N1211" s="103"/>
      <c r="O1211" s="162" t="s">
        <v>1409</v>
      </c>
      <c r="P1211" s="180">
        <v>559.0</v>
      </c>
      <c r="Q1211" s="103"/>
      <c r="R1211" s="168" t="str">
        <f t="shared" si="1"/>
        <v>761189</v>
      </c>
      <c r="S1211" s="181" t="str">
        <f>vlookup(R1211,route!$A$3:$L$2248,5,FALSE)</f>
        <v>Origin</v>
      </c>
      <c r="T1211" s="168" t="str">
        <f t="shared" si="2"/>
        <v>761129</v>
      </c>
      <c r="U1211" s="170" t="str">
        <f>vlookup(T1211,route!$A$3:$L$2248,5,FALSE)</f>
        <v>Lastdrop</v>
      </c>
      <c r="V1211" s="131"/>
    </row>
    <row r="1212">
      <c r="A1212" s="129"/>
      <c r="B1212" s="168">
        <v>761.0</v>
      </c>
      <c r="C1212" s="174" t="s">
        <v>907</v>
      </c>
      <c r="D1212" s="154">
        <f>vlookup(E1212,terminals!$C$4:$O$196,13,FALSE)</f>
        <v>189</v>
      </c>
      <c r="E1212" s="174" t="s">
        <v>305</v>
      </c>
      <c r="F1212" s="154">
        <f>vlookup(G1212,terminals!$C$4:$O$196,13,FALSE)</f>
        <v>128</v>
      </c>
      <c r="G1212" s="174" t="s">
        <v>338</v>
      </c>
      <c r="H1212" s="175" t="s">
        <v>1143</v>
      </c>
      <c r="I1212" s="176">
        <v>9500.0</v>
      </c>
      <c r="J1212" s="177">
        <v>7125.0</v>
      </c>
      <c r="K1212" s="178"/>
      <c r="L1212" s="179"/>
      <c r="M1212" s="103"/>
      <c r="N1212" s="103"/>
      <c r="O1212" s="162" t="s">
        <v>1370</v>
      </c>
      <c r="P1212" s="180">
        <v>517.0</v>
      </c>
      <c r="Q1212" s="103"/>
      <c r="R1212" s="168" t="str">
        <f t="shared" si="1"/>
        <v>761189</v>
      </c>
      <c r="S1212" s="181" t="str">
        <f>vlookup(R1212,route!$A$3:$L$2248,5,FALSE)</f>
        <v>Origin</v>
      </c>
      <c r="T1212" s="168" t="str">
        <f t="shared" si="2"/>
        <v>761128</v>
      </c>
      <c r="U1212" s="170" t="str">
        <f>vlookup(T1212,route!$A$3:$L$2248,5,FALSE)</f>
        <v>Destination</v>
      </c>
      <c r="V1212" s="131"/>
    </row>
    <row r="1213">
      <c r="A1213" s="160"/>
      <c r="B1213" s="168">
        <v>762.0</v>
      </c>
      <c r="C1213" s="174" t="s">
        <v>908</v>
      </c>
      <c r="D1213" s="154">
        <f>vlookup(E1213,terminals!$C$4:$O$196,13,FALSE)</f>
        <v>164</v>
      </c>
      <c r="E1213" s="174" t="s">
        <v>316</v>
      </c>
      <c r="F1213" s="154">
        <f>vlookup(G1213,terminals!$C$4:$O$196,13,FALSE)</f>
        <v>142</v>
      </c>
      <c r="G1213" s="174" t="s">
        <v>342</v>
      </c>
      <c r="H1213" s="175" t="s">
        <v>1143</v>
      </c>
      <c r="I1213" s="176">
        <v>7000.0</v>
      </c>
      <c r="J1213" s="186">
        <v>5250.0</v>
      </c>
      <c r="K1213" s="178"/>
      <c r="L1213" s="179"/>
      <c r="M1213" s="103"/>
      <c r="N1213" s="103"/>
      <c r="O1213" s="162" t="s">
        <v>1459</v>
      </c>
      <c r="P1213" s="180">
        <v>623.0</v>
      </c>
      <c r="Q1213" s="103"/>
      <c r="R1213" s="168" t="str">
        <f t="shared" si="1"/>
        <v>762164</v>
      </c>
      <c r="S1213" s="181" t="str">
        <f>vlookup(R1213,route!$A$3:$L$2248,5,FALSE)</f>
        <v>Origin</v>
      </c>
      <c r="T1213" s="168" t="str">
        <f t="shared" si="2"/>
        <v>762142</v>
      </c>
      <c r="U1213" s="170" t="str">
        <f>vlookup(T1213,route!$A$3:$L$2248,5,FALSE)</f>
        <v>Dropoff</v>
      </c>
      <c r="V1213" s="131"/>
    </row>
    <row r="1214">
      <c r="A1214" s="160"/>
      <c r="B1214" s="168">
        <v>762.0</v>
      </c>
      <c r="C1214" s="174" t="s">
        <v>908</v>
      </c>
      <c r="D1214" s="154">
        <f>vlookup(E1214,terminals!$C$4:$O$196,13,FALSE)</f>
        <v>164</v>
      </c>
      <c r="E1214" s="174" t="s">
        <v>316</v>
      </c>
      <c r="F1214" s="154">
        <f>vlookup(G1214,terminals!$C$4:$O$196,13,FALSE)</f>
        <v>125</v>
      </c>
      <c r="G1214" s="174" t="s">
        <v>1112</v>
      </c>
      <c r="H1214" s="175" t="s">
        <v>1143</v>
      </c>
      <c r="I1214" s="176">
        <v>7000.0</v>
      </c>
      <c r="J1214" s="186">
        <v>5250.0</v>
      </c>
      <c r="K1214" s="178"/>
      <c r="L1214" s="179"/>
      <c r="M1214" s="103"/>
      <c r="N1214" s="103"/>
      <c r="O1214" s="162" t="s">
        <v>1538</v>
      </c>
      <c r="P1214" s="180">
        <v>696.0</v>
      </c>
      <c r="Q1214" s="103"/>
      <c r="R1214" s="168" t="str">
        <f t="shared" si="1"/>
        <v>762164</v>
      </c>
      <c r="S1214" s="181" t="str">
        <f>vlookup(R1214,route!$A$3:$L$2248,5,FALSE)</f>
        <v>Origin</v>
      </c>
      <c r="T1214" s="168" t="str">
        <f t="shared" si="2"/>
        <v>762125</v>
      </c>
      <c r="U1214" s="170" t="str">
        <f>vlookup(T1214,route!$A$3:$L$2248,5,FALSE)</f>
        <v>Dropoff</v>
      </c>
      <c r="V1214" s="131"/>
    </row>
    <row r="1215">
      <c r="A1215" s="160"/>
      <c r="B1215" s="168">
        <v>762.0</v>
      </c>
      <c r="C1215" s="174" t="s">
        <v>908</v>
      </c>
      <c r="D1215" s="154">
        <f>vlookup(E1215,terminals!$C$4:$O$196,13,FALSE)</f>
        <v>164</v>
      </c>
      <c r="E1215" s="174" t="s">
        <v>316</v>
      </c>
      <c r="F1215" s="154">
        <f>vlookup(G1215,terminals!$C$4:$O$196,13,FALSE)</f>
        <v>127</v>
      </c>
      <c r="G1215" s="174" t="s">
        <v>336</v>
      </c>
      <c r="H1215" s="175" t="s">
        <v>1143</v>
      </c>
      <c r="I1215" s="176">
        <v>9000.0</v>
      </c>
      <c r="J1215" s="177">
        <v>6750.0</v>
      </c>
      <c r="K1215" s="178"/>
      <c r="L1215" s="179"/>
      <c r="M1215" s="103"/>
      <c r="N1215" s="103"/>
      <c r="O1215" s="162" t="s">
        <v>1160</v>
      </c>
      <c r="P1215" s="180">
        <v>822.0</v>
      </c>
      <c r="Q1215" s="103"/>
      <c r="R1215" s="168" t="str">
        <f t="shared" si="1"/>
        <v>762164</v>
      </c>
      <c r="S1215" s="181" t="str">
        <f>vlookup(R1215,route!$A$3:$L$2248,5,FALSE)</f>
        <v>Origin</v>
      </c>
      <c r="T1215" s="168" t="str">
        <f t="shared" si="2"/>
        <v>762127</v>
      </c>
      <c r="U1215" s="170" t="str">
        <f>vlookup(T1215,route!$A$3:$L$2248,5,FALSE)</f>
        <v>Dropoff</v>
      </c>
      <c r="V1215" s="131"/>
    </row>
    <row r="1216">
      <c r="A1216" s="160"/>
      <c r="B1216" s="168">
        <v>762.0</v>
      </c>
      <c r="C1216" s="174" t="s">
        <v>908</v>
      </c>
      <c r="D1216" s="154">
        <f>vlookup(E1216,terminals!$C$4:$O$196,13,FALSE)</f>
        <v>164</v>
      </c>
      <c r="E1216" s="174" t="s">
        <v>316</v>
      </c>
      <c r="F1216" s="154">
        <f>vlookup(G1216,terminals!$C$4:$O$196,13,FALSE)</f>
        <v>146</v>
      </c>
      <c r="G1216" s="174" t="s">
        <v>350</v>
      </c>
      <c r="H1216" s="175" t="s">
        <v>1143</v>
      </c>
      <c r="I1216" s="176">
        <v>7500.0</v>
      </c>
      <c r="J1216" s="186">
        <v>5625.0</v>
      </c>
      <c r="K1216" s="178"/>
      <c r="L1216" s="179"/>
      <c r="M1216" s="103"/>
      <c r="N1216" s="103"/>
      <c r="O1216" s="162" t="s">
        <v>1416</v>
      </c>
      <c r="P1216" s="180">
        <v>513.0</v>
      </c>
      <c r="Q1216" s="103"/>
      <c r="R1216" s="168" t="str">
        <f t="shared" si="1"/>
        <v>762164</v>
      </c>
      <c r="S1216" s="181" t="str">
        <f>vlookup(R1216,route!$A$3:$L$2248,5,FALSE)</f>
        <v>Origin</v>
      </c>
      <c r="T1216" s="168" t="str">
        <f t="shared" si="2"/>
        <v>762146</v>
      </c>
      <c r="U1216" s="170" t="str">
        <f>vlookup(T1216,route!$A$3:$L$2248,5,FALSE)</f>
        <v>Dropoff</v>
      </c>
      <c r="V1216" s="131"/>
    </row>
    <row r="1217">
      <c r="A1217" s="160"/>
      <c r="B1217" s="168">
        <v>762.0</v>
      </c>
      <c r="C1217" s="174" t="s">
        <v>908</v>
      </c>
      <c r="D1217" s="154">
        <f>vlookup(E1217,terminals!$C$4:$O$196,13,FALSE)</f>
        <v>164</v>
      </c>
      <c r="E1217" s="174" t="s">
        <v>316</v>
      </c>
      <c r="F1217" s="154">
        <f>vlookup(G1217,terminals!$C$4:$O$196,13,FALSE)</f>
        <v>144</v>
      </c>
      <c r="G1217" s="174" t="s">
        <v>344</v>
      </c>
      <c r="H1217" s="175" t="s">
        <v>1143</v>
      </c>
      <c r="I1217" s="176">
        <v>8000.0</v>
      </c>
      <c r="J1217" s="186">
        <v>6000.0</v>
      </c>
      <c r="K1217" s="178"/>
      <c r="L1217" s="179"/>
      <c r="M1217" s="103"/>
      <c r="N1217" s="103"/>
      <c r="O1217" s="162" t="s">
        <v>1539</v>
      </c>
      <c r="P1217" s="180">
        <v>517.0</v>
      </c>
      <c r="Q1217" s="103"/>
      <c r="R1217" s="168" t="str">
        <f t="shared" si="1"/>
        <v>762164</v>
      </c>
      <c r="S1217" s="181" t="str">
        <f>vlookup(R1217,route!$A$3:$L$2248,5,FALSE)</f>
        <v>Origin</v>
      </c>
      <c r="T1217" s="168" t="str">
        <f t="shared" si="2"/>
        <v>762144</v>
      </c>
      <c r="U1217" s="170" t="str">
        <f>vlookup(T1217,route!$A$3:$L$2248,5,FALSE)</f>
        <v>Lastdrop</v>
      </c>
      <c r="V1217" s="131"/>
    </row>
    <row r="1218">
      <c r="A1218" s="129"/>
      <c r="B1218" s="168">
        <v>762.0</v>
      </c>
      <c r="C1218" s="174" t="s">
        <v>908</v>
      </c>
      <c r="D1218" s="154">
        <f>vlookup(E1218,terminals!$C$4:$O$196,13,FALSE)</f>
        <v>164</v>
      </c>
      <c r="E1218" s="174" t="s">
        <v>316</v>
      </c>
      <c r="F1218" s="154">
        <f>vlookup(G1218,terminals!$C$4:$O$196,13,FALSE)</f>
        <v>141</v>
      </c>
      <c r="G1218" s="174" t="s">
        <v>1113</v>
      </c>
      <c r="H1218" s="175" t="s">
        <v>1143</v>
      </c>
      <c r="I1218" s="176">
        <v>10000.0</v>
      </c>
      <c r="J1218" s="186">
        <v>7500.0</v>
      </c>
      <c r="K1218" s="178"/>
      <c r="L1218" s="179"/>
      <c r="M1218" s="103"/>
      <c r="N1218" s="103"/>
      <c r="O1218" s="162" t="s">
        <v>1540</v>
      </c>
      <c r="P1218" s="180">
        <v>552.0</v>
      </c>
      <c r="Q1218" s="103"/>
      <c r="R1218" s="168" t="str">
        <f t="shared" si="1"/>
        <v>762164</v>
      </c>
      <c r="S1218" s="181" t="str">
        <f>vlookup(R1218,route!$A$3:$L$2248,5,FALSE)</f>
        <v>Origin</v>
      </c>
      <c r="T1218" s="168" t="str">
        <f t="shared" si="2"/>
        <v>762141</v>
      </c>
      <c r="U1218" s="170" t="str">
        <f>vlookup(T1218,route!$A$3:$L$2248,5,FALSE)</f>
        <v>Destination</v>
      </c>
      <c r="V1218" s="131"/>
    </row>
    <row r="1219">
      <c r="A1219" s="160"/>
      <c r="B1219" s="168">
        <v>763.0</v>
      </c>
      <c r="C1219" s="174" t="s">
        <v>909</v>
      </c>
      <c r="D1219" s="154">
        <f>vlookup(E1219,terminals!$C$4:$O$196,13,FALSE)</f>
        <v>164</v>
      </c>
      <c r="E1219" s="174" t="s">
        <v>316</v>
      </c>
      <c r="F1219" s="154">
        <f>vlookup(G1219,terminals!$C$4:$O$196,13,FALSE)</f>
        <v>142</v>
      </c>
      <c r="G1219" s="174" t="s">
        <v>342</v>
      </c>
      <c r="H1219" s="184" t="s">
        <v>1143</v>
      </c>
      <c r="I1219" s="176">
        <v>7000.0</v>
      </c>
      <c r="J1219" s="186">
        <v>5250.0</v>
      </c>
      <c r="K1219" s="178"/>
      <c r="L1219" s="179"/>
      <c r="M1219" s="103"/>
      <c r="N1219" s="103"/>
      <c r="O1219" s="162" t="s">
        <v>1459</v>
      </c>
      <c r="P1219" s="180">
        <v>603.0</v>
      </c>
      <c r="Q1219" s="103"/>
      <c r="R1219" s="168" t="str">
        <f t="shared" si="1"/>
        <v>763164</v>
      </c>
      <c r="S1219" s="181" t="str">
        <f>vlookup(R1219,route!$A$3:$L$2248,5,FALSE)</f>
        <v>Origin</v>
      </c>
      <c r="T1219" s="168" t="str">
        <f t="shared" si="2"/>
        <v>763142</v>
      </c>
      <c r="U1219" s="170" t="str">
        <f>vlookup(T1219,route!$A$3:$L$2248,5,FALSE)</f>
        <v>Dropoff</v>
      </c>
      <c r="V1219" s="131"/>
    </row>
    <row r="1220">
      <c r="A1220" s="160"/>
      <c r="B1220" s="168">
        <v>763.0</v>
      </c>
      <c r="C1220" s="174" t="s">
        <v>909</v>
      </c>
      <c r="D1220" s="154">
        <f>vlookup(E1220,terminals!$C$4:$O$196,13,FALSE)</f>
        <v>164</v>
      </c>
      <c r="E1220" s="174" t="s">
        <v>316</v>
      </c>
      <c r="F1220" s="154">
        <f>vlookup(G1220,terminals!$C$4:$O$196,13,FALSE)</f>
        <v>127</v>
      </c>
      <c r="G1220" s="174" t="s">
        <v>336</v>
      </c>
      <c r="H1220" s="184" t="s">
        <v>1143</v>
      </c>
      <c r="I1220" s="176">
        <v>7000.0</v>
      </c>
      <c r="J1220" s="186">
        <v>5250.0</v>
      </c>
      <c r="K1220" s="178"/>
      <c r="L1220" s="179"/>
      <c r="M1220" s="103"/>
      <c r="N1220" s="103"/>
      <c r="O1220" s="162" t="s">
        <v>1160</v>
      </c>
      <c r="P1220" s="180">
        <v>573.0</v>
      </c>
      <c r="Q1220" s="103"/>
      <c r="R1220" s="168" t="str">
        <f t="shared" si="1"/>
        <v>763164</v>
      </c>
      <c r="S1220" s="181" t="str">
        <f>vlookup(R1220,route!$A$3:$L$2248,5,FALSE)</f>
        <v>Origin</v>
      </c>
      <c r="T1220" s="168" t="str">
        <f t="shared" si="2"/>
        <v>763127</v>
      </c>
      <c r="U1220" s="170" t="str">
        <f>vlookup(T1220,route!$A$3:$L$2248,5,FALSE)</f>
        <v>Dropoff</v>
      </c>
      <c r="V1220" s="131"/>
    </row>
    <row r="1221">
      <c r="A1221" s="160"/>
      <c r="B1221" s="168">
        <v>763.0</v>
      </c>
      <c r="C1221" s="174" t="s">
        <v>909</v>
      </c>
      <c r="D1221" s="154">
        <f>vlookup(E1221,terminals!$C$4:$O$196,13,FALSE)</f>
        <v>164</v>
      </c>
      <c r="E1221" s="174" t="s">
        <v>316</v>
      </c>
      <c r="F1221" s="154">
        <f>vlookup(G1221,terminals!$C$4:$O$196,13,FALSE)</f>
        <v>131</v>
      </c>
      <c r="G1221" s="174" t="s">
        <v>1111</v>
      </c>
      <c r="H1221" s="184" t="s">
        <v>1143</v>
      </c>
      <c r="I1221" s="176">
        <v>7500.0</v>
      </c>
      <c r="J1221" s="186">
        <v>5625.0</v>
      </c>
      <c r="K1221" s="178"/>
      <c r="L1221" s="179"/>
      <c r="M1221" s="103"/>
      <c r="N1221" s="103"/>
      <c r="O1221" s="162" t="s">
        <v>1443</v>
      </c>
      <c r="P1221" s="180">
        <v>676.0</v>
      </c>
      <c r="Q1221" s="103"/>
      <c r="R1221" s="168" t="str">
        <f t="shared" si="1"/>
        <v>763164</v>
      </c>
      <c r="S1221" s="181" t="str">
        <f>vlookup(R1221,route!$A$3:$L$2248,5,FALSE)</f>
        <v>Origin</v>
      </c>
      <c r="T1221" s="168" t="str">
        <f t="shared" si="2"/>
        <v>763131</v>
      </c>
      <c r="U1221" s="170" t="str">
        <f>vlookup(T1221,route!$A$3:$L$2248,5,FALSE)</f>
        <v>Dropoff</v>
      </c>
      <c r="V1221" s="131"/>
    </row>
    <row r="1222">
      <c r="A1222" s="160"/>
      <c r="B1222" s="168">
        <v>763.0</v>
      </c>
      <c r="C1222" s="174" t="s">
        <v>909</v>
      </c>
      <c r="D1222" s="154">
        <f>vlookup(E1222,terminals!$C$4:$O$196,13,FALSE)</f>
        <v>164</v>
      </c>
      <c r="E1222" s="174" t="s">
        <v>316</v>
      </c>
      <c r="F1222" s="154">
        <f>vlookup(G1222,terminals!$C$4:$O$196,13,FALSE)</f>
        <v>149</v>
      </c>
      <c r="G1222" s="174" t="s">
        <v>1114</v>
      </c>
      <c r="H1222" s="184" t="s">
        <v>1143</v>
      </c>
      <c r="I1222" s="176">
        <v>7500.0</v>
      </c>
      <c r="J1222" s="186">
        <v>5625.0</v>
      </c>
      <c r="K1222" s="178"/>
      <c r="L1222" s="179"/>
      <c r="M1222" s="103"/>
      <c r="N1222" s="103"/>
      <c r="O1222" s="162" t="s">
        <v>1541</v>
      </c>
      <c r="P1222" s="180">
        <v>518.0</v>
      </c>
      <c r="Q1222" s="103"/>
      <c r="R1222" s="168" t="str">
        <f t="shared" si="1"/>
        <v>763164</v>
      </c>
      <c r="S1222" s="181" t="str">
        <f>vlookup(R1222,route!$A$3:$L$2248,5,FALSE)</f>
        <v>Origin</v>
      </c>
      <c r="T1222" s="168" t="str">
        <f t="shared" si="2"/>
        <v>763149</v>
      </c>
      <c r="U1222" s="170" t="str">
        <f>vlookup(T1222,route!$A$3:$L$2248,5,FALSE)</f>
        <v>Dropoff</v>
      </c>
      <c r="V1222" s="131"/>
    </row>
    <row r="1223">
      <c r="A1223" s="160"/>
      <c r="B1223" s="168">
        <v>763.0</v>
      </c>
      <c r="C1223" s="174" t="s">
        <v>909</v>
      </c>
      <c r="D1223" s="154">
        <f>vlookup(E1223,terminals!$C$4:$O$196,13,FALSE)</f>
        <v>164</v>
      </c>
      <c r="E1223" s="174" t="s">
        <v>316</v>
      </c>
      <c r="F1223" s="154">
        <f>vlookup(G1223,terminals!$C$4:$O$196,13,FALSE)</f>
        <v>152</v>
      </c>
      <c r="G1223" s="174" t="s">
        <v>332</v>
      </c>
      <c r="H1223" s="184" t="s">
        <v>1143</v>
      </c>
      <c r="I1223" s="176">
        <v>9000.0</v>
      </c>
      <c r="J1223" s="186">
        <v>6750.0</v>
      </c>
      <c r="K1223" s="178"/>
      <c r="L1223" s="179"/>
      <c r="M1223" s="103"/>
      <c r="N1223" s="103"/>
      <c r="O1223" s="162" t="s">
        <v>1542</v>
      </c>
      <c r="P1223" s="180">
        <v>675.0</v>
      </c>
      <c r="Q1223" s="103"/>
      <c r="R1223" s="168" t="str">
        <f t="shared" si="1"/>
        <v>763164</v>
      </c>
      <c r="S1223" s="181" t="str">
        <f>vlookup(R1223,route!$A$3:$L$2248,5,FALSE)</f>
        <v>Origin</v>
      </c>
      <c r="T1223" s="168" t="str">
        <f t="shared" si="2"/>
        <v>763152</v>
      </c>
      <c r="U1223" s="170" t="str">
        <f>vlookup(T1223,route!$A$3:$L$2248,5,FALSE)</f>
        <v>Dropoff</v>
      </c>
      <c r="V1223" s="131"/>
    </row>
    <row r="1224">
      <c r="A1224" s="160"/>
      <c r="B1224" s="168">
        <v>763.0</v>
      </c>
      <c r="C1224" s="174" t="s">
        <v>909</v>
      </c>
      <c r="D1224" s="154">
        <f>vlookup(E1224,terminals!$C$4:$O$196,13,FALSE)</f>
        <v>164</v>
      </c>
      <c r="E1224" s="174" t="s">
        <v>316</v>
      </c>
      <c r="F1224" s="154">
        <f>vlookup(G1224,terminals!$C$4:$O$196,13,FALSE)</f>
        <v>121</v>
      </c>
      <c r="G1224" s="174" t="s">
        <v>299</v>
      </c>
      <c r="H1224" s="184" t="s">
        <v>1143</v>
      </c>
      <c r="I1224" s="176">
        <v>9000.0</v>
      </c>
      <c r="J1224" s="186">
        <v>6750.0</v>
      </c>
      <c r="K1224" s="178"/>
      <c r="L1224" s="179"/>
      <c r="M1224" s="103"/>
      <c r="N1224" s="103"/>
      <c r="O1224" s="162" t="s">
        <v>1543</v>
      </c>
      <c r="P1224" s="180">
        <v>497.0</v>
      </c>
      <c r="Q1224" s="103"/>
      <c r="R1224" s="168" t="str">
        <f t="shared" si="1"/>
        <v>763164</v>
      </c>
      <c r="S1224" s="181" t="str">
        <f>vlookup(R1224,route!$A$3:$L$2248,5,FALSE)</f>
        <v>Origin</v>
      </c>
      <c r="T1224" s="168" t="str">
        <f t="shared" si="2"/>
        <v>763121</v>
      </c>
      <c r="U1224" s="170" t="str">
        <f>vlookup(T1224,route!$A$3:$L$2248,5,FALSE)</f>
        <v>Dropoff</v>
      </c>
      <c r="V1224" s="131"/>
    </row>
    <row r="1225">
      <c r="A1225" s="160"/>
      <c r="B1225" s="168">
        <v>763.0</v>
      </c>
      <c r="C1225" s="174" t="s">
        <v>909</v>
      </c>
      <c r="D1225" s="154">
        <f>vlookup(E1225,terminals!$C$4:$O$196,13,FALSE)</f>
        <v>164</v>
      </c>
      <c r="E1225" s="174" t="s">
        <v>316</v>
      </c>
      <c r="F1225" s="154">
        <f>vlookup(G1225,terminals!$C$4:$O$196,13,FALSE)</f>
        <v>123</v>
      </c>
      <c r="G1225" s="174" t="s">
        <v>346</v>
      </c>
      <c r="H1225" s="184" t="s">
        <v>1143</v>
      </c>
      <c r="I1225" s="176">
        <v>9000.0</v>
      </c>
      <c r="J1225" s="186">
        <v>6750.0</v>
      </c>
      <c r="K1225" s="178"/>
      <c r="L1225" s="179"/>
      <c r="M1225" s="103"/>
      <c r="N1225" s="103"/>
      <c r="O1225" s="162" t="s">
        <v>1296</v>
      </c>
      <c r="P1225" s="180">
        <v>454.0</v>
      </c>
      <c r="Q1225" s="103"/>
      <c r="R1225" s="168" t="str">
        <f t="shared" si="1"/>
        <v>763164</v>
      </c>
      <c r="S1225" s="181" t="str">
        <f>vlookup(R1225,route!$A$3:$L$2248,5,FALSE)</f>
        <v>Origin</v>
      </c>
      <c r="T1225" s="168" t="str">
        <f t="shared" si="2"/>
        <v>763123</v>
      </c>
      <c r="U1225" s="170" t="str">
        <f>vlookup(T1225,route!$A$3:$L$2248,5,FALSE)</f>
        <v>Lastdrop</v>
      </c>
      <c r="V1225" s="131"/>
    </row>
    <row r="1226">
      <c r="A1226" s="129"/>
      <c r="B1226" s="168">
        <v>763.0</v>
      </c>
      <c r="C1226" s="174" t="s">
        <v>909</v>
      </c>
      <c r="D1226" s="154">
        <f>vlookup(E1226,terminals!$C$4:$O$196,13,FALSE)</f>
        <v>164</v>
      </c>
      <c r="E1226" s="174" t="s">
        <v>316</v>
      </c>
      <c r="F1226" s="154">
        <f>vlookup(G1226,terminals!$C$4:$O$196,13,FALSE)</f>
        <v>183</v>
      </c>
      <c r="G1226" s="174" t="s">
        <v>1115</v>
      </c>
      <c r="H1226" s="184" t="s">
        <v>1143</v>
      </c>
      <c r="I1226" s="176">
        <v>9000.0</v>
      </c>
      <c r="J1226" s="186">
        <v>6750.0</v>
      </c>
      <c r="K1226" s="178"/>
      <c r="L1226" s="179"/>
      <c r="M1226" s="103"/>
      <c r="N1226" s="103"/>
      <c r="O1226" s="162" t="s">
        <v>1544</v>
      </c>
      <c r="P1226" s="180">
        <v>437.0</v>
      </c>
      <c r="Q1226" s="103"/>
      <c r="R1226" s="168" t="str">
        <f t="shared" si="1"/>
        <v>763164</v>
      </c>
      <c r="S1226" s="181" t="str">
        <f>vlookup(R1226,route!$A$3:$L$2248,5,FALSE)</f>
        <v>Origin</v>
      </c>
      <c r="T1226" s="168" t="str">
        <f t="shared" si="2"/>
        <v>763183</v>
      </c>
      <c r="U1226" s="170" t="str">
        <f>vlookup(T1226,route!$A$3:$L$2248,5,FALSE)</f>
        <v>Destination</v>
      </c>
      <c r="V1226" s="131"/>
    </row>
    <row r="1227">
      <c r="A1227" s="160"/>
      <c r="B1227" s="168">
        <v>764.0</v>
      </c>
      <c r="C1227" s="170" t="s">
        <v>910</v>
      </c>
      <c r="D1227" s="154">
        <f>vlookup(E1227,terminals!$C$4:$O$196,13,FALSE)</f>
        <v>126</v>
      </c>
      <c r="E1227" s="170" t="s">
        <v>334</v>
      </c>
      <c r="F1227" s="154">
        <f>vlookup(G1227,terminals!$C$4:$O$196,13,FALSE)</f>
        <v>188</v>
      </c>
      <c r="G1227" s="170" t="s">
        <v>306</v>
      </c>
      <c r="H1227" s="184" t="s">
        <v>1143</v>
      </c>
      <c r="I1227" s="185">
        <v>9500.0</v>
      </c>
      <c r="J1227" s="177">
        <v>7500.0</v>
      </c>
      <c r="K1227" s="178"/>
      <c r="L1227" s="179"/>
      <c r="M1227" s="103"/>
      <c r="N1227" s="103"/>
      <c r="O1227" s="162" t="s">
        <v>1210</v>
      </c>
      <c r="P1227" s="180">
        <v>472.0</v>
      </c>
      <c r="Q1227" s="103"/>
      <c r="R1227" s="168" t="str">
        <f t="shared" si="1"/>
        <v>764126</v>
      </c>
      <c r="S1227" s="181" t="str">
        <f>vlookup(R1227,route!$A$3:$L$2248,5,FALSE)</f>
        <v>Origin</v>
      </c>
      <c r="T1227" s="168" t="str">
        <f t="shared" si="2"/>
        <v>764188</v>
      </c>
      <c r="U1227" s="170" t="str">
        <f>vlookup(T1227,route!$A$3:$L$2248,5,FALSE)</f>
        <v>Dropoff</v>
      </c>
      <c r="V1227" s="131"/>
    </row>
    <row r="1228">
      <c r="A1228" s="160"/>
      <c r="B1228" s="168">
        <v>764.0</v>
      </c>
      <c r="C1228" s="170" t="s">
        <v>910</v>
      </c>
      <c r="D1228" s="154">
        <f>vlookup(E1228,terminals!$C$4:$O$196,13,FALSE)</f>
        <v>126</v>
      </c>
      <c r="E1228" s="170" t="s">
        <v>334</v>
      </c>
      <c r="F1228" s="154">
        <f>vlookup(G1228,terminals!$C$4:$O$196,13,FALSE)</f>
        <v>187</v>
      </c>
      <c r="G1228" s="170" t="s">
        <v>307</v>
      </c>
      <c r="H1228" s="184" t="s">
        <v>1143</v>
      </c>
      <c r="I1228" s="185">
        <v>9500.0</v>
      </c>
      <c r="J1228" s="177">
        <v>7500.0</v>
      </c>
      <c r="K1228" s="178"/>
      <c r="L1228" s="179"/>
      <c r="M1228" s="103"/>
      <c r="N1228" s="103"/>
      <c r="O1228" s="162" t="s">
        <v>1264</v>
      </c>
      <c r="P1228" s="180">
        <v>389.0</v>
      </c>
      <c r="Q1228" s="103"/>
      <c r="R1228" s="168" t="str">
        <f t="shared" si="1"/>
        <v>764126</v>
      </c>
      <c r="S1228" s="181" t="str">
        <f>vlookup(R1228,route!$A$3:$L$2248,5,FALSE)</f>
        <v>Origin</v>
      </c>
      <c r="T1228" s="168" t="str">
        <f t="shared" si="2"/>
        <v>764187</v>
      </c>
      <c r="U1228" s="170" t="str">
        <f>vlookup(T1228,route!$A$3:$L$2248,5,FALSE)</f>
        <v>Dropoff</v>
      </c>
      <c r="V1228" s="131"/>
    </row>
    <row r="1229">
      <c r="A1229" s="160"/>
      <c r="B1229" s="168">
        <v>764.0</v>
      </c>
      <c r="C1229" s="170" t="s">
        <v>910</v>
      </c>
      <c r="D1229" s="154">
        <f>vlookup(E1229,terminals!$C$4:$O$196,13,FALSE)</f>
        <v>126</v>
      </c>
      <c r="E1229" s="170" t="s">
        <v>334</v>
      </c>
      <c r="F1229" s="154">
        <f>vlookup(G1229,terminals!$C$4:$O$196,13,FALSE)</f>
        <v>186</v>
      </c>
      <c r="G1229" s="170" t="s">
        <v>327</v>
      </c>
      <c r="H1229" s="184" t="s">
        <v>1143</v>
      </c>
      <c r="I1229" s="185">
        <v>9500.0</v>
      </c>
      <c r="J1229" s="177">
        <v>7500.0</v>
      </c>
      <c r="K1229" s="178"/>
      <c r="L1229" s="179"/>
      <c r="M1229" s="103"/>
      <c r="N1229" s="103"/>
      <c r="O1229" s="162" t="s">
        <v>1545</v>
      </c>
      <c r="P1229" s="180">
        <v>421.0</v>
      </c>
      <c r="Q1229" s="103"/>
      <c r="R1229" s="168" t="str">
        <f t="shared" si="1"/>
        <v>764126</v>
      </c>
      <c r="S1229" s="181" t="str">
        <f>vlookup(R1229,route!$A$3:$L$2248,5,FALSE)</f>
        <v>Origin</v>
      </c>
      <c r="T1229" s="168" t="str">
        <f t="shared" si="2"/>
        <v>764186</v>
      </c>
      <c r="U1229" s="170" t="str">
        <f>vlookup(T1229,route!$A$3:$L$2248,5,FALSE)</f>
        <v>Lastdrop</v>
      </c>
      <c r="V1229" s="131"/>
    </row>
    <row r="1230">
      <c r="A1230" s="129"/>
      <c r="B1230" s="168">
        <v>764.0</v>
      </c>
      <c r="C1230" s="170" t="s">
        <v>910</v>
      </c>
      <c r="D1230" s="154">
        <f>vlookup(E1230,terminals!$C$4:$O$196,13,FALSE)</f>
        <v>126</v>
      </c>
      <c r="E1230" s="170" t="s">
        <v>334</v>
      </c>
      <c r="F1230" s="154">
        <f>vlookup(G1230,terminals!$C$4:$O$196,13,FALSE)</f>
        <v>189</v>
      </c>
      <c r="G1230" s="170" t="s">
        <v>305</v>
      </c>
      <c r="H1230" s="184" t="s">
        <v>1143</v>
      </c>
      <c r="I1230" s="185">
        <v>9500.0</v>
      </c>
      <c r="J1230" s="177">
        <v>7500.0</v>
      </c>
      <c r="K1230" s="178"/>
      <c r="L1230" s="179"/>
      <c r="M1230" s="103"/>
      <c r="N1230" s="103"/>
      <c r="O1230" s="162" t="s">
        <v>1428</v>
      </c>
      <c r="P1230" s="180">
        <v>465.0</v>
      </c>
      <c r="Q1230" s="103"/>
      <c r="R1230" s="168" t="str">
        <f t="shared" si="1"/>
        <v>764126</v>
      </c>
      <c r="S1230" s="181" t="str">
        <f>vlookup(R1230,route!$A$3:$L$2248,5,FALSE)</f>
        <v>Origin</v>
      </c>
      <c r="T1230" s="168" t="str">
        <f t="shared" si="2"/>
        <v>764189</v>
      </c>
      <c r="U1230" s="170" t="str">
        <f>vlookup(T1230,route!$A$3:$L$2248,5,FALSE)</f>
        <v>Destination</v>
      </c>
      <c r="V1230" s="131"/>
    </row>
    <row r="1231">
      <c r="A1231" s="160"/>
      <c r="B1231" s="168">
        <v>765.0</v>
      </c>
      <c r="C1231" s="170" t="s">
        <v>911</v>
      </c>
      <c r="D1231" s="154">
        <f>vlookup(E1231,terminals!$C$4:$O$196,13,FALSE)</f>
        <v>126</v>
      </c>
      <c r="E1231" s="170" t="s">
        <v>334</v>
      </c>
      <c r="F1231" s="154">
        <f>vlookup(G1231,terminals!$C$4:$O$196,13,FALSE)</f>
        <v>179</v>
      </c>
      <c r="G1231" s="170" t="s">
        <v>365</v>
      </c>
      <c r="H1231" s="184" t="s">
        <v>1143</v>
      </c>
      <c r="I1231" s="185">
        <v>8550.0</v>
      </c>
      <c r="J1231" s="177">
        <v>6750.0</v>
      </c>
      <c r="K1231" s="178"/>
      <c r="L1231" s="179"/>
      <c r="M1231" s="103"/>
      <c r="N1231" s="103"/>
      <c r="O1231" s="162" t="s">
        <v>1546</v>
      </c>
      <c r="P1231" s="180">
        <v>476.0</v>
      </c>
      <c r="Q1231" s="103"/>
      <c r="R1231" s="168" t="str">
        <f t="shared" si="1"/>
        <v>765126</v>
      </c>
      <c r="S1231" s="181" t="str">
        <f>vlookup(R1231,route!$A$3:$L$2248,5,FALSE)</f>
        <v>Origin</v>
      </c>
      <c r="T1231" s="168" t="str">
        <f t="shared" si="2"/>
        <v>765179</v>
      </c>
      <c r="U1231" s="170" t="str">
        <f>vlookup(T1231,route!$A$3:$L$2248,5,FALSE)</f>
        <v>Dropoff</v>
      </c>
      <c r="V1231" s="131"/>
    </row>
    <row r="1232">
      <c r="A1232" s="160"/>
      <c r="B1232" s="168">
        <v>765.0</v>
      </c>
      <c r="C1232" s="170" t="s">
        <v>911</v>
      </c>
      <c r="D1232" s="154">
        <f>vlookup(E1232,terminals!$C$4:$O$196,13,FALSE)</f>
        <v>126</v>
      </c>
      <c r="E1232" s="170" t="s">
        <v>334</v>
      </c>
      <c r="F1232" s="154">
        <f>vlookup(G1232,terminals!$C$4:$O$196,13,FALSE)</f>
        <v>180</v>
      </c>
      <c r="G1232" s="170" t="s">
        <v>311</v>
      </c>
      <c r="H1232" s="184" t="s">
        <v>1143</v>
      </c>
      <c r="I1232" s="185">
        <v>8550.0</v>
      </c>
      <c r="J1232" s="177">
        <v>6750.0</v>
      </c>
      <c r="K1232" s="178"/>
      <c r="L1232" s="179"/>
      <c r="M1232" s="103"/>
      <c r="N1232" s="103"/>
      <c r="O1232" s="162" t="s">
        <v>1547</v>
      </c>
      <c r="P1232" s="180">
        <v>481.0</v>
      </c>
      <c r="Q1232" s="103"/>
      <c r="R1232" s="168" t="str">
        <f t="shared" si="1"/>
        <v>765126</v>
      </c>
      <c r="S1232" s="181" t="str">
        <f>vlookup(R1232,route!$A$3:$L$2248,5,FALSE)</f>
        <v>Origin</v>
      </c>
      <c r="T1232" s="168" t="str">
        <f t="shared" si="2"/>
        <v>765180</v>
      </c>
      <c r="U1232" s="170" t="str">
        <f>vlookup(T1232,route!$A$3:$L$2248,5,FALSE)</f>
        <v>Dropoff</v>
      </c>
      <c r="V1232" s="131"/>
    </row>
    <row r="1233">
      <c r="A1233" s="160"/>
      <c r="B1233" s="168">
        <v>765.0</v>
      </c>
      <c r="C1233" s="170" t="s">
        <v>911</v>
      </c>
      <c r="D1233" s="154">
        <f>vlookup(E1233,terminals!$C$4:$O$196,13,FALSE)</f>
        <v>126</v>
      </c>
      <c r="E1233" s="170" t="s">
        <v>334</v>
      </c>
      <c r="F1233" s="154">
        <f>vlookup(G1233,terminals!$C$4:$O$196,13,FALSE)</f>
        <v>166</v>
      </c>
      <c r="G1233" s="170" t="s">
        <v>314</v>
      </c>
      <c r="H1233" s="184" t="s">
        <v>1143</v>
      </c>
      <c r="I1233" s="185">
        <v>8550.0</v>
      </c>
      <c r="J1233" s="177">
        <v>6750.0</v>
      </c>
      <c r="K1233" s="178"/>
      <c r="L1233" s="179"/>
      <c r="M1233" s="103"/>
      <c r="N1233" s="103"/>
      <c r="O1233" s="162" t="s">
        <v>1528</v>
      </c>
      <c r="P1233" s="180">
        <v>480.0</v>
      </c>
      <c r="Q1233" s="103"/>
      <c r="R1233" s="168" t="str">
        <f t="shared" si="1"/>
        <v>765126</v>
      </c>
      <c r="S1233" s="181" t="str">
        <f>vlookup(R1233,route!$A$3:$L$2248,5,FALSE)</f>
        <v>Origin</v>
      </c>
      <c r="T1233" s="168" t="str">
        <f t="shared" si="2"/>
        <v>765166</v>
      </c>
      <c r="U1233" s="170" t="str">
        <f>vlookup(T1233,route!$A$3:$L$2248,5,FALSE)</f>
        <v>Dropoff</v>
      </c>
      <c r="V1233" s="131"/>
    </row>
    <row r="1234">
      <c r="A1234" s="160"/>
      <c r="B1234" s="168">
        <v>765.0</v>
      </c>
      <c r="C1234" s="170" t="s">
        <v>911</v>
      </c>
      <c r="D1234" s="154">
        <f>vlookup(E1234,terminals!$C$4:$O$196,13,FALSE)</f>
        <v>126</v>
      </c>
      <c r="E1234" s="170" t="s">
        <v>334</v>
      </c>
      <c r="F1234" s="154">
        <f>vlookup(G1234,terminals!$C$4:$O$196,13,FALSE)</f>
        <v>165</v>
      </c>
      <c r="G1234" s="170" t="s">
        <v>320</v>
      </c>
      <c r="H1234" s="184" t="s">
        <v>1143</v>
      </c>
      <c r="I1234" s="185">
        <v>8550.0</v>
      </c>
      <c r="J1234" s="177">
        <v>6750.0</v>
      </c>
      <c r="K1234" s="178"/>
      <c r="L1234" s="179"/>
      <c r="M1234" s="103"/>
      <c r="N1234" s="103"/>
      <c r="O1234" s="162" t="s">
        <v>1524</v>
      </c>
      <c r="P1234" s="180">
        <v>484.0</v>
      </c>
      <c r="Q1234" s="103"/>
      <c r="R1234" s="168" t="str">
        <f t="shared" si="1"/>
        <v>765126</v>
      </c>
      <c r="S1234" s="181" t="str">
        <f>vlookup(R1234,route!$A$3:$L$2248,5,FALSE)</f>
        <v>Origin</v>
      </c>
      <c r="T1234" s="168" t="str">
        <f t="shared" si="2"/>
        <v>765165</v>
      </c>
      <c r="U1234" s="170" t="str">
        <f>vlookup(T1234,route!$A$3:$L$2248,5,FALSE)</f>
        <v>Dropoff</v>
      </c>
      <c r="V1234" s="131"/>
    </row>
    <row r="1235">
      <c r="A1235" s="160"/>
      <c r="B1235" s="168">
        <v>765.0</v>
      </c>
      <c r="C1235" s="170" t="s">
        <v>911</v>
      </c>
      <c r="D1235" s="154">
        <f>vlookup(E1235,terminals!$C$4:$O$196,13,FALSE)</f>
        <v>126</v>
      </c>
      <c r="E1235" s="170" t="s">
        <v>334</v>
      </c>
      <c r="F1235" s="154">
        <f>vlookup(G1235,terminals!$C$4:$O$196,13,FALSE)</f>
        <v>177</v>
      </c>
      <c r="G1235" s="170" t="s">
        <v>1108</v>
      </c>
      <c r="H1235" s="184" t="s">
        <v>1143</v>
      </c>
      <c r="I1235" s="185">
        <v>8550.0</v>
      </c>
      <c r="J1235" s="177">
        <v>6750.0</v>
      </c>
      <c r="K1235" s="178"/>
      <c r="L1235" s="179"/>
      <c r="M1235" s="103"/>
      <c r="N1235" s="103"/>
      <c r="O1235" s="162" t="s">
        <v>1548</v>
      </c>
      <c r="P1235" s="180">
        <v>490.0</v>
      </c>
      <c r="Q1235" s="103"/>
      <c r="R1235" s="168" t="str">
        <f t="shared" si="1"/>
        <v>765126</v>
      </c>
      <c r="S1235" s="181" t="str">
        <f>vlookup(R1235,route!$A$3:$L$2248,5,FALSE)</f>
        <v>Origin</v>
      </c>
      <c r="T1235" s="168" t="str">
        <f t="shared" si="2"/>
        <v>765177</v>
      </c>
      <c r="U1235" s="170" t="str">
        <f>vlookup(T1235,route!$A$3:$L$2248,5,FALSE)</f>
        <v>Dropoff</v>
      </c>
      <c r="V1235" s="131"/>
    </row>
    <row r="1236">
      <c r="A1236" s="160"/>
      <c r="B1236" s="168">
        <v>765.0</v>
      </c>
      <c r="C1236" s="170" t="s">
        <v>911</v>
      </c>
      <c r="D1236" s="154">
        <f>vlookup(E1236,terminals!$C$4:$O$196,13,FALSE)</f>
        <v>126</v>
      </c>
      <c r="E1236" s="170" t="s">
        <v>334</v>
      </c>
      <c r="F1236" s="154">
        <f>vlookup(G1236,terminals!$C$4:$O$196,13,FALSE)</f>
        <v>163</v>
      </c>
      <c r="G1236" s="170" t="s">
        <v>323</v>
      </c>
      <c r="H1236" s="184" t="s">
        <v>1143</v>
      </c>
      <c r="I1236" s="185">
        <v>8550.0</v>
      </c>
      <c r="J1236" s="177">
        <v>6750.0</v>
      </c>
      <c r="K1236" s="178"/>
      <c r="L1236" s="179"/>
      <c r="M1236" s="103"/>
      <c r="N1236" s="103"/>
      <c r="O1236" s="162" t="s">
        <v>1368</v>
      </c>
      <c r="P1236" s="180">
        <v>496.0</v>
      </c>
      <c r="Q1236" s="103"/>
      <c r="R1236" s="168" t="str">
        <f t="shared" si="1"/>
        <v>765126</v>
      </c>
      <c r="S1236" s="181" t="str">
        <f>vlookup(R1236,route!$A$3:$L$2248,5,FALSE)</f>
        <v>Origin</v>
      </c>
      <c r="T1236" s="168" t="str">
        <f t="shared" si="2"/>
        <v>765163</v>
      </c>
      <c r="U1236" s="170" t="str">
        <f>vlookup(T1236,route!$A$3:$L$2248,5,FALSE)</f>
        <v>Dropoff</v>
      </c>
      <c r="V1236" s="131"/>
    </row>
    <row r="1237">
      <c r="A1237" s="160"/>
      <c r="B1237" s="168">
        <v>765.0</v>
      </c>
      <c r="C1237" s="170" t="s">
        <v>911</v>
      </c>
      <c r="D1237" s="154">
        <f>vlookup(E1237,terminals!$C$4:$O$196,13,FALSE)</f>
        <v>126</v>
      </c>
      <c r="E1237" s="170" t="s">
        <v>334</v>
      </c>
      <c r="F1237" s="154">
        <f>vlookup(G1237,terminals!$C$4:$O$196,13,FALSE)</f>
        <v>175</v>
      </c>
      <c r="G1237" s="170" t="s">
        <v>322</v>
      </c>
      <c r="H1237" s="184" t="s">
        <v>1143</v>
      </c>
      <c r="I1237" s="185">
        <v>8550.0</v>
      </c>
      <c r="J1237" s="177">
        <v>6750.0</v>
      </c>
      <c r="K1237" s="178"/>
      <c r="L1237" s="179"/>
      <c r="M1237" s="103"/>
      <c r="N1237" s="103"/>
      <c r="O1237" s="162" t="s">
        <v>1229</v>
      </c>
      <c r="P1237" s="180">
        <v>537.0</v>
      </c>
      <c r="Q1237" s="103"/>
      <c r="R1237" s="168" t="str">
        <f t="shared" si="1"/>
        <v>765126</v>
      </c>
      <c r="S1237" s="181" t="str">
        <f>vlookup(R1237,route!$A$3:$L$2248,5,FALSE)</f>
        <v>Origin</v>
      </c>
      <c r="T1237" s="168" t="str">
        <f t="shared" si="2"/>
        <v>765175</v>
      </c>
      <c r="U1237" s="170" t="str">
        <f>vlookup(T1237,route!$A$3:$L$2248,5,FALSE)</f>
        <v>Dropoff</v>
      </c>
      <c r="V1237" s="131"/>
    </row>
    <row r="1238">
      <c r="A1238" s="160"/>
      <c r="B1238" s="168">
        <v>765.0</v>
      </c>
      <c r="C1238" s="170" t="s">
        <v>911</v>
      </c>
      <c r="D1238" s="154">
        <f>vlookup(E1238,terminals!$C$4:$O$196,13,FALSE)</f>
        <v>126</v>
      </c>
      <c r="E1238" s="170" t="s">
        <v>334</v>
      </c>
      <c r="F1238" s="154">
        <f>vlookup(G1238,terminals!$C$4:$O$196,13,FALSE)</f>
        <v>169</v>
      </c>
      <c r="G1238" s="170" t="s">
        <v>319</v>
      </c>
      <c r="H1238" s="184" t="s">
        <v>1143</v>
      </c>
      <c r="I1238" s="185">
        <v>8550.0</v>
      </c>
      <c r="J1238" s="177">
        <v>6750.0</v>
      </c>
      <c r="K1238" s="178"/>
      <c r="L1238" s="179"/>
      <c r="M1238" s="103"/>
      <c r="N1238" s="103"/>
      <c r="O1238" s="162" t="s">
        <v>1497</v>
      </c>
      <c r="P1238" s="180">
        <v>511.0</v>
      </c>
      <c r="Q1238" s="103"/>
      <c r="R1238" s="168" t="str">
        <f t="shared" si="1"/>
        <v>765126</v>
      </c>
      <c r="S1238" s="181" t="str">
        <f>vlookup(R1238,route!$A$3:$L$2248,5,FALSE)</f>
        <v>Origin</v>
      </c>
      <c r="T1238" s="168" t="str">
        <f t="shared" si="2"/>
        <v>765169</v>
      </c>
      <c r="U1238" s="170" t="str">
        <f>vlookup(T1238,route!$A$3:$L$2248,5,FALSE)</f>
        <v>Dropoff</v>
      </c>
      <c r="V1238" s="131"/>
    </row>
    <row r="1239">
      <c r="A1239" s="160"/>
      <c r="B1239" s="168">
        <v>765.0</v>
      </c>
      <c r="C1239" s="170" t="s">
        <v>911</v>
      </c>
      <c r="D1239" s="154">
        <f>vlookup(E1239,terminals!$C$4:$O$196,13,FALSE)</f>
        <v>126</v>
      </c>
      <c r="E1239" s="170" t="s">
        <v>334</v>
      </c>
      <c r="F1239" s="154">
        <f>vlookup(G1239,terminals!$C$4:$O$196,13,FALSE)</f>
        <v>168</v>
      </c>
      <c r="G1239" s="170" t="s">
        <v>348</v>
      </c>
      <c r="H1239" s="184" t="s">
        <v>1143</v>
      </c>
      <c r="I1239" s="185">
        <v>8550.0</v>
      </c>
      <c r="J1239" s="177">
        <v>6750.0</v>
      </c>
      <c r="K1239" s="178"/>
      <c r="L1239" s="179"/>
      <c r="M1239" s="103"/>
      <c r="N1239" s="103"/>
      <c r="O1239" s="162" t="s">
        <v>1476</v>
      </c>
      <c r="P1239" s="180">
        <v>389.0</v>
      </c>
      <c r="Q1239" s="103"/>
      <c r="R1239" s="168" t="str">
        <f t="shared" si="1"/>
        <v>765126</v>
      </c>
      <c r="S1239" s="181" t="str">
        <f>vlookup(R1239,route!$A$3:$L$2248,5,FALSE)</f>
        <v>Origin</v>
      </c>
      <c r="T1239" s="168" t="str">
        <f t="shared" si="2"/>
        <v>765168</v>
      </c>
      <c r="U1239" s="170" t="str">
        <f>vlookup(T1239,route!$A$3:$L$2248,5,FALSE)</f>
        <v>Dropoff</v>
      </c>
      <c r="V1239" s="131"/>
    </row>
    <row r="1240">
      <c r="A1240" s="160"/>
      <c r="B1240" s="168">
        <v>765.0</v>
      </c>
      <c r="C1240" s="170" t="s">
        <v>911</v>
      </c>
      <c r="D1240" s="154">
        <f>vlookup(E1240,terminals!$C$4:$O$196,13,FALSE)</f>
        <v>126</v>
      </c>
      <c r="E1240" s="170" t="s">
        <v>334</v>
      </c>
      <c r="F1240" s="154">
        <f>vlookup(G1240,terminals!$C$4:$O$196,13,FALSE)</f>
        <v>164</v>
      </c>
      <c r="G1240" s="170" t="s">
        <v>316</v>
      </c>
      <c r="H1240" s="184" t="s">
        <v>1143</v>
      </c>
      <c r="I1240" s="185">
        <v>8550.0</v>
      </c>
      <c r="J1240" s="177">
        <v>6750.0</v>
      </c>
      <c r="K1240" s="178"/>
      <c r="L1240" s="179"/>
      <c r="M1240" s="103"/>
      <c r="N1240" s="103"/>
      <c r="O1240" s="162" t="s">
        <v>1549</v>
      </c>
      <c r="P1240" s="180">
        <v>400.0</v>
      </c>
      <c r="Q1240" s="103"/>
      <c r="R1240" s="168" t="str">
        <f t="shared" si="1"/>
        <v>765126</v>
      </c>
      <c r="S1240" s="181" t="str">
        <f>vlookup(R1240,route!$A$3:$L$2248,5,FALSE)</f>
        <v>Origin</v>
      </c>
      <c r="T1240" s="168" t="str">
        <f t="shared" si="2"/>
        <v>765164</v>
      </c>
      <c r="U1240" s="170" t="str">
        <f>vlookup(T1240,route!$A$3:$L$2248,5,FALSE)</f>
        <v>Lastdrop</v>
      </c>
      <c r="V1240" s="131"/>
    </row>
    <row r="1241">
      <c r="A1241" s="129"/>
      <c r="B1241" s="168">
        <v>765.0</v>
      </c>
      <c r="C1241" s="170" t="s">
        <v>911</v>
      </c>
      <c r="D1241" s="154">
        <f>vlookup(E1241,terminals!$C$4:$O$196,13,FALSE)</f>
        <v>126</v>
      </c>
      <c r="E1241" s="170" t="s">
        <v>334</v>
      </c>
      <c r="F1241" s="154">
        <f>vlookup(G1241,terminals!$C$4:$O$196,13,FALSE)</f>
        <v>160</v>
      </c>
      <c r="G1241" s="170" t="s">
        <v>1109</v>
      </c>
      <c r="H1241" s="184" t="s">
        <v>1143</v>
      </c>
      <c r="I1241" s="185">
        <v>8550.0</v>
      </c>
      <c r="J1241" s="177">
        <v>6750.0</v>
      </c>
      <c r="K1241" s="178"/>
      <c r="L1241" s="179"/>
      <c r="M1241" s="103"/>
      <c r="N1241" s="103"/>
      <c r="O1241" s="162" t="s">
        <v>1550</v>
      </c>
      <c r="P1241" s="180">
        <v>456.0</v>
      </c>
      <c r="Q1241" s="103"/>
      <c r="R1241" s="168" t="str">
        <f t="shared" si="1"/>
        <v>765126</v>
      </c>
      <c r="S1241" s="181" t="str">
        <f>vlookup(R1241,route!$A$3:$L$2248,5,FALSE)</f>
        <v>Origin</v>
      </c>
      <c r="T1241" s="168" t="str">
        <f t="shared" si="2"/>
        <v>765160</v>
      </c>
      <c r="U1241" s="170" t="str">
        <f>vlookup(T1241,route!$A$3:$L$2248,5,FALSE)</f>
        <v>Destination</v>
      </c>
      <c r="V1241" s="131"/>
    </row>
    <row r="1242">
      <c r="A1242" s="160"/>
      <c r="B1242" s="168">
        <v>49.0</v>
      </c>
      <c r="C1242" s="170" t="s">
        <v>1122</v>
      </c>
      <c r="D1242" s="154">
        <f>vlookup(E1242,terminals!$C$4:$O$196,13,FALSE)</f>
        <v>126</v>
      </c>
      <c r="E1242" s="170" t="s">
        <v>334</v>
      </c>
      <c r="F1242" s="154">
        <f>vlookup(G1242,terminals!$C$4:$O$196,13,FALSE)</f>
        <v>179</v>
      </c>
      <c r="G1242" s="170" t="s">
        <v>365</v>
      </c>
      <c r="H1242" s="184" t="s">
        <v>1143</v>
      </c>
      <c r="I1242" s="185">
        <v>9025.0</v>
      </c>
      <c r="J1242" s="177">
        <v>7125.0</v>
      </c>
      <c r="K1242" s="178"/>
      <c r="L1242" s="179"/>
      <c r="M1242" s="103"/>
      <c r="N1242" s="103"/>
      <c r="O1242" s="162" t="s">
        <v>1546</v>
      </c>
      <c r="P1242" s="180">
        <v>389.0</v>
      </c>
      <c r="Q1242" s="103"/>
      <c r="R1242" s="168" t="str">
        <f t="shared" si="1"/>
        <v>49126</v>
      </c>
      <c r="S1242" s="181" t="str">
        <f>vlookup(R1242,route!$A$3:$L$2248,5,FALSE)</f>
        <v>Origin</v>
      </c>
      <c r="T1242" s="168" t="str">
        <f t="shared" si="2"/>
        <v>49179</v>
      </c>
      <c r="U1242" s="170" t="str">
        <f>vlookup(T1242,route!$A$3:$L$2248,5,FALSE)</f>
        <v>Dropoff</v>
      </c>
      <c r="V1242" s="131"/>
    </row>
    <row r="1243">
      <c r="A1243" s="160"/>
      <c r="B1243" s="168">
        <v>49.0</v>
      </c>
      <c r="C1243" s="170" t="s">
        <v>1122</v>
      </c>
      <c r="D1243" s="154">
        <f>vlookup(E1243,terminals!$C$4:$O$196,13,FALSE)</f>
        <v>126</v>
      </c>
      <c r="E1243" s="170" t="s">
        <v>334</v>
      </c>
      <c r="F1243" s="154">
        <f>vlookup(G1243,terminals!$C$4:$O$196,13,FALSE)</f>
        <v>178</v>
      </c>
      <c r="G1243" s="170" t="s">
        <v>315</v>
      </c>
      <c r="H1243" s="184" t="s">
        <v>1143</v>
      </c>
      <c r="I1243" s="185">
        <v>9025.0</v>
      </c>
      <c r="J1243" s="177">
        <v>7125.0</v>
      </c>
      <c r="K1243" s="178"/>
      <c r="L1243" s="179"/>
      <c r="M1243" s="103"/>
      <c r="N1243" s="103"/>
      <c r="O1243" s="162" t="s">
        <v>1480</v>
      </c>
      <c r="P1243" s="180">
        <v>465.0</v>
      </c>
      <c r="Q1243" s="103"/>
      <c r="R1243" s="168" t="str">
        <f t="shared" si="1"/>
        <v>49126</v>
      </c>
      <c r="S1243" s="181" t="str">
        <f>vlookup(R1243,route!$A$3:$L$2248,5,FALSE)</f>
        <v>Origin</v>
      </c>
      <c r="T1243" s="168" t="str">
        <f t="shared" si="2"/>
        <v>49178</v>
      </c>
      <c r="U1243" s="170" t="str">
        <f>vlookup(T1243,route!$A$3:$L$2248,5,FALSE)</f>
        <v>Lastdrop</v>
      </c>
      <c r="V1243" s="131"/>
    </row>
    <row r="1244">
      <c r="A1244" s="129"/>
      <c r="B1244" s="168">
        <v>49.0</v>
      </c>
      <c r="C1244" s="170" t="s">
        <v>1122</v>
      </c>
      <c r="D1244" s="154">
        <f>vlookup(E1244,terminals!$C$4:$O$196,13,FALSE)</f>
        <v>126</v>
      </c>
      <c r="E1244" s="170" t="s">
        <v>334</v>
      </c>
      <c r="F1244" s="154">
        <f>vlookup(G1244,terminals!$C$4:$O$196,13,FALSE)</f>
        <v>158</v>
      </c>
      <c r="G1244" s="170" t="s">
        <v>326</v>
      </c>
      <c r="H1244" s="184" t="s">
        <v>1143</v>
      </c>
      <c r="I1244" s="185">
        <v>9025.0</v>
      </c>
      <c r="J1244" s="177">
        <v>7125.0</v>
      </c>
      <c r="K1244" s="178"/>
      <c r="L1244" s="179"/>
      <c r="M1244" s="103"/>
      <c r="N1244" s="103"/>
      <c r="O1244" s="162" t="s">
        <v>1432</v>
      </c>
      <c r="P1244" s="180">
        <v>476.0</v>
      </c>
      <c r="Q1244" s="103"/>
      <c r="R1244" s="168" t="str">
        <f t="shared" si="1"/>
        <v>49126</v>
      </c>
      <c r="S1244" s="181" t="str">
        <f>vlookup(R1244,route!$A$3:$L$2248,5,FALSE)</f>
        <v>Origin</v>
      </c>
      <c r="T1244" s="168" t="str">
        <f t="shared" si="2"/>
        <v>49158</v>
      </c>
      <c r="U1244" s="170" t="str">
        <f>vlookup(T1244,route!$A$3:$L$2248,5,FALSE)</f>
        <v>Destination</v>
      </c>
      <c r="V1244" s="131"/>
    </row>
    <row r="1245">
      <c r="A1245" s="160"/>
      <c r="B1245" s="168">
        <v>766.0</v>
      </c>
      <c r="C1245" s="170" t="s">
        <v>1123</v>
      </c>
      <c r="D1245" s="154">
        <f>vlookup(E1245,terminals!$C$4:$O$196,13,FALSE)</f>
        <v>126</v>
      </c>
      <c r="E1245" s="170" t="s">
        <v>334</v>
      </c>
      <c r="F1245" s="154">
        <f>vlookup(G1245,terminals!$C$4:$O$196,13,FALSE)</f>
        <v>179</v>
      </c>
      <c r="G1245" s="170" t="s">
        <v>365</v>
      </c>
      <c r="H1245" s="184" t="s">
        <v>1143</v>
      </c>
      <c r="I1245" s="185">
        <v>8550.0</v>
      </c>
      <c r="J1245" s="177">
        <v>6750.0</v>
      </c>
      <c r="K1245" s="178"/>
      <c r="L1245" s="179"/>
      <c r="M1245" s="103"/>
      <c r="N1245" s="103"/>
      <c r="O1245" s="162" t="s">
        <v>1546</v>
      </c>
      <c r="P1245" s="180">
        <v>481.0</v>
      </c>
      <c r="Q1245" s="103"/>
      <c r="R1245" s="168" t="str">
        <f t="shared" si="1"/>
        <v>766126</v>
      </c>
      <c r="S1245" s="181" t="str">
        <f>vlookup(R1245,route!$A$3:$L$2248,5,FALSE)</f>
        <v>Origin</v>
      </c>
      <c r="T1245" s="168" t="str">
        <f t="shared" si="2"/>
        <v>766179</v>
      </c>
      <c r="U1245" s="170" t="str">
        <f>vlookup(T1245,route!$A$3:$L$2248,5,FALSE)</f>
        <v>Dropoff</v>
      </c>
      <c r="V1245" s="131"/>
    </row>
    <row r="1246">
      <c r="A1246" s="160"/>
      <c r="B1246" s="168">
        <v>766.0</v>
      </c>
      <c r="C1246" s="170" t="s">
        <v>1123</v>
      </c>
      <c r="D1246" s="154">
        <f>vlookup(E1246,terminals!$C$4:$O$196,13,FALSE)</f>
        <v>126</v>
      </c>
      <c r="E1246" s="170" t="s">
        <v>334</v>
      </c>
      <c r="F1246" s="154">
        <f>vlookup(G1246,terminals!$C$4:$O$196,13,FALSE)</f>
        <v>166</v>
      </c>
      <c r="G1246" s="170" t="s">
        <v>314</v>
      </c>
      <c r="H1246" s="184" t="s">
        <v>1143</v>
      </c>
      <c r="I1246" s="185">
        <v>8550.0</v>
      </c>
      <c r="J1246" s="177">
        <v>6750.0</v>
      </c>
      <c r="K1246" s="178"/>
      <c r="L1246" s="179"/>
      <c r="M1246" s="103"/>
      <c r="N1246" s="103"/>
      <c r="O1246" s="162" t="s">
        <v>1528</v>
      </c>
      <c r="P1246" s="180">
        <v>480.0</v>
      </c>
      <c r="Q1246" s="103"/>
      <c r="R1246" s="168" t="str">
        <f t="shared" si="1"/>
        <v>766126</v>
      </c>
      <c r="S1246" s="181" t="str">
        <f>vlookup(R1246,route!$A$3:$L$2248,5,FALSE)</f>
        <v>Origin</v>
      </c>
      <c r="T1246" s="168" t="str">
        <f t="shared" si="2"/>
        <v>766166</v>
      </c>
      <c r="U1246" s="170" t="str">
        <f>vlookup(T1246,route!$A$3:$L$2248,5,FALSE)</f>
        <v>Dropoff</v>
      </c>
      <c r="V1246" s="131"/>
    </row>
    <row r="1247">
      <c r="A1247" s="160"/>
      <c r="B1247" s="168">
        <v>766.0</v>
      </c>
      <c r="C1247" s="170" t="s">
        <v>1123</v>
      </c>
      <c r="D1247" s="154">
        <f>vlookup(E1247,terminals!$C$4:$O$196,13,FALSE)</f>
        <v>126</v>
      </c>
      <c r="E1247" s="170" t="s">
        <v>334</v>
      </c>
      <c r="F1247" s="154">
        <f>vlookup(G1247,terminals!$C$4:$O$196,13,FALSE)</f>
        <v>165</v>
      </c>
      <c r="G1247" s="170" t="s">
        <v>320</v>
      </c>
      <c r="H1247" s="184" t="s">
        <v>1143</v>
      </c>
      <c r="I1247" s="185">
        <v>8550.0</v>
      </c>
      <c r="J1247" s="177">
        <v>6750.0</v>
      </c>
      <c r="K1247" s="178"/>
      <c r="L1247" s="179"/>
      <c r="M1247" s="103"/>
      <c r="N1247" s="103"/>
      <c r="O1247" s="162" t="s">
        <v>1524</v>
      </c>
      <c r="P1247" s="180">
        <v>484.0</v>
      </c>
      <c r="Q1247" s="103"/>
      <c r="R1247" s="168" t="str">
        <f t="shared" si="1"/>
        <v>766126</v>
      </c>
      <c r="S1247" s="181" t="str">
        <f>vlookup(R1247,route!$A$3:$L$2248,5,FALSE)</f>
        <v>Origin</v>
      </c>
      <c r="T1247" s="168" t="str">
        <f t="shared" si="2"/>
        <v>766165</v>
      </c>
      <c r="U1247" s="170" t="str">
        <f>vlookup(T1247,route!$A$3:$L$2248,5,FALSE)</f>
        <v>Dropoff</v>
      </c>
      <c r="V1247" s="131"/>
    </row>
    <row r="1248">
      <c r="A1248" s="160"/>
      <c r="B1248" s="168">
        <v>766.0</v>
      </c>
      <c r="C1248" s="170" t="s">
        <v>1123</v>
      </c>
      <c r="D1248" s="154">
        <f>vlookup(E1248,terminals!$C$4:$O$196,13,FALSE)</f>
        <v>126</v>
      </c>
      <c r="E1248" s="170" t="s">
        <v>334</v>
      </c>
      <c r="F1248" s="154">
        <f>vlookup(G1248,terminals!$C$4:$O$196,13,FALSE)</f>
        <v>177</v>
      </c>
      <c r="G1248" s="170" t="s">
        <v>1108</v>
      </c>
      <c r="H1248" s="184" t="s">
        <v>1143</v>
      </c>
      <c r="I1248" s="185">
        <v>8550.0</v>
      </c>
      <c r="J1248" s="177">
        <v>6750.0</v>
      </c>
      <c r="K1248" s="178"/>
      <c r="L1248" s="179"/>
      <c r="M1248" s="103"/>
      <c r="N1248" s="103"/>
      <c r="O1248" s="162" t="s">
        <v>1548</v>
      </c>
      <c r="P1248" s="180">
        <v>490.0</v>
      </c>
      <c r="Q1248" s="103"/>
      <c r="R1248" s="168" t="str">
        <f t="shared" si="1"/>
        <v>766126</v>
      </c>
      <c r="S1248" s="181" t="str">
        <f>vlookup(R1248,route!$A$3:$L$2248,5,FALSE)</f>
        <v>Origin</v>
      </c>
      <c r="T1248" s="168" t="str">
        <f t="shared" si="2"/>
        <v>766177</v>
      </c>
      <c r="U1248" s="170" t="str">
        <f>vlookup(T1248,route!$A$3:$L$2248,5,FALSE)</f>
        <v>Dropoff</v>
      </c>
      <c r="V1248" s="131"/>
    </row>
    <row r="1249">
      <c r="A1249" s="160"/>
      <c r="B1249" s="168">
        <v>766.0</v>
      </c>
      <c r="C1249" s="170" t="s">
        <v>1123</v>
      </c>
      <c r="D1249" s="154">
        <f>vlookup(E1249,terminals!$C$4:$O$196,13,FALSE)</f>
        <v>126</v>
      </c>
      <c r="E1249" s="170" t="s">
        <v>334</v>
      </c>
      <c r="F1249" s="154">
        <f>vlookup(G1249,terminals!$C$4:$O$196,13,FALSE)</f>
        <v>163</v>
      </c>
      <c r="G1249" s="170" t="s">
        <v>323</v>
      </c>
      <c r="H1249" s="184" t="s">
        <v>1143</v>
      </c>
      <c r="I1249" s="185">
        <v>8550.0</v>
      </c>
      <c r="J1249" s="177">
        <v>6750.0</v>
      </c>
      <c r="K1249" s="178"/>
      <c r="L1249" s="179"/>
      <c r="M1249" s="103"/>
      <c r="N1249" s="103"/>
      <c r="O1249" s="162" t="s">
        <v>1368</v>
      </c>
      <c r="P1249" s="180">
        <v>496.0</v>
      </c>
      <c r="Q1249" s="103"/>
      <c r="R1249" s="168" t="str">
        <f t="shared" si="1"/>
        <v>766126</v>
      </c>
      <c r="S1249" s="181" t="str">
        <f>vlookup(R1249,route!$A$3:$L$2248,5,FALSE)</f>
        <v>Origin</v>
      </c>
      <c r="T1249" s="168" t="str">
        <f t="shared" si="2"/>
        <v>766163</v>
      </c>
      <c r="U1249" s="170" t="str">
        <f>vlookup(T1249,route!$A$3:$L$2248,5,FALSE)</f>
        <v>Dropoff</v>
      </c>
      <c r="V1249" s="131"/>
    </row>
    <row r="1250">
      <c r="A1250" s="160"/>
      <c r="B1250" s="168">
        <v>766.0</v>
      </c>
      <c r="C1250" s="170" t="s">
        <v>1123</v>
      </c>
      <c r="D1250" s="154">
        <f>vlookup(E1250,terminals!$C$4:$O$196,13,FALSE)</f>
        <v>126</v>
      </c>
      <c r="E1250" s="170" t="s">
        <v>334</v>
      </c>
      <c r="F1250" s="154">
        <f>vlookup(G1250,terminals!$C$4:$O$196,13,FALSE)</f>
        <v>175</v>
      </c>
      <c r="G1250" s="170" t="s">
        <v>322</v>
      </c>
      <c r="H1250" s="184" t="s">
        <v>1143</v>
      </c>
      <c r="I1250" s="185">
        <v>8550.0</v>
      </c>
      <c r="J1250" s="177">
        <v>6750.0</v>
      </c>
      <c r="K1250" s="178"/>
      <c r="L1250" s="179"/>
      <c r="M1250" s="103"/>
      <c r="N1250" s="103"/>
      <c r="O1250" s="162" t="s">
        <v>1229</v>
      </c>
      <c r="P1250" s="180">
        <v>537.0</v>
      </c>
      <c r="Q1250" s="103"/>
      <c r="R1250" s="168" t="str">
        <f t="shared" si="1"/>
        <v>766126</v>
      </c>
      <c r="S1250" s="181" t="str">
        <f>vlookup(R1250,route!$A$3:$L$2248,5,FALSE)</f>
        <v>Origin</v>
      </c>
      <c r="T1250" s="168" t="str">
        <f t="shared" si="2"/>
        <v>766175</v>
      </c>
      <c r="U1250" s="170" t="str">
        <f>vlookup(T1250,route!$A$3:$L$2248,5,FALSE)</f>
        <v>Dropoff</v>
      </c>
      <c r="V1250" s="131"/>
    </row>
    <row r="1251">
      <c r="A1251" s="160"/>
      <c r="B1251" s="168">
        <v>766.0</v>
      </c>
      <c r="C1251" s="170" t="s">
        <v>1123</v>
      </c>
      <c r="D1251" s="154">
        <f>vlookup(E1251,terminals!$C$4:$O$196,13,FALSE)</f>
        <v>126</v>
      </c>
      <c r="E1251" s="170" t="s">
        <v>334</v>
      </c>
      <c r="F1251" s="154">
        <f>vlookup(G1251,terminals!$C$4:$O$196,13,FALSE)</f>
        <v>169</v>
      </c>
      <c r="G1251" s="170" t="s">
        <v>319</v>
      </c>
      <c r="H1251" s="184" t="s">
        <v>1143</v>
      </c>
      <c r="I1251" s="185">
        <v>8550.0</v>
      </c>
      <c r="J1251" s="177">
        <v>6750.0</v>
      </c>
      <c r="K1251" s="178"/>
      <c r="L1251" s="179"/>
      <c r="M1251" s="103"/>
      <c r="N1251" s="103"/>
      <c r="O1251" s="162" t="s">
        <v>1497</v>
      </c>
      <c r="P1251" s="180">
        <v>488.0</v>
      </c>
      <c r="Q1251" s="103"/>
      <c r="R1251" s="168" t="str">
        <f t="shared" si="1"/>
        <v>766126</v>
      </c>
      <c r="S1251" s="181" t="str">
        <f>vlookup(R1251,route!$A$3:$L$2248,5,FALSE)</f>
        <v>Origin</v>
      </c>
      <c r="T1251" s="168" t="str">
        <f t="shared" si="2"/>
        <v>766169</v>
      </c>
      <c r="U1251" s="170" t="str">
        <f>vlookup(T1251,route!$A$3:$L$2248,5,FALSE)</f>
        <v>Dropoff</v>
      </c>
      <c r="V1251" s="131"/>
    </row>
    <row r="1252">
      <c r="A1252" s="160"/>
      <c r="B1252" s="168">
        <v>766.0</v>
      </c>
      <c r="C1252" s="170" t="s">
        <v>1123</v>
      </c>
      <c r="D1252" s="154">
        <f>vlookup(E1252,terminals!$C$4:$O$196,13,FALSE)</f>
        <v>126</v>
      </c>
      <c r="E1252" s="170" t="s">
        <v>334</v>
      </c>
      <c r="F1252" s="154">
        <f>vlookup(G1252,terminals!$C$4:$O$196,13,FALSE)</f>
        <v>168</v>
      </c>
      <c r="G1252" s="174" t="s">
        <v>348</v>
      </c>
      <c r="H1252" s="184" t="s">
        <v>1143</v>
      </c>
      <c r="I1252" s="185">
        <v>8550.0</v>
      </c>
      <c r="J1252" s="177">
        <v>6750.0</v>
      </c>
      <c r="K1252" s="178"/>
      <c r="L1252" s="179"/>
      <c r="M1252" s="103"/>
      <c r="N1252" s="103"/>
      <c r="O1252" s="162" t="s">
        <v>1476</v>
      </c>
      <c r="P1252" s="180">
        <v>467.0</v>
      </c>
      <c r="Q1252" s="103"/>
      <c r="R1252" s="168" t="str">
        <f t="shared" si="1"/>
        <v>766126</v>
      </c>
      <c r="S1252" s="181" t="str">
        <f>vlookup(R1252,route!$A$3:$L$2248,5,FALSE)</f>
        <v>Origin</v>
      </c>
      <c r="T1252" s="168" t="str">
        <f t="shared" si="2"/>
        <v>766168</v>
      </c>
      <c r="U1252" s="170" t="str">
        <f>vlookup(T1252,route!$A$3:$L$2248,5,FALSE)</f>
        <v>Dropoff</v>
      </c>
      <c r="V1252" s="131"/>
    </row>
    <row r="1253">
      <c r="A1253" s="160"/>
      <c r="B1253" s="168">
        <v>766.0</v>
      </c>
      <c r="C1253" s="170" t="s">
        <v>1123</v>
      </c>
      <c r="D1253" s="154">
        <f>vlookup(E1253,terminals!$C$4:$O$196,13,FALSE)</f>
        <v>126</v>
      </c>
      <c r="E1253" s="170" t="s">
        <v>334</v>
      </c>
      <c r="F1253" s="154">
        <f>vlookup(G1253,terminals!$C$4:$O$196,13,FALSE)</f>
        <v>164</v>
      </c>
      <c r="G1253" s="174" t="s">
        <v>316</v>
      </c>
      <c r="H1253" s="184" t="s">
        <v>1143</v>
      </c>
      <c r="I1253" s="185">
        <v>8550.0</v>
      </c>
      <c r="J1253" s="177">
        <v>6750.0</v>
      </c>
      <c r="K1253" s="178"/>
      <c r="L1253" s="179"/>
      <c r="M1253" s="103"/>
      <c r="N1253" s="103"/>
      <c r="O1253" s="162" t="s">
        <v>1549</v>
      </c>
      <c r="P1253" s="180">
        <v>468.0</v>
      </c>
      <c r="Q1253" s="103"/>
      <c r="R1253" s="168" t="str">
        <f t="shared" si="1"/>
        <v>766126</v>
      </c>
      <c r="S1253" s="181" t="str">
        <f>vlookup(R1253,route!$A$3:$L$2248,5,FALSE)</f>
        <v>Origin</v>
      </c>
      <c r="T1253" s="168" t="str">
        <f t="shared" si="2"/>
        <v>766164</v>
      </c>
      <c r="U1253" s="170" t="str">
        <f>vlookup(T1253,route!$A$3:$L$2248,5,FALSE)</f>
        <v>Lastdrop</v>
      </c>
      <c r="V1253" s="131"/>
    </row>
    <row r="1254">
      <c r="A1254" s="129"/>
      <c r="B1254" s="168">
        <v>766.0</v>
      </c>
      <c r="C1254" s="170" t="s">
        <v>1123</v>
      </c>
      <c r="D1254" s="154">
        <f>vlookup(E1254,terminals!$C$4:$O$196,13,FALSE)</f>
        <v>126</v>
      </c>
      <c r="E1254" s="170" t="s">
        <v>334</v>
      </c>
      <c r="F1254" s="154">
        <f>vlookup(G1254,terminals!$C$4:$O$196,13,FALSE)</f>
        <v>174</v>
      </c>
      <c r="G1254" s="174" t="s">
        <v>1110</v>
      </c>
      <c r="H1254" s="184" t="s">
        <v>1143</v>
      </c>
      <c r="I1254" s="185">
        <v>8550.0</v>
      </c>
      <c r="J1254" s="177">
        <v>6750.0</v>
      </c>
      <c r="K1254" s="178"/>
      <c r="L1254" s="179"/>
      <c r="M1254" s="103"/>
      <c r="N1254" s="103"/>
      <c r="O1254" s="162" t="s">
        <v>1476</v>
      </c>
      <c r="P1254" s="180">
        <v>451.0</v>
      </c>
      <c r="Q1254" s="103"/>
      <c r="R1254" s="168" t="str">
        <f t="shared" si="1"/>
        <v>766126</v>
      </c>
      <c r="S1254" s="181" t="str">
        <f>vlookup(R1254,route!$A$3:$L$2248,5,FALSE)</f>
        <v>Origin</v>
      </c>
      <c r="T1254" s="168" t="str">
        <f t="shared" si="2"/>
        <v>766174</v>
      </c>
      <c r="U1254" s="170" t="str">
        <f>vlookup(T1254,route!$A$3:$L$2248,5,FALSE)</f>
        <v>Destination</v>
      </c>
      <c r="V1254" s="131"/>
    </row>
    <row r="1255">
      <c r="A1255" s="160"/>
      <c r="B1255" s="168">
        <v>767.0</v>
      </c>
      <c r="C1255" s="170" t="s">
        <v>912</v>
      </c>
      <c r="D1255" s="154">
        <f>vlookup(E1255,terminals!$C$4:$O$196,13,FALSE)</f>
        <v>127</v>
      </c>
      <c r="E1255" s="170" t="s">
        <v>336</v>
      </c>
      <c r="F1255" s="154">
        <f>vlookup(G1255,terminals!$C$4:$O$196,13,FALSE)</f>
        <v>188</v>
      </c>
      <c r="G1255" s="170" t="s">
        <v>306</v>
      </c>
      <c r="H1255" s="184" t="s">
        <v>1143</v>
      </c>
      <c r="I1255" s="185">
        <v>9025.0</v>
      </c>
      <c r="J1255" s="177">
        <v>7125.0</v>
      </c>
      <c r="K1255" s="178"/>
      <c r="L1255" s="179"/>
      <c r="M1255" s="103"/>
      <c r="N1255" s="103"/>
      <c r="O1255" s="162" t="s">
        <v>1514</v>
      </c>
      <c r="P1255" s="180">
        <v>486.0</v>
      </c>
      <c r="Q1255" s="103"/>
      <c r="R1255" s="168" t="str">
        <f t="shared" si="1"/>
        <v>767127</v>
      </c>
      <c r="S1255" s="181" t="str">
        <f>vlookup(R1255,route!$A$3:$L$2248,5,FALSE)</f>
        <v>Origin</v>
      </c>
      <c r="T1255" s="168" t="str">
        <f t="shared" si="2"/>
        <v>767188</v>
      </c>
      <c r="U1255" s="170" t="str">
        <f>vlookup(T1255,route!$A$3:$L$2248,5,FALSE)</f>
        <v>Dropoff</v>
      </c>
      <c r="V1255" s="131"/>
    </row>
    <row r="1256">
      <c r="A1256" s="160"/>
      <c r="B1256" s="168">
        <v>767.0</v>
      </c>
      <c r="C1256" s="170" t="s">
        <v>912</v>
      </c>
      <c r="D1256" s="154">
        <f>vlookup(E1256,terminals!$C$4:$O$196,13,FALSE)</f>
        <v>127</v>
      </c>
      <c r="E1256" s="170" t="s">
        <v>336</v>
      </c>
      <c r="F1256" s="154">
        <f>vlookup(G1256,terminals!$C$4:$O$196,13,FALSE)</f>
        <v>187</v>
      </c>
      <c r="G1256" s="170" t="s">
        <v>307</v>
      </c>
      <c r="H1256" s="184" t="s">
        <v>1143</v>
      </c>
      <c r="I1256" s="185">
        <v>9025.0</v>
      </c>
      <c r="J1256" s="177">
        <v>7125.0</v>
      </c>
      <c r="K1256" s="178"/>
      <c r="L1256" s="179"/>
      <c r="M1256" s="103"/>
      <c r="N1256" s="103"/>
      <c r="O1256" s="162" t="s">
        <v>1212</v>
      </c>
      <c r="P1256" s="180">
        <v>880.0</v>
      </c>
      <c r="Q1256" s="103"/>
      <c r="R1256" s="168" t="str">
        <f t="shared" si="1"/>
        <v>767127</v>
      </c>
      <c r="S1256" s="181" t="str">
        <f>vlookup(R1256,route!$A$3:$L$2248,5,FALSE)</f>
        <v>Origin</v>
      </c>
      <c r="T1256" s="168" t="str">
        <f t="shared" si="2"/>
        <v>767187</v>
      </c>
      <c r="U1256" s="170" t="str">
        <f>vlookup(T1256,route!$A$3:$L$2248,5,FALSE)</f>
        <v>Dropoff</v>
      </c>
      <c r="V1256" s="131"/>
    </row>
    <row r="1257">
      <c r="A1257" s="160"/>
      <c r="B1257" s="168">
        <v>767.0</v>
      </c>
      <c r="C1257" s="170" t="s">
        <v>912</v>
      </c>
      <c r="D1257" s="154">
        <f>vlookup(E1257,terminals!$C$4:$O$196,13,FALSE)</f>
        <v>127</v>
      </c>
      <c r="E1257" s="170" t="s">
        <v>336</v>
      </c>
      <c r="F1257" s="154">
        <f>vlookup(G1257,terminals!$C$4:$O$196,13,FALSE)</f>
        <v>186</v>
      </c>
      <c r="G1257" s="170" t="s">
        <v>327</v>
      </c>
      <c r="H1257" s="184" t="s">
        <v>1143</v>
      </c>
      <c r="I1257" s="185">
        <v>9025.0</v>
      </c>
      <c r="J1257" s="177">
        <v>7125.0</v>
      </c>
      <c r="K1257" s="178"/>
      <c r="L1257" s="179"/>
      <c r="M1257" s="103"/>
      <c r="N1257" s="103"/>
      <c r="O1257" s="162" t="s">
        <v>1358</v>
      </c>
      <c r="P1257" s="180">
        <v>244.0</v>
      </c>
      <c r="Q1257" s="103"/>
      <c r="R1257" s="168" t="str">
        <f t="shared" si="1"/>
        <v>767127</v>
      </c>
      <c r="S1257" s="181" t="str">
        <f>vlookup(R1257,route!$A$3:$L$2248,5,FALSE)</f>
        <v>Origin</v>
      </c>
      <c r="T1257" s="168" t="str">
        <f t="shared" si="2"/>
        <v>767186</v>
      </c>
      <c r="U1257" s="170" t="str">
        <f>vlookup(T1257,route!$A$3:$L$2248,5,FALSE)</f>
        <v>Lastdrop</v>
      </c>
      <c r="V1257" s="131"/>
    </row>
    <row r="1258">
      <c r="A1258" s="129"/>
      <c r="B1258" s="168">
        <v>767.0</v>
      </c>
      <c r="C1258" s="170" t="s">
        <v>912</v>
      </c>
      <c r="D1258" s="154">
        <f>vlookup(E1258,terminals!$C$4:$O$196,13,FALSE)</f>
        <v>127</v>
      </c>
      <c r="E1258" s="170" t="s">
        <v>336</v>
      </c>
      <c r="F1258" s="154">
        <f>vlookup(G1258,terminals!$C$4:$O$196,13,FALSE)</f>
        <v>189</v>
      </c>
      <c r="G1258" s="170" t="s">
        <v>305</v>
      </c>
      <c r="H1258" s="184" t="s">
        <v>1143</v>
      </c>
      <c r="I1258" s="185">
        <v>9025.0</v>
      </c>
      <c r="J1258" s="177">
        <v>7125.0</v>
      </c>
      <c r="K1258" s="178"/>
      <c r="L1258" s="179"/>
      <c r="M1258" s="103"/>
      <c r="N1258" s="103"/>
      <c r="O1258" s="162" t="s">
        <v>1210</v>
      </c>
      <c r="P1258" s="180">
        <v>359.0</v>
      </c>
      <c r="Q1258" s="103"/>
      <c r="R1258" s="168" t="str">
        <f t="shared" si="1"/>
        <v>767127</v>
      </c>
      <c r="S1258" s="181" t="str">
        <f>vlookup(R1258,route!$A$3:$L$2248,5,FALSE)</f>
        <v>Origin</v>
      </c>
      <c r="T1258" s="168" t="str">
        <f t="shared" si="2"/>
        <v>767189</v>
      </c>
      <c r="U1258" s="170" t="str">
        <f>vlookup(T1258,route!$A$3:$L$2248,5,FALSE)</f>
        <v>Destination</v>
      </c>
      <c r="V1258" s="131"/>
    </row>
    <row r="1259">
      <c r="A1259" s="129"/>
      <c r="B1259" s="168">
        <v>768.0</v>
      </c>
      <c r="C1259" s="170" t="s">
        <v>913</v>
      </c>
      <c r="D1259" s="154">
        <f>vlookup(E1259,terminals!$C$4:$O$196,13,FALSE)</f>
        <v>127</v>
      </c>
      <c r="E1259" s="170" t="s">
        <v>336</v>
      </c>
      <c r="F1259" s="154">
        <f>vlookup(G1259,terminals!$C$4:$O$196,13,FALSE)</f>
        <v>184</v>
      </c>
      <c r="G1259" s="174" t="s">
        <v>345</v>
      </c>
      <c r="H1259" s="184" t="s">
        <v>1143</v>
      </c>
      <c r="I1259" s="188">
        <v>9975.0</v>
      </c>
      <c r="J1259" s="177">
        <v>6750.0</v>
      </c>
      <c r="K1259" s="178"/>
      <c r="L1259" s="179"/>
      <c r="M1259" s="103"/>
      <c r="N1259" s="103"/>
      <c r="O1259" s="162" t="s">
        <v>1551</v>
      </c>
      <c r="P1259" s="180">
        <v>390.0</v>
      </c>
      <c r="Q1259" s="103"/>
      <c r="R1259" s="168" t="str">
        <f t="shared" si="1"/>
        <v>768127</v>
      </c>
      <c r="S1259" s="181" t="str">
        <f>vlookup(R1259,route!$A$3:$L$2248,5,FALSE)</f>
        <v>Origin</v>
      </c>
      <c r="T1259" s="168" t="str">
        <f t="shared" si="2"/>
        <v>768184</v>
      </c>
      <c r="U1259" s="170" t="str">
        <f>vlookup(T1259,route!$A$3:$L$2248,5,FALSE)</f>
        <v>Destination</v>
      </c>
      <c r="V1259" s="131"/>
    </row>
    <row r="1260">
      <c r="A1260" s="160"/>
      <c r="B1260" s="168">
        <v>769.0</v>
      </c>
      <c r="C1260" s="170" t="s">
        <v>914</v>
      </c>
      <c r="D1260" s="154">
        <f>vlookup(E1260,terminals!$C$4:$O$196,13,FALSE)</f>
        <v>127</v>
      </c>
      <c r="E1260" s="170" t="s">
        <v>336</v>
      </c>
      <c r="F1260" s="154">
        <f>vlookup(G1260,terminals!$C$4:$O$196,13,FALSE)</f>
        <v>181</v>
      </c>
      <c r="G1260" s="170" t="s">
        <v>312</v>
      </c>
      <c r="H1260" s="184" t="s">
        <v>1143</v>
      </c>
      <c r="I1260" s="185">
        <v>6175.0</v>
      </c>
      <c r="J1260" s="177">
        <v>4875.0</v>
      </c>
      <c r="K1260" s="178"/>
      <c r="L1260" s="179"/>
      <c r="M1260" s="103"/>
      <c r="N1260" s="103"/>
      <c r="O1260" s="162" t="s">
        <v>1552</v>
      </c>
      <c r="P1260" s="180">
        <v>435.0</v>
      </c>
      <c r="Q1260" s="103"/>
      <c r="R1260" s="168" t="str">
        <f t="shared" si="1"/>
        <v>769127</v>
      </c>
      <c r="S1260" s="181" t="str">
        <f>vlookup(R1260,route!$A$3:$L$2248,5,FALSE)</f>
        <v>Origin</v>
      </c>
      <c r="T1260" s="168" t="str">
        <f t="shared" si="2"/>
        <v>769181</v>
      </c>
      <c r="U1260" s="170" t="str">
        <f>vlookup(T1260,route!$A$3:$L$2248,5,FALSE)</f>
        <v>Dropoff</v>
      </c>
      <c r="V1260" s="131"/>
    </row>
    <row r="1261">
      <c r="A1261" s="160"/>
      <c r="B1261" s="168">
        <v>769.0</v>
      </c>
      <c r="C1261" s="170" t="s">
        <v>914</v>
      </c>
      <c r="D1261" s="154">
        <f>vlookup(E1261,terminals!$C$4:$O$196,13,FALSE)</f>
        <v>127</v>
      </c>
      <c r="E1261" s="170" t="s">
        <v>336</v>
      </c>
      <c r="F1261" s="154">
        <f>vlookup(G1261,terminals!$C$4:$O$196,13,FALSE)</f>
        <v>179</v>
      </c>
      <c r="G1261" s="170" t="s">
        <v>365</v>
      </c>
      <c r="H1261" s="184" t="s">
        <v>1143</v>
      </c>
      <c r="I1261" s="185">
        <v>6175.0</v>
      </c>
      <c r="J1261" s="177">
        <v>4875.0</v>
      </c>
      <c r="K1261" s="178"/>
      <c r="L1261" s="179"/>
      <c r="M1261" s="103"/>
      <c r="N1261" s="103"/>
      <c r="O1261" s="162" t="s">
        <v>1181</v>
      </c>
      <c r="P1261" s="180">
        <v>446.0</v>
      </c>
      <c r="Q1261" s="103"/>
      <c r="R1261" s="168" t="str">
        <f t="shared" si="1"/>
        <v>769127</v>
      </c>
      <c r="S1261" s="181" t="str">
        <f>vlookup(R1261,route!$A$3:$L$2248,5,FALSE)</f>
        <v>Origin</v>
      </c>
      <c r="T1261" s="168" t="str">
        <f t="shared" si="2"/>
        <v>769179</v>
      </c>
      <c r="U1261" s="170" t="str">
        <f>vlookup(T1261,route!$A$3:$L$2248,5,FALSE)</f>
        <v>Dropoff</v>
      </c>
      <c r="V1261" s="131"/>
    </row>
    <row r="1262">
      <c r="A1262" s="160"/>
      <c r="B1262" s="168">
        <v>769.0</v>
      </c>
      <c r="C1262" s="170" t="s">
        <v>914</v>
      </c>
      <c r="D1262" s="154">
        <f>vlookup(E1262,terminals!$C$4:$O$196,13,FALSE)</f>
        <v>127</v>
      </c>
      <c r="E1262" s="170" t="s">
        <v>336</v>
      </c>
      <c r="F1262" s="154">
        <f>vlookup(G1262,terminals!$C$4:$O$196,13,FALSE)</f>
        <v>180</v>
      </c>
      <c r="G1262" s="170" t="s">
        <v>311</v>
      </c>
      <c r="H1262" s="184" t="s">
        <v>1143</v>
      </c>
      <c r="I1262" s="185">
        <v>6175.0</v>
      </c>
      <c r="J1262" s="177">
        <v>4875.0</v>
      </c>
      <c r="K1262" s="178"/>
      <c r="L1262" s="179"/>
      <c r="M1262" s="103"/>
      <c r="N1262" s="103"/>
      <c r="O1262" s="162" t="s">
        <v>1354</v>
      </c>
      <c r="P1262" s="180">
        <v>450.0</v>
      </c>
      <c r="Q1262" s="103"/>
      <c r="R1262" s="168" t="str">
        <f t="shared" si="1"/>
        <v>769127</v>
      </c>
      <c r="S1262" s="181" t="str">
        <f>vlookup(R1262,route!$A$3:$L$2248,5,FALSE)</f>
        <v>Origin</v>
      </c>
      <c r="T1262" s="168" t="str">
        <f t="shared" si="2"/>
        <v>769180</v>
      </c>
      <c r="U1262" s="170" t="str">
        <f>vlookup(T1262,route!$A$3:$L$2248,5,FALSE)</f>
        <v>Dropoff</v>
      </c>
      <c r="V1262" s="131"/>
    </row>
    <row r="1263">
      <c r="A1263" s="160"/>
      <c r="B1263" s="168">
        <v>769.0</v>
      </c>
      <c r="C1263" s="170" t="s">
        <v>914</v>
      </c>
      <c r="D1263" s="154">
        <f>vlookup(E1263,terminals!$C$4:$O$196,13,FALSE)</f>
        <v>127</v>
      </c>
      <c r="E1263" s="170" t="s">
        <v>336</v>
      </c>
      <c r="F1263" s="154">
        <f>vlookup(G1263,terminals!$C$4:$O$196,13,FALSE)</f>
        <v>166</v>
      </c>
      <c r="G1263" s="170" t="s">
        <v>314</v>
      </c>
      <c r="H1263" s="184" t="s">
        <v>1143</v>
      </c>
      <c r="I1263" s="185">
        <v>6175.0</v>
      </c>
      <c r="J1263" s="177">
        <v>4875.0</v>
      </c>
      <c r="K1263" s="178"/>
      <c r="L1263" s="179"/>
      <c r="M1263" s="103"/>
      <c r="N1263" s="103"/>
      <c r="O1263" s="162" t="s">
        <v>1274</v>
      </c>
      <c r="P1263" s="180">
        <v>449.0</v>
      </c>
      <c r="Q1263" s="103"/>
      <c r="R1263" s="168" t="str">
        <f t="shared" si="1"/>
        <v>769127</v>
      </c>
      <c r="S1263" s="181" t="str">
        <f>vlookup(R1263,route!$A$3:$L$2248,5,FALSE)</f>
        <v>Origin</v>
      </c>
      <c r="T1263" s="168" t="str">
        <f t="shared" si="2"/>
        <v>769166</v>
      </c>
      <c r="U1263" s="170" t="str">
        <f>vlookup(T1263,route!$A$3:$L$2248,5,FALSE)</f>
        <v>Dropoff</v>
      </c>
      <c r="V1263" s="131"/>
    </row>
    <row r="1264">
      <c r="A1264" s="160"/>
      <c r="B1264" s="168">
        <v>769.0</v>
      </c>
      <c r="C1264" s="170" t="s">
        <v>914</v>
      </c>
      <c r="D1264" s="154">
        <f>vlookup(E1264,terminals!$C$4:$O$196,13,FALSE)</f>
        <v>127</v>
      </c>
      <c r="E1264" s="170" t="s">
        <v>336</v>
      </c>
      <c r="F1264" s="154">
        <f>vlookup(G1264,terminals!$C$4:$O$196,13,FALSE)</f>
        <v>165</v>
      </c>
      <c r="G1264" s="170" t="s">
        <v>320</v>
      </c>
      <c r="H1264" s="184" t="s">
        <v>1143</v>
      </c>
      <c r="I1264" s="185">
        <v>6175.0</v>
      </c>
      <c r="J1264" s="177">
        <v>4875.0</v>
      </c>
      <c r="K1264" s="178"/>
      <c r="L1264" s="179"/>
      <c r="M1264" s="103"/>
      <c r="N1264" s="103"/>
      <c r="O1264" s="162" t="s">
        <v>1349</v>
      </c>
      <c r="P1264" s="180">
        <v>453.0</v>
      </c>
      <c r="Q1264" s="103"/>
      <c r="R1264" s="168" t="str">
        <f t="shared" si="1"/>
        <v>769127</v>
      </c>
      <c r="S1264" s="181" t="str">
        <f>vlookup(R1264,route!$A$3:$L$2248,5,FALSE)</f>
        <v>Origin</v>
      </c>
      <c r="T1264" s="168" t="str">
        <f t="shared" si="2"/>
        <v>769165</v>
      </c>
      <c r="U1264" s="170" t="str">
        <f>vlookup(T1264,route!$A$3:$L$2248,5,FALSE)</f>
        <v>Dropoff</v>
      </c>
      <c r="V1264" s="131"/>
    </row>
    <row r="1265">
      <c r="A1265" s="160"/>
      <c r="B1265" s="168">
        <v>769.0</v>
      </c>
      <c r="C1265" s="170" t="s">
        <v>914</v>
      </c>
      <c r="D1265" s="154">
        <f>vlookup(E1265,terminals!$C$4:$O$196,13,FALSE)</f>
        <v>127</v>
      </c>
      <c r="E1265" s="170" t="s">
        <v>336</v>
      </c>
      <c r="F1265" s="154">
        <f>vlookup(G1265,terminals!$C$4:$O$196,13,FALSE)</f>
        <v>177</v>
      </c>
      <c r="G1265" s="170" t="s">
        <v>1108</v>
      </c>
      <c r="H1265" s="184" t="s">
        <v>1143</v>
      </c>
      <c r="I1265" s="185">
        <v>6175.0</v>
      </c>
      <c r="J1265" s="177">
        <v>4875.0</v>
      </c>
      <c r="K1265" s="178"/>
      <c r="L1265" s="179"/>
      <c r="M1265" s="103"/>
      <c r="N1265" s="103"/>
      <c r="O1265" s="162" t="s">
        <v>1352</v>
      </c>
      <c r="P1265" s="180">
        <v>460.0</v>
      </c>
      <c r="Q1265" s="103"/>
      <c r="R1265" s="168" t="str">
        <f t="shared" si="1"/>
        <v>769127</v>
      </c>
      <c r="S1265" s="181" t="str">
        <f>vlookup(R1265,route!$A$3:$L$2248,5,FALSE)</f>
        <v>Origin</v>
      </c>
      <c r="T1265" s="168" t="str">
        <f t="shared" si="2"/>
        <v>769177</v>
      </c>
      <c r="U1265" s="170" t="str">
        <f>vlookup(T1265,route!$A$3:$L$2248,5,FALSE)</f>
        <v>Dropoff</v>
      </c>
      <c r="V1265" s="131"/>
    </row>
    <row r="1266">
      <c r="A1266" s="160"/>
      <c r="B1266" s="168">
        <v>769.0</v>
      </c>
      <c r="C1266" s="170" t="s">
        <v>914</v>
      </c>
      <c r="D1266" s="154">
        <f>vlookup(E1266,terminals!$C$4:$O$196,13,FALSE)</f>
        <v>127</v>
      </c>
      <c r="E1266" s="170" t="s">
        <v>336</v>
      </c>
      <c r="F1266" s="154">
        <f>vlookup(G1266,terminals!$C$4:$O$196,13,FALSE)</f>
        <v>163</v>
      </c>
      <c r="G1266" s="170" t="s">
        <v>323</v>
      </c>
      <c r="H1266" s="184" t="s">
        <v>1143</v>
      </c>
      <c r="I1266" s="185">
        <v>6175.0</v>
      </c>
      <c r="J1266" s="177">
        <v>4875.0</v>
      </c>
      <c r="K1266" s="178"/>
      <c r="L1266" s="179"/>
      <c r="M1266" s="103"/>
      <c r="N1266" s="103"/>
      <c r="O1266" s="162" t="s">
        <v>1481</v>
      </c>
      <c r="P1266" s="180">
        <v>465.0</v>
      </c>
      <c r="Q1266" s="103"/>
      <c r="R1266" s="168" t="str">
        <f t="shared" si="1"/>
        <v>769127</v>
      </c>
      <c r="S1266" s="181" t="str">
        <f>vlookup(R1266,route!$A$3:$L$2248,5,FALSE)</f>
        <v>Origin</v>
      </c>
      <c r="T1266" s="168" t="str">
        <f t="shared" si="2"/>
        <v>769163</v>
      </c>
      <c r="U1266" s="170" t="str">
        <f>vlookup(T1266,route!$A$3:$L$2248,5,FALSE)</f>
        <v>Dropoff</v>
      </c>
      <c r="V1266" s="131"/>
    </row>
    <row r="1267">
      <c r="A1267" s="160"/>
      <c r="B1267" s="168">
        <v>769.0</v>
      </c>
      <c r="C1267" s="170" t="s">
        <v>914</v>
      </c>
      <c r="D1267" s="154">
        <f>vlookup(E1267,terminals!$C$4:$O$196,13,FALSE)</f>
        <v>127</v>
      </c>
      <c r="E1267" s="170" t="s">
        <v>336</v>
      </c>
      <c r="F1267" s="154">
        <f>vlookup(G1267,terminals!$C$4:$O$196,13,FALSE)</f>
        <v>175</v>
      </c>
      <c r="G1267" s="170" t="s">
        <v>322</v>
      </c>
      <c r="H1267" s="184" t="s">
        <v>1143</v>
      </c>
      <c r="I1267" s="185">
        <v>6175.0</v>
      </c>
      <c r="J1267" s="177">
        <v>4875.0</v>
      </c>
      <c r="K1267" s="178"/>
      <c r="L1267" s="179"/>
      <c r="M1267" s="103"/>
      <c r="N1267" s="103"/>
      <c r="O1267" s="162" t="s">
        <v>1234</v>
      </c>
      <c r="P1267" s="180">
        <v>506.0</v>
      </c>
      <c r="Q1267" s="103"/>
      <c r="R1267" s="168" t="str">
        <f t="shared" si="1"/>
        <v>769127</v>
      </c>
      <c r="S1267" s="181" t="str">
        <f>vlookup(R1267,route!$A$3:$L$2248,5,FALSE)</f>
        <v>Origin</v>
      </c>
      <c r="T1267" s="168" t="str">
        <f t="shared" si="2"/>
        <v>769175</v>
      </c>
      <c r="U1267" s="170" t="str">
        <f>vlookup(T1267,route!$A$3:$L$2248,5,FALSE)</f>
        <v>Dropoff</v>
      </c>
      <c r="V1267" s="131"/>
    </row>
    <row r="1268">
      <c r="A1268" s="160"/>
      <c r="B1268" s="168">
        <v>769.0</v>
      </c>
      <c r="C1268" s="170" t="s">
        <v>914</v>
      </c>
      <c r="D1268" s="154">
        <f>vlookup(E1268,terminals!$C$4:$O$196,13,FALSE)</f>
        <v>127</v>
      </c>
      <c r="E1268" s="170" t="s">
        <v>336</v>
      </c>
      <c r="F1268" s="154">
        <f>vlookup(G1268,terminals!$C$4:$O$196,13,FALSE)</f>
        <v>169</v>
      </c>
      <c r="G1268" s="170" t="s">
        <v>319</v>
      </c>
      <c r="H1268" s="184" t="s">
        <v>1143</v>
      </c>
      <c r="I1268" s="185">
        <v>6175.0</v>
      </c>
      <c r="J1268" s="177">
        <v>4875.0</v>
      </c>
      <c r="K1268" s="178"/>
      <c r="L1268" s="179"/>
      <c r="M1268" s="103"/>
      <c r="N1268" s="103"/>
      <c r="O1268" s="162" t="s">
        <v>1348</v>
      </c>
      <c r="P1268" s="180">
        <v>467.0</v>
      </c>
      <c r="Q1268" s="103"/>
      <c r="R1268" s="168" t="str">
        <f t="shared" si="1"/>
        <v>769127</v>
      </c>
      <c r="S1268" s="181" t="str">
        <f>vlookup(R1268,route!$A$3:$L$2248,5,FALSE)</f>
        <v>Origin</v>
      </c>
      <c r="T1268" s="168" t="str">
        <f t="shared" si="2"/>
        <v>769169</v>
      </c>
      <c r="U1268" s="170" t="str">
        <f>vlookup(T1268,route!$A$3:$L$2248,5,FALSE)</f>
        <v>Dropoff</v>
      </c>
      <c r="V1268" s="131"/>
    </row>
    <row r="1269">
      <c r="A1269" s="160"/>
      <c r="B1269" s="168">
        <v>769.0</v>
      </c>
      <c r="C1269" s="170" t="s">
        <v>914</v>
      </c>
      <c r="D1269" s="154">
        <f>vlookup(E1269,terminals!$C$4:$O$196,13,FALSE)</f>
        <v>127</v>
      </c>
      <c r="E1269" s="170" t="s">
        <v>336</v>
      </c>
      <c r="F1269" s="154">
        <f>vlookup(G1269,terminals!$C$4:$O$196,13,FALSE)</f>
        <v>168</v>
      </c>
      <c r="G1269" s="170" t="s">
        <v>348</v>
      </c>
      <c r="H1269" s="184" t="s">
        <v>1143</v>
      </c>
      <c r="I1269" s="185">
        <v>6175.0</v>
      </c>
      <c r="J1269" s="177">
        <v>4875.0</v>
      </c>
      <c r="K1269" s="178"/>
      <c r="L1269" s="179"/>
      <c r="M1269" s="103"/>
      <c r="N1269" s="103"/>
      <c r="O1269" s="162" t="s">
        <v>1286</v>
      </c>
      <c r="P1269" s="180">
        <v>481.0</v>
      </c>
      <c r="Q1269" s="103"/>
      <c r="R1269" s="168" t="str">
        <f t="shared" si="1"/>
        <v>769127</v>
      </c>
      <c r="S1269" s="181" t="str">
        <f>vlookup(R1269,route!$A$3:$L$2248,5,FALSE)</f>
        <v>Origin</v>
      </c>
      <c r="T1269" s="168" t="str">
        <f t="shared" si="2"/>
        <v>769168</v>
      </c>
      <c r="U1269" s="170" t="str">
        <f>vlookup(T1269,route!$A$3:$L$2248,5,FALSE)</f>
        <v>Dropoff</v>
      </c>
      <c r="V1269" s="131"/>
    </row>
    <row r="1270">
      <c r="A1270" s="160"/>
      <c r="B1270" s="168">
        <v>769.0</v>
      </c>
      <c r="C1270" s="170" t="s">
        <v>914</v>
      </c>
      <c r="D1270" s="154">
        <f>vlookup(E1270,terminals!$C$4:$O$196,13,FALSE)</f>
        <v>127</v>
      </c>
      <c r="E1270" s="170" t="s">
        <v>336</v>
      </c>
      <c r="F1270" s="154">
        <f>vlookup(G1270,terminals!$C$4:$O$196,13,FALSE)</f>
        <v>164</v>
      </c>
      <c r="G1270" s="170" t="s">
        <v>316</v>
      </c>
      <c r="H1270" s="184" t="s">
        <v>1143</v>
      </c>
      <c r="I1270" s="185">
        <v>6175.0</v>
      </c>
      <c r="J1270" s="177">
        <v>4875.0</v>
      </c>
      <c r="K1270" s="178"/>
      <c r="L1270" s="179"/>
      <c r="M1270" s="103"/>
      <c r="N1270" s="103"/>
      <c r="O1270" s="162" t="s">
        <v>1386</v>
      </c>
      <c r="P1270" s="180">
        <v>458.0</v>
      </c>
      <c r="Q1270" s="103"/>
      <c r="R1270" s="168" t="str">
        <f t="shared" si="1"/>
        <v>769127</v>
      </c>
      <c r="S1270" s="181" t="str">
        <f>vlookup(R1270,route!$A$3:$L$2248,5,FALSE)</f>
        <v>Origin</v>
      </c>
      <c r="T1270" s="168" t="str">
        <f t="shared" si="2"/>
        <v>769164</v>
      </c>
      <c r="U1270" s="170" t="str">
        <f>vlookup(T1270,route!$A$3:$L$2248,5,FALSE)</f>
        <v>Dropoff</v>
      </c>
      <c r="V1270" s="131"/>
    </row>
    <row r="1271">
      <c r="A1271" s="160"/>
      <c r="B1271" s="168">
        <v>769.0</v>
      </c>
      <c r="C1271" s="170" t="s">
        <v>914</v>
      </c>
      <c r="D1271" s="154">
        <f>vlookup(E1271,terminals!$C$4:$O$196,13,FALSE)</f>
        <v>127</v>
      </c>
      <c r="E1271" s="170" t="s">
        <v>336</v>
      </c>
      <c r="F1271" s="154">
        <f>vlookup(G1271,terminals!$C$4:$O$196,13,FALSE)</f>
        <v>172</v>
      </c>
      <c r="G1271" s="170" t="s">
        <v>325</v>
      </c>
      <c r="H1271" s="184" t="s">
        <v>1143</v>
      </c>
      <c r="I1271" s="185">
        <v>6175.0</v>
      </c>
      <c r="J1271" s="177">
        <v>4875.0</v>
      </c>
      <c r="K1271" s="178"/>
      <c r="L1271" s="179"/>
      <c r="M1271" s="103"/>
      <c r="N1271" s="103"/>
      <c r="O1271" s="162" t="s">
        <v>1314</v>
      </c>
      <c r="P1271" s="180">
        <v>458.0</v>
      </c>
      <c r="Q1271" s="103"/>
      <c r="R1271" s="168" t="str">
        <f t="shared" si="1"/>
        <v>769127</v>
      </c>
      <c r="S1271" s="181" t="str">
        <f>vlookup(R1271,route!$A$3:$L$2248,5,FALSE)</f>
        <v>Origin</v>
      </c>
      <c r="T1271" s="168" t="str">
        <f t="shared" si="2"/>
        <v>769172</v>
      </c>
      <c r="U1271" s="170" t="str">
        <f>vlookup(T1271,route!$A$3:$L$2248,5,FALSE)</f>
        <v>Dropoff</v>
      </c>
      <c r="V1271" s="131"/>
    </row>
    <row r="1272">
      <c r="A1272" s="160"/>
      <c r="B1272" s="168">
        <v>769.0</v>
      </c>
      <c r="C1272" s="170" t="s">
        <v>914</v>
      </c>
      <c r="D1272" s="154">
        <f>vlookup(E1272,terminals!$C$4:$O$196,13,FALSE)</f>
        <v>127</v>
      </c>
      <c r="E1272" s="170" t="s">
        <v>336</v>
      </c>
      <c r="F1272" s="154">
        <f>vlookup(G1272,terminals!$C$4:$O$196,13,FALSE)</f>
        <v>160</v>
      </c>
      <c r="G1272" s="170" t="s">
        <v>1109</v>
      </c>
      <c r="H1272" s="184" t="s">
        <v>1143</v>
      </c>
      <c r="I1272" s="185">
        <v>6175.0</v>
      </c>
      <c r="J1272" s="177">
        <v>4875.0</v>
      </c>
      <c r="K1272" s="178"/>
      <c r="L1272" s="179"/>
      <c r="M1272" s="103"/>
      <c r="N1272" s="103"/>
      <c r="O1272" s="162" t="s">
        <v>1377</v>
      </c>
      <c r="P1272" s="180">
        <v>244.0</v>
      </c>
      <c r="Q1272" s="103"/>
      <c r="R1272" s="168" t="str">
        <f t="shared" si="1"/>
        <v>769127</v>
      </c>
      <c r="S1272" s="181" t="str">
        <f>vlookup(R1272,route!$A$3:$L$2248,5,FALSE)</f>
        <v>Origin</v>
      </c>
      <c r="T1272" s="168" t="str">
        <f t="shared" si="2"/>
        <v>769160</v>
      </c>
      <c r="U1272" s="170" t="str">
        <f>vlookup(T1272,route!$A$3:$L$2248,5,FALSE)</f>
        <v>Dropoff</v>
      </c>
      <c r="V1272" s="131"/>
    </row>
    <row r="1273">
      <c r="A1273" s="160"/>
      <c r="B1273" s="168">
        <v>769.0</v>
      </c>
      <c r="C1273" s="170" t="s">
        <v>914</v>
      </c>
      <c r="D1273" s="154">
        <f>vlookup(E1273,terminals!$C$4:$O$196,13,FALSE)</f>
        <v>127</v>
      </c>
      <c r="E1273" s="170" t="s">
        <v>336</v>
      </c>
      <c r="F1273" s="154">
        <f>vlookup(G1273,terminals!$C$4:$O$196,13,FALSE)</f>
        <v>170</v>
      </c>
      <c r="G1273" s="174" t="s">
        <v>318</v>
      </c>
      <c r="H1273" s="184" t="s">
        <v>1143</v>
      </c>
      <c r="I1273" s="185">
        <v>6175.0</v>
      </c>
      <c r="J1273" s="177">
        <v>4875.0</v>
      </c>
      <c r="K1273" s="178"/>
      <c r="L1273" s="179"/>
      <c r="M1273" s="103"/>
      <c r="N1273" s="103"/>
      <c r="O1273" s="162" t="s">
        <v>1231</v>
      </c>
      <c r="P1273" s="180">
        <v>359.0</v>
      </c>
      <c r="Q1273" s="103"/>
      <c r="R1273" s="168" t="str">
        <f t="shared" si="1"/>
        <v>769127</v>
      </c>
      <c r="S1273" s="181" t="str">
        <f>vlookup(R1273,route!$A$3:$L$2248,5,FALSE)</f>
        <v>Origin</v>
      </c>
      <c r="T1273" s="168" t="str">
        <f t="shared" si="2"/>
        <v>769170</v>
      </c>
      <c r="U1273" s="170" t="str">
        <f>vlookup(T1273,route!$A$3:$L$2248,5,FALSE)</f>
        <v>Lastdrop</v>
      </c>
      <c r="V1273" s="131"/>
    </row>
    <row r="1274">
      <c r="A1274" s="129"/>
      <c r="B1274" s="168">
        <v>769.0</v>
      </c>
      <c r="C1274" s="170" t="s">
        <v>914</v>
      </c>
      <c r="D1274" s="154">
        <f>vlookup(E1274,terminals!$C$4:$O$196,13,FALSE)</f>
        <v>127</v>
      </c>
      <c r="E1274" s="170" t="s">
        <v>336</v>
      </c>
      <c r="F1274" s="154">
        <f>vlookup(G1274,terminals!$C$4:$O$196,13,FALSE)</f>
        <v>174</v>
      </c>
      <c r="G1274" s="174" t="s">
        <v>1110</v>
      </c>
      <c r="H1274" s="184" t="s">
        <v>1143</v>
      </c>
      <c r="I1274" s="185">
        <v>6175.0</v>
      </c>
      <c r="J1274" s="177">
        <v>4875.0</v>
      </c>
      <c r="K1274" s="178"/>
      <c r="L1274" s="179"/>
      <c r="M1274" s="103"/>
      <c r="N1274" s="103"/>
      <c r="O1274" s="162" t="s">
        <v>1286</v>
      </c>
      <c r="P1274" s="180">
        <v>390.0</v>
      </c>
      <c r="Q1274" s="103"/>
      <c r="R1274" s="168" t="str">
        <f t="shared" si="1"/>
        <v>769127</v>
      </c>
      <c r="S1274" s="181" t="str">
        <f>vlookup(R1274,route!$A$3:$L$2248,5,FALSE)</f>
        <v>Origin</v>
      </c>
      <c r="T1274" s="168" t="str">
        <f t="shared" si="2"/>
        <v>769174</v>
      </c>
      <c r="U1274" s="170" t="str">
        <f>vlookup(T1274,route!$A$3:$L$2248,5,FALSE)</f>
        <v>Destination</v>
      </c>
      <c r="V1274" s="131"/>
    </row>
    <row r="1275">
      <c r="A1275" s="160"/>
      <c r="B1275" s="168">
        <v>770.0</v>
      </c>
      <c r="C1275" s="170" t="s">
        <v>914</v>
      </c>
      <c r="D1275" s="154">
        <f>vlookup(E1275,terminals!$C$4:$O$196,13,FALSE)</f>
        <v>127</v>
      </c>
      <c r="E1275" s="170" t="s">
        <v>336</v>
      </c>
      <c r="F1275" s="154">
        <f>vlookup(G1275,terminals!$C$4:$O$196,13,FALSE)</f>
        <v>181</v>
      </c>
      <c r="G1275" s="170" t="s">
        <v>312</v>
      </c>
      <c r="H1275" s="184" t="s">
        <v>1143</v>
      </c>
      <c r="I1275" s="185">
        <v>11875.0</v>
      </c>
      <c r="J1275" s="177">
        <v>9375.0</v>
      </c>
      <c r="K1275" s="178"/>
      <c r="L1275" s="179"/>
      <c r="M1275" s="103"/>
      <c r="N1275" s="103"/>
      <c r="O1275" s="162" t="s">
        <v>1552</v>
      </c>
      <c r="P1275" s="180">
        <v>435.0</v>
      </c>
      <c r="Q1275" s="103"/>
      <c r="R1275" s="168" t="str">
        <f t="shared" si="1"/>
        <v>770127</v>
      </c>
      <c r="S1275" s="181" t="str">
        <f>vlookup(R1275,route!$A$3:$L$2248,5,FALSE)</f>
        <v>Origin</v>
      </c>
      <c r="T1275" s="168" t="str">
        <f t="shared" si="2"/>
        <v>770181</v>
      </c>
      <c r="U1275" s="170" t="str">
        <f>vlookup(T1275,route!$A$3:$L$2248,5,FALSE)</f>
        <v>Dropoff</v>
      </c>
      <c r="V1275" s="131"/>
    </row>
    <row r="1276">
      <c r="A1276" s="160"/>
      <c r="B1276" s="168">
        <v>770.0</v>
      </c>
      <c r="C1276" s="170" t="s">
        <v>914</v>
      </c>
      <c r="D1276" s="154">
        <f>vlookup(E1276,terminals!$C$4:$O$196,13,FALSE)</f>
        <v>127</v>
      </c>
      <c r="E1276" s="170" t="s">
        <v>336</v>
      </c>
      <c r="F1276" s="154">
        <f>vlookup(G1276,terminals!$C$4:$O$196,13,FALSE)</f>
        <v>179</v>
      </c>
      <c r="G1276" s="170" t="s">
        <v>365</v>
      </c>
      <c r="H1276" s="184" t="s">
        <v>1143</v>
      </c>
      <c r="I1276" s="185">
        <v>11875.0</v>
      </c>
      <c r="J1276" s="177">
        <v>9375.0</v>
      </c>
      <c r="K1276" s="178"/>
      <c r="L1276" s="179"/>
      <c r="M1276" s="103"/>
      <c r="N1276" s="103"/>
      <c r="O1276" s="162" t="s">
        <v>1181</v>
      </c>
      <c r="P1276" s="180">
        <v>446.0</v>
      </c>
      <c r="Q1276" s="103"/>
      <c r="R1276" s="168" t="str">
        <f t="shared" si="1"/>
        <v>770127</v>
      </c>
      <c r="S1276" s="181" t="str">
        <f>vlookup(R1276,route!$A$3:$L$2248,5,FALSE)</f>
        <v>Origin</v>
      </c>
      <c r="T1276" s="168" t="str">
        <f t="shared" si="2"/>
        <v>770179</v>
      </c>
      <c r="U1276" s="170" t="str">
        <f>vlookup(T1276,route!$A$3:$L$2248,5,FALSE)</f>
        <v>Dropoff</v>
      </c>
      <c r="V1276" s="131"/>
    </row>
    <row r="1277">
      <c r="A1277" s="160"/>
      <c r="B1277" s="168">
        <v>770.0</v>
      </c>
      <c r="C1277" s="170" t="s">
        <v>914</v>
      </c>
      <c r="D1277" s="154">
        <f>vlookup(E1277,terminals!$C$4:$O$196,13,FALSE)</f>
        <v>127</v>
      </c>
      <c r="E1277" s="170" t="s">
        <v>336</v>
      </c>
      <c r="F1277" s="154">
        <f>vlookup(G1277,terminals!$C$4:$O$196,13,FALSE)</f>
        <v>180</v>
      </c>
      <c r="G1277" s="170" t="s">
        <v>311</v>
      </c>
      <c r="H1277" s="184" t="s">
        <v>1143</v>
      </c>
      <c r="I1277" s="185">
        <v>11875.0</v>
      </c>
      <c r="J1277" s="177">
        <v>9375.0</v>
      </c>
      <c r="K1277" s="178"/>
      <c r="L1277" s="179"/>
      <c r="M1277" s="103"/>
      <c r="N1277" s="103"/>
      <c r="O1277" s="162" t="s">
        <v>1354</v>
      </c>
      <c r="P1277" s="180">
        <v>450.0</v>
      </c>
      <c r="Q1277" s="103"/>
      <c r="R1277" s="168" t="str">
        <f t="shared" si="1"/>
        <v>770127</v>
      </c>
      <c r="S1277" s="181" t="str">
        <f>vlookup(R1277,route!$A$3:$L$2248,5,FALSE)</f>
        <v>Origin</v>
      </c>
      <c r="T1277" s="168" t="str">
        <f t="shared" si="2"/>
        <v>770180</v>
      </c>
      <c r="U1277" s="170" t="str">
        <f>vlookup(T1277,route!$A$3:$L$2248,5,FALSE)</f>
        <v>Dropoff</v>
      </c>
      <c r="V1277" s="131"/>
    </row>
    <row r="1278">
      <c r="A1278" s="160"/>
      <c r="B1278" s="168">
        <v>770.0</v>
      </c>
      <c r="C1278" s="170" t="s">
        <v>914</v>
      </c>
      <c r="D1278" s="154">
        <f>vlookup(E1278,terminals!$C$4:$O$196,13,FALSE)</f>
        <v>127</v>
      </c>
      <c r="E1278" s="170" t="s">
        <v>336</v>
      </c>
      <c r="F1278" s="154">
        <f>vlookup(G1278,terminals!$C$4:$O$196,13,FALSE)</f>
        <v>166</v>
      </c>
      <c r="G1278" s="170" t="s">
        <v>314</v>
      </c>
      <c r="H1278" s="184" t="s">
        <v>1143</v>
      </c>
      <c r="I1278" s="185">
        <v>11875.0</v>
      </c>
      <c r="J1278" s="177">
        <v>9375.0</v>
      </c>
      <c r="K1278" s="178"/>
      <c r="L1278" s="179"/>
      <c r="M1278" s="103"/>
      <c r="N1278" s="103"/>
      <c r="O1278" s="162" t="s">
        <v>1274</v>
      </c>
      <c r="P1278" s="180">
        <v>449.0</v>
      </c>
      <c r="Q1278" s="103"/>
      <c r="R1278" s="168" t="str">
        <f t="shared" si="1"/>
        <v>770127</v>
      </c>
      <c r="S1278" s="181" t="str">
        <f>vlookup(R1278,route!$A$3:$L$2248,5,FALSE)</f>
        <v>Origin</v>
      </c>
      <c r="T1278" s="168" t="str">
        <f t="shared" si="2"/>
        <v>770166</v>
      </c>
      <c r="U1278" s="170" t="str">
        <f>vlookup(T1278,route!$A$3:$L$2248,5,FALSE)</f>
        <v>Dropoff</v>
      </c>
      <c r="V1278" s="131"/>
    </row>
    <row r="1279">
      <c r="A1279" s="160"/>
      <c r="B1279" s="168">
        <v>770.0</v>
      </c>
      <c r="C1279" s="170" t="s">
        <v>914</v>
      </c>
      <c r="D1279" s="154">
        <f>vlookup(E1279,terminals!$C$4:$O$196,13,FALSE)</f>
        <v>127</v>
      </c>
      <c r="E1279" s="170" t="s">
        <v>336</v>
      </c>
      <c r="F1279" s="154">
        <f>vlookup(G1279,terminals!$C$4:$O$196,13,FALSE)</f>
        <v>165</v>
      </c>
      <c r="G1279" s="170" t="s">
        <v>320</v>
      </c>
      <c r="H1279" s="184" t="s">
        <v>1143</v>
      </c>
      <c r="I1279" s="185">
        <v>11875.0</v>
      </c>
      <c r="J1279" s="177">
        <v>9375.0</v>
      </c>
      <c r="K1279" s="178"/>
      <c r="L1279" s="179"/>
      <c r="M1279" s="103"/>
      <c r="N1279" s="103"/>
      <c r="O1279" s="162" t="s">
        <v>1349</v>
      </c>
      <c r="P1279" s="180">
        <v>453.0</v>
      </c>
      <c r="Q1279" s="103"/>
      <c r="R1279" s="168" t="str">
        <f t="shared" si="1"/>
        <v>770127</v>
      </c>
      <c r="S1279" s="181" t="str">
        <f>vlookup(R1279,route!$A$3:$L$2248,5,FALSE)</f>
        <v>Origin</v>
      </c>
      <c r="T1279" s="168" t="str">
        <f t="shared" si="2"/>
        <v>770165</v>
      </c>
      <c r="U1279" s="170" t="str">
        <f>vlookup(T1279,route!$A$3:$L$2248,5,FALSE)</f>
        <v>Dropoff</v>
      </c>
      <c r="V1279" s="131"/>
    </row>
    <row r="1280">
      <c r="A1280" s="160"/>
      <c r="B1280" s="168">
        <v>770.0</v>
      </c>
      <c r="C1280" s="170" t="s">
        <v>914</v>
      </c>
      <c r="D1280" s="154">
        <f>vlookup(E1280,terminals!$C$4:$O$196,13,FALSE)</f>
        <v>127</v>
      </c>
      <c r="E1280" s="170" t="s">
        <v>336</v>
      </c>
      <c r="F1280" s="154">
        <f>vlookup(G1280,terminals!$C$4:$O$196,13,FALSE)</f>
        <v>177</v>
      </c>
      <c r="G1280" s="170" t="s">
        <v>1108</v>
      </c>
      <c r="H1280" s="184" t="s">
        <v>1143</v>
      </c>
      <c r="I1280" s="185">
        <v>11875.0</v>
      </c>
      <c r="J1280" s="177">
        <v>9375.0</v>
      </c>
      <c r="K1280" s="178"/>
      <c r="L1280" s="179"/>
      <c r="M1280" s="103"/>
      <c r="N1280" s="103"/>
      <c r="O1280" s="162" t="s">
        <v>1352</v>
      </c>
      <c r="P1280" s="180">
        <v>460.0</v>
      </c>
      <c r="Q1280" s="103"/>
      <c r="R1280" s="168" t="str">
        <f t="shared" si="1"/>
        <v>770127</v>
      </c>
      <c r="S1280" s="181" t="str">
        <f>vlookup(R1280,route!$A$3:$L$2248,5,FALSE)</f>
        <v>Origin</v>
      </c>
      <c r="T1280" s="168" t="str">
        <f t="shared" si="2"/>
        <v>770177</v>
      </c>
      <c r="U1280" s="170" t="str">
        <f>vlookup(T1280,route!$A$3:$L$2248,5,FALSE)</f>
        <v>Dropoff</v>
      </c>
      <c r="V1280" s="131"/>
    </row>
    <row r="1281">
      <c r="A1281" s="160"/>
      <c r="B1281" s="168">
        <v>770.0</v>
      </c>
      <c r="C1281" s="170" t="s">
        <v>914</v>
      </c>
      <c r="D1281" s="154">
        <f>vlookup(E1281,terminals!$C$4:$O$196,13,FALSE)</f>
        <v>127</v>
      </c>
      <c r="E1281" s="170" t="s">
        <v>336</v>
      </c>
      <c r="F1281" s="154">
        <f>vlookup(G1281,terminals!$C$4:$O$196,13,FALSE)</f>
        <v>163</v>
      </c>
      <c r="G1281" s="170" t="s">
        <v>323</v>
      </c>
      <c r="H1281" s="184" t="s">
        <v>1143</v>
      </c>
      <c r="I1281" s="185">
        <v>11875.0</v>
      </c>
      <c r="J1281" s="177">
        <v>9375.0</v>
      </c>
      <c r="K1281" s="178"/>
      <c r="L1281" s="179"/>
      <c r="M1281" s="103"/>
      <c r="N1281" s="103"/>
      <c r="O1281" s="162" t="s">
        <v>1481</v>
      </c>
      <c r="P1281" s="180">
        <v>465.0</v>
      </c>
      <c r="Q1281" s="103"/>
      <c r="R1281" s="168" t="str">
        <f t="shared" si="1"/>
        <v>770127</v>
      </c>
      <c r="S1281" s="181" t="str">
        <f>vlookup(R1281,route!$A$3:$L$2248,5,FALSE)</f>
        <v>Origin</v>
      </c>
      <c r="T1281" s="168" t="str">
        <f t="shared" si="2"/>
        <v>770163</v>
      </c>
      <c r="U1281" s="170" t="str">
        <f>vlookup(T1281,route!$A$3:$L$2248,5,FALSE)</f>
        <v>Dropoff</v>
      </c>
      <c r="V1281" s="131"/>
    </row>
    <row r="1282">
      <c r="A1282" s="160"/>
      <c r="B1282" s="168">
        <v>770.0</v>
      </c>
      <c r="C1282" s="170" t="s">
        <v>914</v>
      </c>
      <c r="D1282" s="154">
        <f>vlookup(E1282,terminals!$C$4:$O$196,13,FALSE)</f>
        <v>127</v>
      </c>
      <c r="E1282" s="170" t="s">
        <v>336</v>
      </c>
      <c r="F1282" s="154">
        <f>vlookup(G1282,terminals!$C$4:$O$196,13,FALSE)</f>
        <v>175</v>
      </c>
      <c r="G1282" s="170" t="s">
        <v>322</v>
      </c>
      <c r="H1282" s="184" t="s">
        <v>1143</v>
      </c>
      <c r="I1282" s="185">
        <v>11875.0</v>
      </c>
      <c r="J1282" s="177">
        <v>9375.0</v>
      </c>
      <c r="K1282" s="178"/>
      <c r="L1282" s="179"/>
      <c r="M1282" s="103"/>
      <c r="N1282" s="103"/>
      <c r="O1282" s="162" t="s">
        <v>1234</v>
      </c>
      <c r="P1282" s="180">
        <v>506.0</v>
      </c>
      <c r="Q1282" s="103"/>
      <c r="R1282" s="168" t="str">
        <f t="shared" si="1"/>
        <v>770127</v>
      </c>
      <c r="S1282" s="181" t="str">
        <f>vlookup(R1282,route!$A$3:$L$2248,5,FALSE)</f>
        <v>Origin</v>
      </c>
      <c r="T1282" s="168" t="str">
        <f t="shared" si="2"/>
        <v>770175</v>
      </c>
      <c r="U1282" s="170" t="str">
        <f>vlookup(T1282,route!$A$3:$L$2248,5,FALSE)</f>
        <v>Dropoff</v>
      </c>
      <c r="V1282" s="131"/>
    </row>
    <row r="1283">
      <c r="A1283" s="160"/>
      <c r="B1283" s="168">
        <v>770.0</v>
      </c>
      <c r="C1283" s="170" t="s">
        <v>914</v>
      </c>
      <c r="D1283" s="154">
        <f>vlookup(E1283,terminals!$C$4:$O$196,13,FALSE)</f>
        <v>127</v>
      </c>
      <c r="E1283" s="170" t="s">
        <v>336</v>
      </c>
      <c r="F1283" s="154">
        <f>vlookup(G1283,terminals!$C$4:$O$196,13,FALSE)</f>
        <v>169</v>
      </c>
      <c r="G1283" s="170" t="s">
        <v>319</v>
      </c>
      <c r="H1283" s="184" t="s">
        <v>1143</v>
      </c>
      <c r="I1283" s="185">
        <v>11875.0</v>
      </c>
      <c r="J1283" s="177">
        <v>9375.0</v>
      </c>
      <c r="K1283" s="178"/>
      <c r="L1283" s="179"/>
      <c r="M1283" s="103"/>
      <c r="N1283" s="103"/>
      <c r="O1283" s="162" t="s">
        <v>1348</v>
      </c>
      <c r="P1283" s="180">
        <v>481.0</v>
      </c>
      <c r="Q1283" s="103"/>
      <c r="R1283" s="168" t="str">
        <f t="shared" si="1"/>
        <v>770127</v>
      </c>
      <c r="S1283" s="181" t="str">
        <f>vlookup(R1283,route!$A$3:$L$2248,5,FALSE)</f>
        <v>Origin</v>
      </c>
      <c r="T1283" s="168" t="str">
        <f t="shared" si="2"/>
        <v>770169</v>
      </c>
      <c r="U1283" s="170" t="str">
        <f>vlookup(T1283,route!$A$3:$L$2248,5,FALSE)</f>
        <v>Dropoff</v>
      </c>
      <c r="V1283" s="131"/>
    </row>
    <row r="1284">
      <c r="A1284" s="160"/>
      <c r="B1284" s="168">
        <v>770.0</v>
      </c>
      <c r="C1284" s="170" t="s">
        <v>914</v>
      </c>
      <c r="D1284" s="154">
        <f>vlookup(E1284,terminals!$C$4:$O$196,13,FALSE)</f>
        <v>127</v>
      </c>
      <c r="E1284" s="170" t="s">
        <v>336</v>
      </c>
      <c r="F1284" s="154">
        <f>vlookup(G1284,terminals!$C$4:$O$196,13,FALSE)</f>
        <v>168</v>
      </c>
      <c r="G1284" s="170" t="s">
        <v>348</v>
      </c>
      <c r="H1284" s="184" t="s">
        <v>1143</v>
      </c>
      <c r="I1284" s="185">
        <v>11875.0</v>
      </c>
      <c r="J1284" s="177">
        <v>9375.0</v>
      </c>
      <c r="K1284" s="178"/>
      <c r="L1284" s="179"/>
      <c r="M1284" s="103"/>
      <c r="N1284" s="103"/>
      <c r="O1284" s="162" t="s">
        <v>1286</v>
      </c>
      <c r="P1284" s="180">
        <v>458.0</v>
      </c>
      <c r="Q1284" s="103"/>
      <c r="R1284" s="168" t="str">
        <f t="shared" si="1"/>
        <v>770127</v>
      </c>
      <c r="S1284" s="181" t="str">
        <f>vlookup(R1284,route!$A$3:$L$2248,5,FALSE)</f>
        <v>Origin</v>
      </c>
      <c r="T1284" s="168" t="str">
        <f t="shared" si="2"/>
        <v>770168</v>
      </c>
      <c r="U1284" s="170" t="str">
        <f>vlookup(T1284,route!$A$3:$L$2248,5,FALSE)</f>
        <v>Dropoff</v>
      </c>
      <c r="V1284" s="131"/>
    </row>
    <row r="1285">
      <c r="A1285" s="160"/>
      <c r="B1285" s="168">
        <v>770.0</v>
      </c>
      <c r="C1285" s="170" t="s">
        <v>914</v>
      </c>
      <c r="D1285" s="154">
        <f>vlookup(E1285,terminals!$C$4:$O$196,13,FALSE)</f>
        <v>127</v>
      </c>
      <c r="E1285" s="170" t="s">
        <v>336</v>
      </c>
      <c r="F1285" s="154">
        <f>vlookup(G1285,terminals!$C$4:$O$196,13,FALSE)</f>
        <v>164</v>
      </c>
      <c r="G1285" s="170" t="s">
        <v>316</v>
      </c>
      <c r="H1285" s="184" t="s">
        <v>1143</v>
      </c>
      <c r="I1285" s="185">
        <v>11875.0</v>
      </c>
      <c r="J1285" s="177">
        <v>9375.0</v>
      </c>
      <c r="K1285" s="178"/>
      <c r="L1285" s="179"/>
      <c r="M1285" s="103"/>
      <c r="N1285" s="103"/>
      <c r="O1285" s="162" t="s">
        <v>1386</v>
      </c>
      <c r="P1285" s="180">
        <v>244.0</v>
      </c>
      <c r="Q1285" s="103"/>
      <c r="R1285" s="168" t="str">
        <f t="shared" si="1"/>
        <v>770127</v>
      </c>
      <c r="S1285" s="181" t="str">
        <f>vlookup(R1285,route!$A$3:$L$2248,5,FALSE)</f>
        <v>Origin</v>
      </c>
      <c r="T1285" s="168" t="str">
        <f t="shared" si="2"/>
        <v>770164</v>
      </c>
      <c r="U1285" s="170" t="str">
        <f>vlookup(T1285,route!$A$3:$L$2248,5,FALSE)</f>
        <v>Dropoff</v>
      </c>
      <c r="V1285" s="131"/>
    </row>
    <row r="1286">
      <c r="A1286" s="160"/>
      <c r="B1286" s="168">
        <v>770.0</v>
      </c>
      <c r="C1286" s="170" t="s">
        <v>914</v>
      </c>
      <c r="D1286" s="154">
        <f>vlookup(E1286,terminals!$C$4:$O$196,13,FALSE)</f>
        <v>127</v>
      </c>
      <c r="E1286" s="170" t="s">
        <v>336</v>
      </c>
      <c r="F1286" s="154">
        <f>vlookup(G1286,terminals!$C$4:$O$196,13,FALSE)</f>
        <v>160</v>
      </c>
      <c r="G1286" s="170" t="s">
        <v>1109</v>
      </c>
      <c r="H1286" s="184" t="s">
        <v>1143</v>
      </c>
      <c r="I1286" s="185">
        <v>11875.0</v>
      </c>
      <c r="J1286" s="177">
        <v>9375.0</v>
      </c>
      <c r="K1286" s="178"/>
      <c r="L1286" s="179"/>
      <c r="M1286" s="103"/>
      <c r="N1286" s="103"/>
      <c r="O1286" s="162" t="s">
        <v>1377</v>
      </c>
      <c r="P1286" s="180">
        <v>359.0</v>
      </c>
      <c r="Q1286" s="103"/>
      <c r="R1286" s="168" t="str">
        <f t="shared" si="1"/>
        <v>770127</v>
      </c>
      <c r="S1286" s="181" t="str">
        <f>vlookup(R1286,route!$A$3:$L$2248,5,FALSE)</f>
        <v>Origin</v>
      </c>
      <c r="T1286" s="168" t="str">
        <f t="shared" si="2"/>
        <v>770160</v>
      </c>
      <c r="U1286" s="170" t="str">
        <f>vlookup(T1286,route!$A$3:$L$2248,5,FALSE)</f>
        <v>Lastdrop</v>
      </c>
      <c r="V1286" s="131"/>
    </row>
    <row r="1287">
      <c r="A1287" s="129"/>
      <c r="B1287" s="168">
        <v>770.0</v>
      </c>
      <c r="C1287" s="170" t="s">
        <v>914</v>
      </c>
      <c r="D1287" s="154">
        <f>vlookup(E1287,terminals!$C$4:$O$196,13,FALSE)</f>
        <v>127</v>
      </c>
      <c r="E1287" s="170" t="s">
        <v>336</v>
      </c>
      <c r="F1287" s="154">
        <f>vlookup(G1287,terminals!$C$4:$O$196,13,FALSE)</f>
        <v>174</v>
      </c>
      <c r="G1287" s="170" t="s">
        <v>1110</v>
      </c>
      <c r="H1287" s="184" t="s">
        <v>1143</v>
      </c>
      <c r="I1287" s="185">
        <v>11875.0</v>
      </c>
      <c r="J1287" s="177">
        <v>9375.0</v>
      </c>
      <c r="K1287" s="178"/>
      <c r="L1287" s="179"/>
      <c r="M1287" s="103"/>
      <c r="N1287" s="103"/>
      <c r="O1287" s="162" t="s">
        <v>1286</v>
      </c>
      <c r="P1287" s="180">
        <v>390.0</v>
      </c>
      <c r="Q1287" s="103"/>
      <c r="R1287" s="168" t="str">
        <f t="shared" si="1"/>
        <v>770127</v>
      </c>
      <c r="S1287" s="181" t="str">
        <f>vlookup(R1287,route!$A$3:$L$2248,5,FALSE)</f>
        <v>Origin</v>
      </c>
      <c r="T1287" s="168" t="str">
        <f t="shared" si="2"/>
        <v>770174</v>
      </c>
      <c r="U1287" s="170" t="str">
        <f>vlookup(T1287,route!$A$3:$L$2248,5,FALSE)</f>
        <v>Destination</v>
      </c>
      <c r="V1287" s="131"/>
    </row>
    <row r="1288">
      <c r="A1288" s="160"/>
      <c r="B1288" s="168">
        <v>771.0</v>
      </c>
      <c r="C1288" s="170" t="s">
        <v>914</v>
      </c>
      <c r="D1288" s="154">
        <f>vlookup(E1288,terminals!$C$4:$O$196,13,FALSE)</f>
        <v>127</v>
      </c>
      <c r="E1288" s="170" t="s">
        <v>336</v>
      </c>
      <c r="F1288" s="154">
        <f>vlookup(G1288,terminals!$C$4:$O$196,13,FALSE)</f>
        <v>181</v>
      </c>
      <c r="G1288" s="170" t="s">
        <v>312</v>
      </c>
      <c r="H1288" s="184" t="s">
        <v>1143</v>
      </c>
      <c r="I1288" s="185">
        <v>7600.0</v>
      </c>
      <c r="J1288" s="177">
        <v>6000.0</v>
      </c>
      <c r="K1288" s="178"/>
      <c r="L1288" s="179"/>
      <c r="M1288" s="103"/>
      <c r="N1288" s="103"/>
      <c r="O1288" s="162" t="s">
        <v>1552</v>
      </c>
      <c r="P1288" s="180">
        <v>435.0</v>
      </c>
      <c r="Q1288" s="103"/>
      <c r="R1288" s="168" t="str">
        <f t="shared" si="1"/>
        <v>771127</v>
      </c>
      <c r="S1288" s="181" t="str">
        <f>vlookup(R1288,route!$A$3:$L$2248,5,FALSE)</f>
        <v>Origin</v>
      </c>
      <c r="T1288" s="168" t="str">
        <f t="shared" si="2"/>
        <v>771181</v>
      </c>
      <c r="U1288" s="170" t="str">
        <f>vlookup(T1288,route!$A$3:$L$2248,5,FALSE)</f>
        <v>Dropoff</v>
      </c>
      <c r="V1288" s="131"/>
    </row>
    <row r="1289">
      <c r="A1289" s="160"/>
      <c r="B1289" s="168">
        <v>771.0</v>
      </c>
      <c r="C1289" s="170" t="s">
        <v>914</v>
      </c>
      <c r="D1289" s="154">
        <f>vlookup(E1289,terminals!$C$4:$O$196,13,FALSE)</f>
        <v>127</v>
      </c>
      <c r="E1289" s="170" t="s">
        <v>336</v>
      </c>
      <c r="F1289" s="154">
        <f>vlookup(G1289,terminals!$C$4:$O$196,13,FALSE)</f>
        <v>179</v>
      </c>
      <c r="G1289" s="170" t="s">
        <v>365</v>
      </c>
      <c r="H1289" s="184" t="s">
        <v>1143</v>
      </c>
      <c r="I1289" s="185">
        <v>8550.0</v>
      </c>
      <c r="J1289" s="177">
        <v>6750.0</v>
      </c>
      <c r="K1289" s="178"/>
      <c r="L1289" s="179"/>
      <c r="M1289" s="103"/>
      <c r="N1289" s="103"/>
      <c r="O1289" s="162" t="s">
        <v>1181</v>
      </c>
      <c r="P1289" s="180">
        <v>446.0</v>
      </c>
      <c r="Q1289" s="103"/>
      <c r="R1289" s="168" t="str">
        <f t="shared" si="1"/>
        <v>771127</v>
      </c>
      <c r="S1289" s="181" t="str">
        <f>vlookup(R1289,route!$A$3:$L$2248,5,FALSE)</f>
        <v>Origin</v>
      </c>
      <c r="T1289" s="168" t="str">
        <f t="shared" si="2"/>
        <v>771179</v>
      </c>
      <c r="U1289" s="170" t="str">
        <f>vlookup(T1289,route!$A$3:$L$2248,5,FALSE)</f>
        <v>Dropoff</v>
      </c>
      <c r="V1289" s="131"/>
    </row>
    <row r="1290">
      <c r="A1290" s="160"/>
      <c r="B1290" s="168">
        <v>771.0</v>
      </c>
      <c r="C1290" s="170" t="s">
        <v>914</v>
      </c>
      <c r="D1290" s="154">
        <f>vlookup(E1290,terminals!$C$4:$O$196,13,FALSE)</f>
        <v>127</v>
      </c>
      <c r="E1290" s="170" t="s">
        <v>336</v>
      </c>
      <c r="F1290" s="154">
        <f>vlookup(G1290,terminals!$C$4:$O$196,13,FALSE)</f>
        <v>180</v>
      </c>
      <c r="G1290" s="170" t="s">
        <v>311</v>
      </c>
      <c r="H1290" s="184" t="s">
        <v>1143</v>
      </c>
      <c r="I1290" s="185">
        <v>8550.0</v>
      </c>
      <c r="J1290" s="177">
        <v>6750.0</v>
      </c>
      <c r="K1290" s="178"/>
      <c r="L1290" s="179"/>
      <c r="M1290" s="103"/>
      <c r="N1290" s="103"/>
      <c r="O1290" s="162" t="s">
        <v>1354</v>
      </c>
      <c r="P1290" s="180">
        <v>450.0</v>
      </c>
      <c r="Q1290" s="103"/>
      <c r="R1290" s="168" t="str">
        <f t="shared" si="1"/>
        <v>771127</v>
      </c>
      <c r="S1290" s="181" t="str">
        <f>vlookup(R1290,route!$A$3:$L$2248,5,FALSE)</f>
        <v>Origin</v>
      </c>
      <c r="T1290" s="168" t="str">
        <f t="shared" si="2"/>
        <v>771180</v>
      </c>
      <c r="U1290" s="170" t="str">
        <f>vlookup(T1290,route!$A$3:$L$2248,5,FALSE)</f>
        <v>Dropoff</v>
      </c>
      <c r="V1290" s="131"/>
    </row>
    <row r="1291">
      <c r="A1291" s="160"/>
      <c r="B1291" s="168">
        <v>771.0</v>
      </c>
      <c r="C1291" s="170" t="s">
        <v>914</v>
      </c>
      <c r="D1291" s="154">
        <f>vlookup(E1291,terminals!$C$4:$O$196,13,FALSE)</f>
        <v>127</v>
      </c>
      <c r="E1291" s="170" t="s">
        <v>336</v>
      </c>
      <c r="F1291" s="154">
        <f>vlookup(G1291,terminals!$C$4:$O$196,13,FALSE)</f>
        <v>166</v>
      </c>
      <c r="G1291" s="170" t="s">
        <v>314</v>
      </c>
      <c r="H1291" s="184" t="s">
        <v>1143</v>
      </c>
      <c r="I1291" s="185">
        <v>8550.0</v>
      </c>
      <c r="J1291" s="177">
        <v>6750.0</v>
      </c>
      <c r="K1291" s="178"/>
      <c r="L1291" s="179"/>
      <c r="M1291" s="103"/>
      <c r="N1291" s="103"/>
      <c r="O1291" s="162" t="s">
        <v>1274</v>
      </c>
      <c r="P1291" s="180">
        <v>449.0</v>
      </c>
      <c r="Q1291" s="103"/>
      <c r="R1291" s="168" t="str">
        <f t="shared" si="1"/>
        <v>771127</v>
      </c>
      <c r="S1291" s="181" t="str">
        <f>vlookup(R1291,route!$A$3:$L$2248,5,FALSE)</f>
        <v>Origin</v>
      </c>
      <c r="T1291" s="168" t="str">
        <f t="shared" si="2"/>
        <v>771166</v>
      </c>
      <c r="U1291" s="170" t="str">
        <f>vlookup(T1291,route!$A$3:$L$2248,5,FALSE)</f>
        <v>Dropoff</v>
      </c>
      <c r="V1291" s="131"/>
    </row>
    <row r="1292">
      <c r="A1292" s="160"/>
      <c r="B1292" s="168">
        <v>771.0</v>
      </c>
      <c r="C1292" s="170" t="s">
        <v>914</v>
      </c>
      <c r="D1292" s="154">
        <f>vlookup(E1292,terminals!$C$4:$O$196,13,FALSE)</f>
        <v>127</v>
      </c>
      <c r="E1292" s="170" t="s">
        <v>336</v>
      </c>
      <c r="F1292" s="154">
        <f>vlookup(G1292,terminals!$C$4:$O$196,13,FALSE)</f>
        <v>165</v>
      </c>
      <c r="G1292" s="170" t="s">
        <v>320</v>
      </c>
      <c r="H1292" s="184" t="s">
        <v>1143</v>
      </c>
      <c r="I1292" s="185">
        <v>8550.0</v>
      </c>
      <c r="J1292" s="177">
        <v>6750.0</v>
      </c>
      <c r="K1292" s="178"/>
      <c r="L1292" s="179"/>
      <c r="M1292" s="103"/>
      <c r="N1292" s="103"/>
      <c r="O1292" s="162" t="s">
        <v>1349</v>
      </c>
      <c r="P1292" s="180">
        <v>453.0</v>
      </c>
      <c r="Q1292" s="103"/>
      <c r="R1292" s="168" t="str">
        <f t="shared" si="1"/>
        <v>771127</v>
      </c>
      <c r="S1292" s="181" t="str">
        <f>vlookup(R1292,route!$A$3:$L$2248,5,FALSE)</f>
        <v>Origin</v>
      </c>
      <c r="T1292" s="168" t="str">
        <f t="shared" si="2"/>
        <v>771165</v>
      </c>
      <c r="U1292" s="170" t="str">
        <f>vlookup(T1292,route!$A$3:$L$2248,5,FALSE)</f>
        <v>Dropoff</v>
      </c>
      <c r="V1292" s="131"/>
    </row>
    <row r="1293">
      <c r="A1293" s="160"/>
      <c r="B1293" s="168">
        <v>771.0</v>
      </c>
      <c r="C1293" s="170" t="s">
        <v>914</v>
      </c>
      <c r="D1293" s="154">
        <f>vlookup(E1293,terminals!$C$4:$O$196,13,FALSE)</f>
        <v>127</v>
      </c>
      <c r="E1293" s="170" t="s">
        <v>336</v>
      </c>
      <c r="F1293" s="154">
        <f>vlookup(G1293,terminals!$C$4:$O$196,13,FALSE)</f>
        <v>177</v>
      </c>
      <c r="G1293" s="170" t="s">
        <v>1108</v>
      </c>
      <c r="H1293" s="184" t="s">
        <v>1143</v>
      </c>
      <c r="I1293" s="185">
        <v>8550.0</v>
      </c>
      <c r="J1293" s="177">
        <v>6750.0</v>
      </c>
      <c r="K1293" s="178"/>
      <c r="L1293" s="179"/>
      <c r="M1293" s="103"/>
      <c r="N1293" s="103"/>
      <c r="O1293" s="162" t="s">
        <v>1352</v>
      </c>
      <c r="P1293" s="180">
        <v>460.0</v>
      </c>
      <c r="Q1293" s="103"/>
      <c r="R1293" s="168" t="str">
        <f t="shared" si="1"/>
        <v>771127</v>
      </c>
      <c r="S1293" s="181" t="str">
        <f>vlookup(R1293,route!$A$3:$L$2248,5,FALSE)</f>
        <v>Origin</v>
      </c>
      <c r="T1293" s="168" t="str">
        <f t="shared" si="2"/>
        <v>771177</v>
      </c>
      <c r="U1293" s="170" t="str">
        <f>vlookup(T1293,route!$A$3:$L$2248,5,FALSE)</f>
        <v>Dropoff</v>
      </c>
      <c r="V1293" s="131"/>
    </row>
    <row r="1294">
      <c r="A1294" s="160"/>
      <c r="B1294" s="168">
        <v>771.0</v>
      </c>
      <c r="C1294" s="170" t="s">
        <v>914</v>
      </c>
      <c r="D1294" s="154">
        <f>vlookup(E1294,terminals!$C$4:$O$196,13,FALSE)</f>
        <v>127</v>
      </c>
      <c r="E1294" s="170" t="s">
        <v>336</v>
      </c>
      <c r="F1294" s="154">
        <f>vlookup(G1294,terminals!$C$4:$O$196,13,FALSE)</f>
        <v>163</v>
      </c>
      <c r="G1294" s="170" t="s">
        <v>323</v>
      </c>
      <c r="H1294" s="184" t="s">
        <v>1143</v>
      </c>
      <c r="I1294" s="185">
        <v>8550.0</v>
      </c>
      <c r="J1294" s="177">
        <v>6750.0</v>
      </c>
      <c r="K1294" s="178"/>
      <c r="L1294" s="179"/>
      <c r="M1294" s="103"/>
      <c r="N1294" s="103"/>
      <c r="O1294" s="162" t="s">
        <v>1481</v>
      </c>
      <c r="P1294" s="180">
        <v>465.0</v>
      </c>
      <c r="Q1294" s="103"/>
      <c r="R1294" s="168" t="str">
        <f t="shared" si="1"/>
        <v>771127</v>
      </c>
      <c r="S1294" s="181" t="str">
        <f>vlookup(R1294,route!$A$3:$L$2248,5,FALSE)</f>
        <v>Origin</v>
      </c>
      <c r="T1294" s="168" t="str">
        <f t="shared" si="2"/>
        <v>771163</v>
      </c>
      <c r="U1294" s="170" t="str">
        <f>vlookup(T1294,route!$A$3:$L$2248,5,FALSE)</f>
        <v>Dropoff</v>
      </c>
      <c r="V1294" s="131"/>
    </row>
    <row r="1295">
      <c r="A1295" s="160"/>
      <c r="B1295" s="168">
        <v>771.0</v>
      </c>
      <c r="C1295" s="170" t="s">
        <v>914</v>
      </c>
      <c r="D1295" s="154">
        <f>vlookup(E1295,terminals!$C$4:$O$196,13,FALSE)</f>
        <v>127</v>
      </c>
      <c r="E1295" s="170" t="s">
        <v>336</v>
      </c>
      <c r="F1295" s="154">
        <f>vlookup(G1295,terminals!$C$4:$O$196,13,FALSE)</f>
        <v>175</v>
      </c>
      <c r="G1295" s="170" t="s">
        <v>322</v>
      </c>
      <c r="H1295" s="184" t="s">
        <v>1143</v>
      </c>
      <c r="I1295" s="185">
        <v>8550.0</v>
      </c>
      <c r="J1295" s="177">
        <v>6750.0</v>
      </c>
      <c r="K1295" s="178"/>
      <c r="L1295" s="179"/>
      <c r="M1295" s="103"/>
      <c r="N1295" s="103"/>
      <c r="O1295" s="162" t="s">
        <v>1234</v>
      </c>
      <c r="P1295" s="180">
        <v>506.0</v>
      </c>
      <c r="Q1295" s="103"/>
      <c r="R1295" s="168" t="str">
        <f t="shared" si="1"/>
        <v>771127</v>
      </c>
      <c r="S1295" s="181" t="str">
        <f>vlookup(R1295,route!$A$3:$L$2248,5,FALSE)</f>
        <v>Origin</v>
      </c>
      <c r="T1295" s="168" t="str">
        <f t="shared" si="2"/>
        <v>771175</v>
      </c>
      <c r="U1295" s="170" t="str">
        <f>vlookup(T1295,route!$A$3:$L$2248,5,FALSE)</f>
        <v>Dropoff</v>
      </c>
      <c r="V1295" s="131"/>
    </row>
    <row r="1296">
      <c r="A1296" s="160"/>
      <c r="B1296" s="168">
        <v>771.0</v>
      </c>
      <c r="C1296" s="170" t="s">
        <v>914</v>
      </c>
      <c r="D1296" s="154">
        <f>vlookup(E1296,terminals!$C$4:$O$196,13,FALSE)</f>
        <v>127</v>
      </c>
      <c r="E1296" s="170" t="s">
        <v>336</v>
      </c>
      <c r="F1296" s="154">
        <f>vlookup(G1296,terminals!$C$4:$O$196,13,FALSE)</f>
        <v>169</v>
      </c>
      <c r="G1296" s="170" t="s">
        <v>319</v>
      </c>
      <c r="H1296" s="184" t="s">
        <v>1143</v>
      </c>
      <c r="I1296" s="185">
        <v>8550.0</v>
      </c>
      <c r="J1296" s="177">
        <v>6750.0</v>
      </c>
      <c r="K1296" s="178"/>
      <c r="L1296" s="179"/>
      <c r="M1296" s="103"/>
      <c r="N1296" s="103"/>
      <c r="O1296" s="162" t="s">
        <v>1348</v>
      </c>
      <c r="P1296" s="180">
        <v>467.0</v>
      </c>
      <c r="Q1296" s="103"/>
      <c r="R1296" s="168" t="str">
        <f t="shared" si="1"/>
        <v>771127</v>
      </c>
      <c r="S1296" s="181" t="str">
        <f>vlookup(R1296,route!$A$3:$L$2248,5,FALSE)</f>
        <v>Origin</v>
      </c>
      <c r="T1296" s="168" t="str">
        <f t="shared" si="2"/>
        <v>771169</v>
      </c>
      <c r="U1296" s="170" t="str">
        <f>vlookup(T1296,route!$A$3:$L$2248,5,FALSE)</f>
        <v>Dropoff</v>
      </c>
      <c r="V1296" s="131"/>
    </row>
    <row r="1297">
      <c r="A1297" s="160"/>
      <c r="B1297" s="168">
        <v>771.0</v>
      </c>
      <c r="C1297" s="170" t="s">
        <v>914</v>
      </c>
      <c r="D1297" s="154">
        <f>vlookup(E1297,terminals!$C$4:$O$196,13,FALSE)</f>
        <v>127</v>
      </c>
      <c r="E1297" s="170" t="s">
        <v>336</v>
      </c>
      <c r="F1297" s="154">
        <f>vlookup(G1297,terminals!$C$4:$O$196,13,FALSE)</f>
        <v>168</v>
      </c>
      <c r="G1297" s="170" t="s">
        <v>348</v>
      </c>
      <c r="H1297" s="184" t="s">
        <v>1143</v>
      </c>
      <c r="I1297" s="185">
        <v>8550.0</v>
      </c>
      <c r="J1297" s="177">
        <v>6750.0</v>
      </c>
      <c r="K1297" s="178"/>
      <c r="L1297" s="179"/>
      <c r="M1297" s="103"/>
      <c r="N1297" s="103"/>
      <c r="O1297" s="162" t="s">
        <v>1286</v>
      </c>
      <c r="P1297" s="180">
        <v>481.0</v>
      </c>
      <c r="Q1297" s="103"/>
      <c r="R1297" s="168" t="str">
        <f t="shared" si="1"/>
        <v>771127</v>
      </c>
      <c r="S1297" s="181" t="str">
        <f>vlookup(R1297,route!$A$3:$L$2248,5,FALSE)</f>
        <v>Origin</v>
      </c>
      <c r="T1297" s="168" t="str">
        <f t="shared" si="2"/>
        <v>771168</v>
      </c>
      <c r="U1297" s="170" t="str">
        <f>vlookup(T1297,route!$A$3:$L$2248,5,FALSE)</f>
        <v>Dropoff</v>
      </c>
      <c r="V1297" s="131"/>
    </row>
    <row r="1298">
      <c r="A1298" s="160"/>
      <c r="B1298" s="168">
        <v>771.0</v>
      </c>
      <c r="C1298" s="170" t="s">
        <v>914</v>
      </c>
      <c r="D1298" s="154">
        <f>vlookup(E1298,terminals!$C$4:$O$196,13,FALSE)</f>
        <v>127</v>
      </c>
      <c r="E1298" s="170" t="s">
        <v>336</v>
      </c>
      <c r="F1298" s="154">
        <f>vlookup(G1298,terminals!$C$4:$O$196,13,FALSE)</f>
        <v>164</v>
      </c>
      <c r="G1298" s="170" t="s">
        <v>316</v>
      </c>
      <c r="H1298" s="184" t="s">
        <v>1143</v>
      </c>
      <c r="I1298" s="185">
        <v>8550.0</v>
      </c>
      <c r="J1298" s="177">
        <v>6750.0</v>
      </c>
      <c r="K1298" s="178"/>
      <c r="L1298" s="179"/>
      <c r="M1298" s="103"/>
      <c r="N1298" s="103"/>
      <c r="O1298" s="162" t="s">
        <v>1386</v>
      </c>
      <c r="P1298" s="180">
        <v>458.0</v>
      </c>
      <c r="Q1298" s="103"/>
      <c r="R1298" s="168" t="str">
        <f t="shared" si="1"/>
        <v>771127</v>
      </c>
      <c r="S1298" s="181" t="str">
        <f>vlookup(R1298,route!$A$3:$L$2248,5,FALSE)</f>
        <v>Origin</v>
      </c>
      <c r="T1298" s="168" t="str">
        <f t="shared" si="2"/>
        <v>771164</v>
      </c>
      <c r="U1298" s="170" t="str">
        <f>vlookup(T1298,route!$A$3:$L$2248,5,FALSE)</f>
        <v>Dropoff</v>
      </c>
      <c r="V1298" s="131"/>
    </row>
    <row r="1299">
      <c r="A1299" s="160"/>
      <c r="B1299" s="168">
        <v>771.0</v>
      </c>
      <c r="C1299" s="170" t="s">
        <v>914</v>
      </c>
      <c r="D1299" s="154">
        <f>vlookup(E1299,terminals!$C$4:$O$196,13,FALSE)</f>
        <v>127</v>
      </c>
      <c r="E1299" s="170" t="s">
        <v>336</v>
      </c>
      <c r="F1299" s="154">
        <f>vlookup(G1299,terminals!$C$4:$O$196,13,FALSE)</f>
        <v>172</v>
      </c>
      <c r="G1299" s="170" t="s">
        <v>325</v>
      </c>
      <c r="H1299" s="184" t="s">
        <v>1143</v>
      </c>
      <c r="I1299" s="185">
        <v>8550.0</v>
      </c>
      <c r="J1299" s="177">
        <v>6750.0</v>
      </c>
      <c r="K1299" s="178"/>
      <c r="L1299" s="179"/>
      <c r="M1299" s="103"/>
      <c r="N1299" s="103"/>
      <c r="O1299" s="162" t="s">
        <v>1314</v>
      </c>
      <c r="P1299" s="180">
        <v>458.0</v>
      </c>
      <c r="Q1299" s="103"/>
      <c r="R1299" s="168" t="str">
        <f t="shared" si="1"/>
        <v>771127</v>
      </c>
      <c r="S1299" s="181" t="str">
        <f>vlookup(R1299,route!$A$3:$L$2248,5,FALSE)</f>
        <v>Origin</v>
      </c>
      <c r="T1299" s="168" t="str">
        <f t="shared" si="2"/>
        <v>771172</v>
      </c>
      <c r="U1299" s="170" t="str">
        <f>vlookup(T1299,route!$A$3:$L$2248,5,FALSE)</f>
        <v>Dropoff</v>
      </c>
      <c r="V1299" s="131"/>
    </row>
    <row r="1300">
      <c r="A1300" s="160"/>
      <c r="B1300" s="168">
        <v>771.0</v>
      </c>
      <c r="C1300" s="170" t="s">
        <v>914</v>
      </c>
      <c r="D1300" s="154">
        <f>vlookup(E1300,terminals!$C$4:$O$196,13,FALSE)</f>
        <v>127</v>
      </c>
      <c r="E1300" s="170" t="s">
        <v>336</v>
      </c>
      <c r="F1300" s="154">
        <f>vlookup(G1300,terminals!$C$4:$O$196,13,FALSE)</f>
        <v>160</v>
      </c>
      <c r="G1300" s="170" t="s">
        <v>1109</v>
      </c>
      <c r="H1300" s="184" t="s">
        <v>1143</v>
      </c>
      <c r="I1300" s="185">
        <v>8550.0</v>
      </c>
      <c r="J1300" s="177">
        <v>6750.0</v>
      </c>
      <c r="K1300" s="178"/>
      <c r="L1300" s="179"/>
      <c r="M1300" s="103"/>
      <c r="N1300" s="103"/>
      <c r="O1300" s="162" t="s">
        <v>1377</v>
      </c>
      <c r="P1300" s="180">
        <v>244.0</v>
      </c>
      <c r="Q1300" s="103"/>
      <c r="R1300" s="168" t="str">
        <f t="shared" si="1"/>
        <v>771127</v>
      </c>
      <c r="S1300" s="181" t="str">
        <f>vlookup(R1300,route!$A$3:$L$2248,5,FALSE)</f>
        <v>Origin</v>
      </c>
      <c r="T1300" s="168" t="str">
        <f t="shared" si="2"/>
        <v>771160</v>
      </c>
      <c r="U1300" s="170" t="str">
        <f>vlookup(T1300,route!$A$3:$L$2248,5,FALSE)</f>
        <v>Dropoff</v>
      </c>
      <c r="V1300" s="131"/>
    </row>
    <row r="1301">
      <c r="A1301" s="160"/>
      <c r="B1301" s="168">
        <v>771.0</v>
      </c>
      <c r="C1301" s="170" t="s">
        <v>914</v>
      </c>
      <c r="D1301" s="154">
        <f>vlookup(E1301,terminals!$C$4:$O$196,13,FALSE)</f>
        <v>127</v>
      </c>
      <c r="E1301" s="170" t="s">
        <v>336</v>
      </c>
      <c r="F1301" s="154">
        <f>vlookup(G1301,terminals!$C$4:$O$196,13,FALSE)</f>
        <v>170</v>
      </c>
      <c r="G1301" s="174" t="s">
        <v>318</v>
      </c>
      <c r="H1301" s="184" t="s">
        <v>1143</v>
      </c>
      <c r="I1301" s="185">
        <v>8550.0</v>
      </c>
      <c r="J1301" s="177">
        <v>6750.0</v>
      </c>
      <c r="K1301" s="178"/>
      <c r="L1301" s="179"/>
      <c r="M1301" s="103"/>
      <c r="N1301" s="103"/>
      <c r="O1301" s="162" t="s">
        <v>1231</v>
      </c>
      <c r="P1301" s="180">
        <v>359.0</v>
      </c>
      <c r="Q1301" s="103"/>
      <c r="R1301" s="168" t="str">
        <f t="shared" si="1"/>
        <v>771127</v>
      </c>
      <c r="S1301" s="181" t="str">
        <f>vlookup(R1301,route!$A$3:$L$2248,5,FALSE)</f>
        <v>Origin</v>
      </c>
      <c r="T1301" s="168" t="str">
        <f t="shared" si="2"/>
        <v>771170</v>
      </c>
      <c r="U1301" s="170" t="str">
        <f>vlookup(T1301,route!$A$3:$L$2248,5,FALSE)</f>
        <v>Lastdrop</v>
      </c>
      <c r="V1301" s="131"/>
    </row>
    <row r="1302">
      <c r="A1302" s="129"/>
      <c r="B1302" s="168">
        <v>771.0</v>
      </c>
      <c r="C1302" s="170" t="s">
        <v>914</v>
      </c>
      <c r="D1302" s="154">
        <f>vlookup(E1302,terminals!$C$4:$O$196,13,FALSE)</f>
        <v>127</v>
      </c>
      <c r="E1302" s="170" t="s">
        <v>336</v>
      </c>
      <c r="F1302" s="154">
        <f>vlookup(G1302,terminals!$C$4:$O$196,13,FALSE)</f>
        <v>174</v>
      </c>
      <c r="G1302" s="174" t="s">
        <v>1110</v>
      </c>
      <c r="H1302" s="184" t="s">
        <v>1143</v>
      </c>
      <c r="I1302" s="185">
        <v>8550.0</v>
      </c>
      <c r="J1302" s="177">
        <v>6750.0</v>
      </c>
      <c r="K1302" s="178"/>
      <c r="L1302" s="179"/>
      <c r="M1302" s="103"/>
      <c r="N1302" s="103"/>
      <c r="O1302" s="162" t="s">
        <v>1286</v>
      </c>
      <c r="P1302" s="180">
        <v>390.0</v>
      </c>
      <c r="Q1302" s="103"/>
      <c r="R1302" s="168" t="str">
        <f t="shared" si="1"/>
        <v>771127</v>
      </c>
      <c r="S1302" s="181" t="str">
        <f>vlookup(R1302,route!$A$3:$L$2248,5,FALSE)</f>
        <v>Origin</v>
      </c>
      <c r="T1302" s="168" t="str">
        <f t="shared" si="2"/>
        <v>771174</v>
      </c>
      <c r="U1302" s="170" t="str">
        <f>vlookup(T1302,route!$A$3:$L$2248,5,FALSE)</f>
        <v>Destination</v>
      </c>
      <c r="V1302" s="131"/>
    </row>
    <row r="1303">
      <c r="A1303" s="160"/>
      <c r="B1303" s="168">
        <v>772.0</v>
      </c>
      <c r="C1303" s="170" t="s">
        <v>914</v>
      </c>
      <c r="D1303" s="154">
        <f>vlookup(E1303,terminals!$C$4:$O$196,13,FALSE)</f>
        <v>127</v>
      </c>
      <c r="E1303" s="170" t="s">
        <v>336</v>
      </c>
      <c r="F1303" s="154">
        <f>vlookup(G1303,terminals!$C$4:$O$196,13,FALSE)</f>
        <v>181</v>
      </c>
      <c r="G1303" s="170" t="s">
        <v>312</v>
      </c>
      <c r="H1303" s="184" t="s">
        <v>1143</v>
      </c>
      <c r="I1303" s="185">
        <v>8550.0</v>
      </c>
      <c r="J1303" s="177">
        <v>6750.0</v>
      </c>
      <c r="K1303" s="178"/>
      <c r="L1303" s="179"/>
      <c r="M1303" s="103"/>
      <c r="N1303" s="103"/>
      <c r="O1303" s="162" t="s">
        <v>1552</v>
      </c>
      <c r="P1303" s="180">
        <v>435.0</v>
      </c>
      <c r="Q1303" s="103"/>
      <c r="R1303" s="168" t="str">
        <f t="shared" si="1"/>
        <v>772127</v>
      </c>
      <c r="S1303" s="181" t="str">
        <f>vlookup(R1303,route!$A$3:$L$2248,5,FALSE)</f>
        <v>Origin</v>
      </c>
      <c r="T1303" s="168" t="str">
        <f t="shared" si="2"/>
        <v>772181</v>
      </c>
      <c r="U1303" s="170" t="str">
        <f>vlookup(T1303,route!$A$3:$L$2248,5,FALSE)</f>
        <v>Dropoff</v>
      </c>
      <c r="V1303" s="131"/>
    </row>
    <row r="1304">
      <c r="A1304" s="160"/>
      <c r="B1304" s="168">
        <v>772.0</v>
      </c>
      <c r="C1304" s="170" t="s">
        <v>914</v>
      </c>
      <c r="D1304" s="154">
        <f>vlookup(E1304,terminals!$C$4:$O$196,13,FALSE)</f>
        <v>127</v>
      </c>
      <c r="E1304" s="170" t="s">
        <v>336</v>
      </c>
      <c r="F1304" s="154">
        <f>vlookup(G1304,terminals!$C$4:$O$196,13,FALSE)</f>
        <v>179</v>
      </c>
      <c r="G1304" s="170" t="s">
        <v>365</v>
      </c>
      <c r="H1304" s="184" t="s">
        <v>1143</v>
      </c>
      <c r="I1304" s="185">
        <v>8550.0</v>
      </c>
      <c r="J1304" s="177">
        <v>6750.0</v>
      </c>
      <c r="K1304" s="178"/>
      <c r="L1304" s="179"/>
      <c r="M1304" s="103"/>
      <c r="N1304" s="103"/>
      <c r="O1304" s="162" t="s">
        <v>1181</v>
      </c>
      <c r="P1304" s="180">
        <v>446.0</v>
      </c>
      <c r="Q1304" s="103"/>
      <c r="R1304" s="168" t="str">
        <f t="shared" si="1"/>
        <v>772127</v>
      </c>
      <c r="S1304" s="181" t="str">
        <f>vlookup(R1304,route!$A$3:$L$2248,5,FALSE)</f>
        <v>Origin</v>
      </c>
      <c r="T1304" s="168" t="str">
        <f t="shared" si="2"/>
        <v>772179</v>
      </c>
      <c r="U1304" s="170" t="str">
        <f>vlookup(T1304,route!$A$3:$L$2248,5,FALSE)</f>
        <v>Dropoff</v>
      </c>
      <c r="V1304" s="131"/>
    </row>
    <row r="1305">
      <c r="A1305" s="160"/>
      <c r="B1305" s="168">
        <v>772.0</v>
      </c>
      <c r="C1305" s="170" t="s">
        <v>914</v>
      </c>
      <c r="D1305" s="154">
        <f>vlookup(E1305,terminals!$C$4:$O$196,13,FALSE)</f>
        <v>127</v>
      </c>
      <c r="E1305" s="170" t="s">
        <v>336</v>
      </c>
      <c r="F1305" s="154">
        <f>vlookup(G1305,terminals!$C$4:$O$196,13,FALSE)</f>
        <v>180</v>
      </c>
      <c r="G1305" s="170" t="s">
        <v>311</v>
      </c>
      <c r="H1305" s="184" t="s">
        <v>1143</v>
      </c>
      <c r="I1305" s="185">
        <v>8550.0</v>
      </c>
      <c r="J1305" s="177">
        <v>6750.0</v>
      </c>
      <c r="K1305" s="178"/>
      <c r="L1305" s="179"/>
      <c r="M1305" s="103"/>
      <c r="N1305" s="103"/>
      <c r="O1305" s="162" t="s">
        <v>1354</v>
      </c>
      <c r="P1305" s="180">
        <v>450.0</v>
      </c>
      <c r="Q1305" s="103"/>
      <c r="R1305" s="168" t="str">
        <f t="shared" si="1"/>
        <v>772127</v>
      </c>
      <c r="S1305" s="181" t="str">
        <f>vlookup(R1305,route!$A$3:$L$2248,5,FALSE)</f>
        <v>Origin</v>
      </c>
      <c r="T1305" s="168" t="str">
        <f t="shared" si="2"/>
        <v>772180</v>
      </c>
      <c r="U1305" s="170" t="str">
        <f>vlookup(T1305,route!$A$3:$L$2248,5,FALSE)</f>
        <v>Dropoff</v>
      </c>
      <c r="V1305" s="131"/>
    </row>
    <row r="1306">
      <c r="A1306" s="160"/>
      <c r="B1306" s="168">
        <v>772.0</v>
      </c>
      <c r="C1306" s="170" t="s">
        <v>914</v>
      </c>
      <c r="D1306" s="154">
        <f>vlookup(E1306,terminals!$C$4:$O$196,13,FALSE)</f>
        <v>127</v>
      </c>
      <c r="E1306" s="170" t="s">
        <v>336</v>
      </c>
      <c r="F1306" s="154">
        <f>vlookup(G1306,terminals!$C$4:$O$196,13,FALSE)</f>
        <v>166</v>
      </c>
      <c r="G1306" s="170" t="s">
        <v>314</v>
      </c>
      <c r="H1306" s="184" t="s">
        <v>1143</v>
      </c>
      <c r="I1306" s="185">
        <v>8550.0</v>
      </c>
      <c r="J1306" s="177">
        <v>6750.0</v>
      </c>
      <c r="K1306" s="178"/>
      <c r="L1306" s="179"/>
      <c r="M1306" s="103"/>
      <c r="N1306" s="103"/>
      <c r="O1306" s="162" t="s">
        <v>1274</v>
      </c>
      <c r="P1306" s="180">
        <v>449.0</v>
      </c>
      <c r="Q1306" s="103"/>
      <c r="R1306" s="168" t="str">
        <f t="shared" si="1"/>
        <v>772127</v>
      </c>
      <c r="S1306" s="181" t="str">
        <f>vlookup(R1306,route!$A$3:$L$2248,5,FALSE)</f>
        <v>Origin</v>
      </c>
      <c r="T1306" s="168" t="str">
        <f t="shared" si="2"/>
        <v>772166</v>
      </c>
      <c r="U1306" s="170" t="str">
        <f>vlookup(T1306,route!$A$3:$L$2248,5,FALSE)</f>
        <v>Dropoff</v>
      </c>
      <c r="V1306" s="131"/>
    </row>
    <row r="1307">
      <c r="A1307" s="160"/>
      <c r="B1307" s="168">
        <v>772.0</v>
      </c>
      <c r="C1307" s="170" t="s">
        <v>914</v>
      </c>
      <c r="D1307" s="154">
        <f>vlookup(E1307,terminals!$C$4:$O$196,13,FALSE)</f>
        <v>127</v>
      </c>
      <c r="E1307" s="170" t="s">
        <v>336</v>
      </c>
      <c r="F1307" s="154">
        <f>vlookup(G1307,terminals!$C$4:$O$196,13,FALSE)</f>
        <v>165</v>
      </c>
      <c r="G1307" s="170" t="s">
        <v>320</v>
      </c>
      <c r="H1307" s="184" t="s">
        <v>1143</v>
      </c>
      <c r="I1307" s="185">
        <v>8550.0</v>
      </c>
      <c r="J1307" s="177">
        <v>6750.0</v>
      </c>
      <c r="K1307" s="178"/>
      <c r="L1307" s="179"/>
      <c r="M1307" s="103"/>
      <c r="N1307" s="103"/>
      <c r="O1307" s="162" t="s">
        <v>1349</v>
      </c>
      <c r="P1307" s="180">
        <v>453.0</v>
      </c>
      <c r="Q1307" s="103"/>
      <c r="R1307" s="168" t="str">
        <f t="shared" si="1"/>
        <v>772127</v>
      </c>
      <c r="S1307" s="181" t="str">
        <f>vlookup(R1307,route!$A$3:$L$2248,5,FALSE)</f>
        <v>Origin</v>
      </c>
      <c r="T1307" s="168" t="str">
        <f t="shared" si="2"/>
        <v>772165</v>
      </c>
      <c r="U1307" s="170" t="str">
        <f>vlookup(T1307,route!$A$3:$L$2248,5,FALSE)</f>
        <v>Dropoff</v>
      </c>
      <c r="V1307" s="131"/>
    </row>
    <row r="1308">
      <c r="A1308" s="160"/>
      <c r="B1308" s="168">
        <v>772.0</v>
      </c>
      <c r="C1308" s="170" t="s">
        <v>914</v>
      </c>
      <c r="D1308" s="154">
        <f>vlookup(E1308,terminals!$C$4:$O$196,13,FALSE)</f>
        <v>127</v>
      </c>
      <c r="E1308" s="170" t="s">
        <v>336</v>
      </c>
      <c r="F1308" s="154">
        <f>vlookup(G1308,terminals!$C$4:$O$196,13,FALSE)</f>
        <v>177</v>
      </c>
      <c r="G1308" s="170" t="s">
        <v>1108</v>
      </c>
      <c r="H1308" s="184" t="s">
        <v>1143</v>
      </c>
      <c r="I1308" s="185">
        <v>8550.0</v>
      </c>
      <c r="J1308" s="177">
        <v>6750.0</v>
      </c>
      <c r="K1308" s="178"/>
      <c r="L1308" s="179"/>
      <c r="M1308" s="103"/>
      <c r="N1308" s="103"/>
      <c r="O1308" s="162" t="s">
        <v>1352</v>
      </c>
      <c r="P1308" s="180">
        <v>460.0</v>
      </c>
      <c r="Q1308" s="103"/>
      <c r="R1308" s="168" t="str">
        <f t="shared" si="1"/>
        <v>772127</v>
      </c>
      <c r="S1308" s="181" t="str">
        <f>vlookup(R1308,route!$A$3:$L$2248,5,FALSE)</f>
        <v>Origin</v>
      </c>
      <c r="T1308" s="168" t="str">
        <f t="shared" si="2"/>
        <v>772177</v>
      </c>
      <c r="U1308" s="170" t="str">
        <f>vlookup(T1308,route!$A$3:$L$2248,5,FALSE)</f>
        <v>Dropoff</v>
      </c>
      <c r="V1308" s="131"/>
    </row>
    <row r="1309">
      <c r="A1309" s="160"/>
      <c r="B1309" s="168">
        <v>772.0</v>
      </c>
      <c r="C1309" s="170" t="s">
        <v>914</v>
      </c>
      <c r="D1309" s="154">
        <f>vlookup(E1309,terminals!$C$4:$O$196,13,FALSE)</f>
        <v>127</v>
      </c>
      <c r="E1309" s="170" t="s">
        <v>336</v>
      </c>
      <c r="F1309" s="154">
        <f>vlookup(G1309,terminals!$C$4:$O$196,13,FALSE)</f>
        <v>163</v>
      </c>
      <c r="G1309" s="170" t="s">
        <v>323</v>
      </c>
      <c r="H1309" s="184" t="s">
        <v>1143</v>
      </c>
      <c r="I1309" s="185">
        <v>8550.0</v>
      </c>
      <c r="J1309" s="177">
        <v>6750.0</v>
      </c>
      <c r="K1309" s="178"/>
      <c r="L1309" s="179"/>
      <c r="M1309" s="103"/>
      <c r="N1309" s="103"/>
      <c r="O1309" s="162" t="s">
        <v>1481</v>
      </c>
      <c r="P1309" s="180">
        <v>465.0</v>
      </c>
      <c r="Q1309" s="103"/>
      <c r="R1309" s="168" t="str">
        <f t="shared" si="1"/>
        <v>772127</v>
      </c>
      <c r="S1309" s="181" t="str">
        <f>vlookup(R1309,route!$A$3:$L$2248,5,FALSE)</f>
        <v>Origin</v>
      </c>
      <c r="T1309" s="168" t="str">
        <f t="shared" si="2"/>
        <v>772163</v>
      </c>
      <c r="U1309" s="170" t="str">
        <f>vlookup(T1309,route!$A$3:$L$2248,5,FALSE)</f>
        <v>Dropoff</v>
      </c>
      <c r="V1309" s="131"/>
    </row>
    <row r="1310">
      <c r="A1310" s="160"/>
      <c r="B1310" s="168">
        <v>772.0</v>
      </c>
      <c r="C1310" s="170" t="s">
        <v>914</v>
      </c>
      <c r="D1310" s="154">
        <f>vlookup(E1310,terminals!$C$4:$O$196,13,FALSE)</f>
        <v>127</v>
      </c>
      <c r="E1310" s="170" t="s">
        <v>336</v>
      </c>
      <c r="F1310" s="154">
        <f>vlookup(G1310,terminals!$C$4:$O$196,13,FALSE)</f>
        <v>175</v>
      </c>
      <c r="G1310" s="170" t="s">
        <v>322</v>
      </c>
      <c r="H1310" s="184" t="s">
        <v>1143</v>
      </c>
      <c r="I1310" s="185">
        <v>8550.0</v>
      </c>
      <c r="J1310" s="177">
        <v>6750.0</v>
      </c>
      <c r="K1310" s="178"/>
      <c r="L1310" s="179"/>
      <c r="M1310" s="103"/>
      <c r="N1310" s="103"/>
      <c r="O1310" s="162" t="s">
        <v>1234</v>
      </c>
      <c r="P1310" s="180">
        <v>506.0</v>
      </c>
      <c r="Q1310" s="103"/>
      <c r="R1310" s="168" t="str">
        <f t="shared" si="1"/>
        <v>772127</v>
      </c>
      <c r="S1310" s="181" t="str">
        <f>vlookup(R1310,route!$A$3:$L$2248,5,FALSE)</f>
        <v>Origin</v>
      </c>
      <c r="T1310" s="168" t="str">
        <f t="shared" si="2"/>
        <v>772175</v>
      </c>
      <c r="U1310" s="170" t="str">
        <f>vlookup(T1310,route!$A$3:$L$2248,5,FALSE)</f>
        <v>Dropoff</v>
      </c>
      <c r="V1310" s="131"/>
    </row>
    <row r="1311">
      <c r="A1311" s="160"/>
      <c r="B1311" s="168">
        <v>772.0</v>
      </c>
      <c r="C1311" s="170" t="s">
        <v>914</v>
      </c>
      <c r="D1311" s="154">
        <f>vlookup(E1311,terminals!$C$4:$O$196,13,FALSE)</f>
        <v>127</v>
      </c>
      <c r="E1311" s="170" t="s">
        <v>336</v>
      </c>
      <c r="F1311" s="154">
        <f>vlookup(G1311,terminals!$C$4:$O$196,13,FALSE)</f>
        <v>169</v>
      </c>
      <c r="G1311" s="170" t="s">
        <v>319</v>
      </c>
      <c r="H1311" s="184" t="s">
        <v>1143</v>
      </c>
      <c r="I1311" s="185">
        <v>8550.0</v>
      </c>
      <c r="J1311" s="177">
        <v>6750.0</v>
      </c>
      <c r="K1311" s="178"/>
      <c r="L1311" s="179"/>
      <c r="M1311" s="103"/>
      <c r="N1311" s="103"/>
      <c r="O1311" s="162" t="s">
        <v>1348</v>
      </c>
      <c r="P1311" s="180">
        <v>467.0</v>
      </c>
      <c r="Q1311" s="103"/>
      <c r="R1311" s="168" t="str">
        <f t="shared" si="1"/>
        <v>772127</v>
      </c>
      <c r="S1311" s="181" t="str">
        <f>vlookup(R1311,route!$A$3:$L$2248,5,FALSE)</f>
        <v>Origin</v>
      </c>
      <c r="T1311" s="168" t="str">
        <f t="shared" si="2"/>
        <v>772169</v>
      </c>
      <c r="U1311" s="170" t="str">
        <f>vlookup(T1311,route!$A$3:$L$2248,5,FALSE)</f>
        <v>Dropoff</v>
      </c>
      <c r="V1311" s="131"/>
    </row>
    <row r="1312">
      <c r="A1312" s="160"/>
      <c r="B1312" s="168">
        <v>772.0</v>
      </c>
      <c r="C1312" s="170" t="s">
        <v>914</v>
      </c>
      <c r="D1312" s="154">
        <f>vlookup(E1312,terminals!$C$4:$O$196,13,FALSE)</f>
        <v>127</v>
      </c>
      <c r="E1312" s="170" t="s">
        <v>336</v>
      </c>
      <c r="F1312" s="154">
        <f>vlookup(G1312,terminals!$C$4:$O$196,13,FALSE)</f>
        <v>168</v>
      </c>
      <c r="G1312" s="170" t="s">
        <v>348</v>
      </c>
      <c r="H1312" s="184" t="s">
        <v>1143</v>
      </c>
      <c r="I1312" s="185">
        <v>8550.0</v>
      </c>
      <c r="J1312" s="177">
        <v>6750.0</v>
      </c>
      <c r="K1312" s="178"/>
      <c r="L1312" s="179"/>
      <c r="M1312" s="103"/>
      <c r="N1312" s="103"/>
      <c r="O1312" s="162" t="s">
        <v>1286</v>
      </c>
      <c r="P1312" s="180">
        <v>481.0</v>
      </c>
      <c r="Q1312" s="103"/>
      <c r="R1312" s="168" t="str">
        <f t="shared" si="1"/>
        <v>772127</v>
      </c>
      <c r="S1312" s="181" t="str">
        <f>vlookup(R1312,route!$A$3:$L$2248,5,FALSE)</f>
        <v>Origin</v>
      </c>
      <c r="T1312" s="168" t="str">
        <f t="shared" si="2"/>
        <v>772168</v>
      </c>
      <c r="U1312" s="170" t="str">
        <f>vlookup(T1312,route!$A$3:$L$2248,5,FALSE)</f>
        <v>Dropoff</v>
      </c>
      <c r="V1312" s="131"/>
    </row>
    <row r="1313">
      <c r="A1313" s="160"/>
      <c r="B1313" s="168">
        <v>772.0</v>
      </c>
      <c r="C1313" s="170" t="s">
        <v>914</v>
      </c>
      <c r="D1313" s="154">
        <f>vlookup(E1313,terminals!$C$4:$O$196,13,FALSE)</f>
        <v>127</v>
      </c>
      <c r="E1313" s="170" t="s">
        <v>336</v>
      </c>
      <c r="F1313" s="154">
        <f>vlookup(G1313,terminals!$C$4:$O$196,13,FALSE)</f>
        <v>164</v>
      </c>
      <c r="G1313" s="170" t="s">
        <v>316</v>
      </c>
      <c r="H1313" s="184" t="s">
        <v>1143</v>
      </c>
      <c r="I1313" s="185">
        <v>8550.0</v>
      </c>
      <c r="J1313" s="177">
        <v>6750.0</v>
      </c>
      <c r="K1313" s="178"/>
      <c r="L1313" s="179"/>
      <c r="M1313" s="103"/>
      <c r="N1313" s="103"/>
      <c r="O1313" s="162" t="s">
        <v>1386</v>
      </c>
      <c r="P1313" s="180">
        <v>458.0</v>
      </c>
      <c r="Q1313" s="103"/>
      <c r="R1313" s="168" t="str">
        <f t="shared" si="1"/>
        <v>772127</v>
      </c>
      <c r="S1313" s="181" t="str">
        <f>vlookup(R1313,route!$A$3:$L$2248,5,FALSE)</f>
        <v>Origin</v>
      </c>
      <c r="T1313" s="168" t="str">
        <f t="shared" si="2"/>
        <v>772164</v>
      </c>
      <c r="U1313" s="170" t="str">
        <f>vlookup(T1313,route!$A$3:$L$2248,5,FALSE)</f>
        <v>Dropoff</v>
      </c>
      <c r="V1313" s="131"/>
    </row>
    <row r="1314">
      <c r="A1314" s="160"/>
      <c r="B1314" s="168">
        <v>772.0</v>
      </c>
      <c r="C1314" s="170" t="s">
        <v>914</v>
      </c>
      <c r="D1314" s="154">
        <f>vlookup(E1314,terminals!$C$4:$O$196,13,FALSE)</f>
        <v>127</v>
      </c>
      <c r="E1314" s="170" t="s">
        <v>336</v>
      </c>
      <c r="F1314" s="154">
        <f>vlookup(G1314,terminals!$C$4:$O$196,13,FALSE)</f>
        <v>172</v>
      </c>
      <c r="G1314" s="170" t="s">
        <v>325</v>
      </c>
      <c r="H1314" s="184" t="s">
        <v>1143</v>
      </c>
      <c r="I1314" s="185">
        <v>8550.0</v>
      </c>
      <c r="J1314" s="177">
        <v>6750.0</v>
      </c>
      <c r="K1314" s="178"/>
      <c r="L1314" s="179"/>
      <c r="M1314" s="103"/>
      <c r="N1314" s="103"/>
      <c r="O1314" s="162" t="s">
        <v>1314</v>
      </c>
      <c r="P1314" s="180">
        <v>458.0</v>
      </c>
      <c r="Q1314" s="103"/>
      <c r="R1314" s="168" t="str">
        <f t="shared" si="1"/>
        <v>772127</v>
      </c>
      <c r="S1314" s="181" t="str">
        <f>vlookup(R1314,route!$A$3:$L$2248,5,FALSE)</f>
        <v>Origin</v>
      </c>
      <c r="T1314" s="168" t="str">
        <f t="shared" si="2"/>
        <v>772172</v>
      </c>
      <c r="U1314" s="170" t="str">
        <f>vlookup(T1314,route!$A$3:$L$2248,5,FALSE)</f>
        <v>Dropoff</v>
      </c>
      <c r="V1314" s="131"/>
    </row>
    <row r="1315">
      <c r="A1315" s="160"/>
      <c r="B1315" s="168">
        <v>772.0</v>
      </c>
      <c r="C1315" s="170" t="s">
        <v>914</v>
      </c>
      <c r="D1315" s="154">
        <f>vlookup(E1315,terminals!$C$4:$O$196,13,FALSE)</f>
        <v>127</v>
      </c>
      <c r="E1315" s="170" t="s">
        <v>336</v>
      </c>
      <c r="F1315" s="154">
        <f>vlookup(G1315,terminals!$C$4:$O$196,13,FALSE)</f>
        <v>160</v>
      </c>
      <c r="G1315" s="170" t="s">
        <v>1109</v>
      </c>
      <c r="H1315" s="184" t="s">
        <v>1143</v>
      </c>
      <c r="I1315" s="185">
        <v>8550.0</v>
      </c>
      <c r="J1315" s="177">
        <v>6750.0</v>
      </c>
      <c r="K1315" s="178"/>
      <c r="L1315" s="179"/>
      <c r="M1315" s="103"/>
      <c r="N1315" s="103"/>
      <c r="O1315" s="162" t="s">
        <v>1377</v>
      </c>
      <c r="P1315" s="180">
        <v>527.0</v>
      </c>
      <c r="Q1315" s="103"/>
      <c r="R1315" s="168" t="str">
        <f t="shared" si="1"/>
        <v>772127</v>
      </c>
      <c r="S1315" s="181" t="str">
        <f>vlookup(R1315,route!$A$3:$L$2248,5,FALSE)</f>
        <v>Origin</v>
      </c>
      <c r="T1315" s="168" t="str">
        <f t="shared" si="2"/>
        <v>772160</v>
      </c>
      <c r="U1315" s="170" t="str">
        <f>vlookup(T1315,route!$A$3:$L$2248,5,FALSE)</f>
        <v>Dropoff</v>
      </c>
      <c r="V1315" s="131"/>
    </row>
    <row r="1316">
      <c r="A1316" s="160"/>
      <c r="B1316" s="168">
        <v>772.0</v>
      </c>
      <c r="C1316" s="170" t="s">
        <v>914</v>
      </c>
      <c r="D1316" s="154">
        <f>vlookup(E1316,terminals!$C$4:$O$196,13,FALSE)</f>
        <v>127</v>
      </c>
      <c r="E1316" s="170" t="s">
        <v>336</v>
      </c>
      <c r="F1316" s="154">
        <f>vlookup(G1316,terminals!$C$4:$O$196,13,FALSE)</f>
        <v>170</v>
      </c>
      <c r="G1316" s="174" t="s">
        <v>318</v>
      </c>
      <c r="H1316" s="184" t="s">
        <v>1143</v>
      </c>
      <c r="I1316" s="185">
        <v>8550.0</v>
      </c>
      <c r="J1316" s="177">
        <v>6750.0</v>
      </c>
      <c r="K1316" s="178"/>
      <c r="L1316" s="179"/>
      <c r="M1316" s="103"/>
      <c r="N1316" s="103"/>
      <c r="O1316" s="162" t="s">
        <v>1231</v>
      </c>
      <c r="P1316" s="180">
        <v>529.0</v>
      </c>
      <c r="Q1316" s="103"/>
      <c r="R1316" s="168" t="str">
        <f t="shared" si="1"/>
        <v>772127</v>
      </c>
      <c r="S1316" s="181" t="str">
        <f>vlookup(R1316,route!$A$3:$L$2248,5,FALSE)</f>
        <v>Origin</v>
      </c>
      <c r="T1316" s="168" t="str">
        <f t="shared" si="2"/>
        <v>772170</v>
      </c>
      <c r="U1316" s="170" t="str">
        <f>vlookup(T1316,route!$A$3:$L$2248,5,FALSE)</f>
        <v>Lastdrop</v>
      </c>
      <c r="V1316" s="131"/>
    </row>
    <row r="1317">
      <c r="A1317" s="129"/>
      <c r="B1317" s="168">
        <v>772.0</v>
      </c>
      <c r="C1317" s="170" t="s">
        <v>914</v>
      </c>
      <c r="D1317" s="154">
        <f>vlookup(E1317,terminals!$C$4:$O$196,13,FALSE)</f>
        <v>127</v>
      </c>
      <c r="E1317" s="170" t="s">
        <v>336</v>
      </c>
      <c r="F1317" s="154">
        <f>vlookup(G1317,terminals!$C$4:$O$196,13,FALSE)</f>
        <v>174</v>
      </c>
      <c r="G1317" s="174" t="s">
        <v>1110</v>
      </c>
      <c r="H1317" s="184" t="s">
        <v>1143</v>
      </c>
      <c r="I1317" s="185">
        <v>8550.0</v>
      </c>
      <c r="J1317" s="177">
        <v>6750.0</v>
      </c>
      <c r="K1317" s="178"/>
      <c r="L1317" s="179"/>
      <c r="M1317" s="103"/>
      <c r="N1317" s="103"/>
      <c r="O1317" s="162" t="s">
        <v>1286</v>
      </c>
      <c r="P1317" s="180">
        <v>512.0</v>
      </c>
      <c r="Q1317" s="103"/>
      <c r="R1317" s="168" t="str">
        <f t="shared" si="1"/>
        <v>772127</v>
      </c>
      <c r="S1317" s="181" t="str">
        <f>vlookup(R1317,route!$A$3:$L$2248,5,FALSE)</f>
        <v>Origin</v>
      </c>
      <c r="T1317" s="168" t="str">
        <f t="shared" si="2"/>
        <v>772174</v>
      </c>
      <c r="U1317" s="170" t="str">
        <f>vlookup(T1317,route!$A$3:$L$2248,5,FALSE)</f>
        <v>Destination</v>
      </c>
      <c r="V1317" s="131"/>
    </row>
    <row r="1318">
      <c r="A1318" s="160"/>
      <c r="B1318" s="168">
        <v>773.0</v>
      </c>
      <c r="C1318" s="170" t="s">
        <v>915</v>
      </c>
      <c r="D1318" s="154">
        <f>vlookup(E1318,terminals!$C$4:$O$196,13,FALSE)</f>
        <v>152</v>
      </c>
      <c r="E1318" s="170" t="s">
        <v>332</v>
      </c>
      <c r="F1318" s="154">
        <f>vlookup(G1318,terminals!$C$4:$O$196,13,FALSE)</f>
        <v>188</v>
      </c>
      <c r="G1318" s="170" t="s">
        <v>306</v>
      </c>
      <c r="H1318" s="184" t="s">
        <v>1143</v>
      </c>
      <c r="I1318" s="185">
        <v>11400.0</v>
      </c>
      <c r="J1318" s="177">
        <v>9000.0</v>
      </c>
      <c r="K1318" s="178"/>
      <c r="L1318" s="179"/>
      <c r="M1318" s="103"/>
      <c r="N1318" s="103"/>
      <c r="O1318" s="162" t="s">
        <v>1386</v>
      </c>
      <c r="P1318" s="180">
        <v>546.0</v>
      </c>
      <c r="Q1318" s="103"/>
      <c r="R1318" s="168" t="str">
        <f t="shared" si="1"/>
        <v>773152</v>
      </c>
      <c r="S1318" s="181" t="str">
        <f>vlookup(R1318,route!$A$3:$L$2248,5,FALSE)</f>
        <v>Origin</v>
      </c>
      <c r="T1318" s="168" t="str">
        <f t="shared" si="2"/>
        <v>773188</v>
      </c>
      <c r="U1318" s="170" t="str">
        <f>vlookup(T1318,route!$A$3:$L$2248,5,FALSE)</f>
        <v>Dropoff</v>
      </c>
      <c r="V1318" s="131"/>
    </row>
    <row r="1319">
      <c r="A1319" s="160"/>
      <c r="B1319" s="168">
        <v>773.0</v>
      </c>
      <c r="C1319" s="170" t="s">
        <v>915</v>
      </c>
      <c r="D1319" s="154">
        <f>vlookup(E1319,terminals!$C$4:$O$196,13,FALSE)</f>
        <v>152</v>
      </c>
      <c r="E1319" s="170" t="s">
        <v>332</v>
      </c>
      <c r="F1319" s="154">
        <f>vlookup(G1319,terminals!$C$4:$O$196,13,FALSE)</f>
        <v>187</v>
      </c>
      <c r="G1319" s="170" t="s">
        <v>307</v>
      </c>
      <c r="H1319" s="184" t="s">
        <v>1143</v>
      </c>
      <c r="I1319" s="185">
        <v>11400.0</v>
      </c>
      <c r="J1319" s="177">
        <v>9000.0</v>
      </c>
      <c r="K1319" s="178"/>
      <c r="L1319" s="179"/>
      <c r="M1319" s="103"/>
      <c r="N1319" s="103"/>
      <c r="O1319" s="162" t="s">
        <v>1300</v>
      </c>
      <c r="P1319" s="180">
        <v>420.0</v>
      </c>
      <c r="Q1319" s="103"/>
      <c r="R1319" s="168" t="str">
        <f t="shared" si="1"/>
        <v>773152</v>
      </c>
      <c r="S1319" s="181" t="str">
        <f>vlookup(R1319,route!$A$3:$L$2248,5,FALSE)</f>
        <v>Origin</v>
      </c>
      <c r="T1319" s="168" t="str">
        <f t="shared" si="2"/>
        <v>773187</v>
      </c>
      <c r="U1319" s="170" t="str">
        <f>vlookup(T1319,route!$A$3:$L$2248,5,FALSE)</f>
        <v>Dropoff</v>
      </c>
      <c r="V1319" s="131"/>
    </row>
    <row r="1320">
      <c r="A1320" s="160"/>
      <c r="B1320" s="168">
        <v>773.0</v>
      </c>
      <c r="C1320" s="170" t="s">
        <v>915</v>
      </c>
      <c r="D1320" s="154">
        <f>vlookup(E1320,terminals!$C$4:$O$196,13,FALSE)</f>
        <v>152</v>
      </c>
      <c r="E1320" s="170" t="s">
        <v>332</v>
      </c>
      <c r="F1320" s="154">
        <f>vlookup(G1320,terminals!$C$4:$O$196,13,FALSE)</f>
        <v>186</v>
      </c>
      <c r="G1320" s="170" t="s">
        <v>327</v>
      </c>
      <c r="H1320" s="184" t="s">
        <v>1143</v>
      </c>
      <c r="I1320" s="185">
        <v>11400.0</v>
      </c>
      <c r="J1320" s="177">
        <v>9000.0</v>
      </c>
      <c r="K1320" s="178"/>
      <c r="L1320" s="179"/>
      <c r="M1320" s="103"/>
      <c r="N1320" s="103"/>
      <c r="O1320" s="162" t="s">
        <v>1505</v>
      </c>
      <c r="P1320" s="180">
        <v>451.0</v>
      </c>
      <c r="Q1320" s="103"/>
      <c r="R1320" s="168" t="str">
        <f t="shared" si="1"/>
        <v>773152</v>
      </c>
      <c r="S1320" s="181" t="str">
        <f>vlookup(R1320,route!$A$3:$L$2248,5,FALSE)</f>
        <v>Origin</v>
      </c>
      <c r="T1320" s="168" t="str">
        <f t="shared" si="2"/>
        <v>773186</v>
      </c>
      <c r="U1320" s="170" t="str">
        <f>vlookup(T1320,route!$A$3:$L$2248,5,FALSE)</f>
        <v>Lastdrop</v>
      </c>
      <c r="V1320" s="131"/>
    </row>
    <row r="1321">
      <c r="A1321" s="129"/>
      <c r="B1321" s="168">
        <v>773.0</v>
      </c>
      <c r="C1321" s="170" t="s">
        <v>915</v>
      </c>
      <c r="D1321" s="154">
        <f>vlookup(E1321,terminals!$C$4:$O$196,13,FALSE)</f>
        <v>152</v>
      </c>
      <c r="E1321" s="170" t="s">
        <v>332</v>
      </c>
      <c r="F1321" s="154">
        <f>vlookup(G1321,terminals!$C$4:$O$196,13,FALSE)</f>
        <v>189</v>
      </c>
      <c r="G1321" s="170" t="s">
        <v>305</v>
      </c>
      <c r="H1321" s="184" t="s">
        <v>1143</v>
      </c>
      <c r="I1321" s="185">
        <v>11400.0</v>
      </c>
      <c r="J1321" s="177">
        <v>9000.0</v>
      </c>
      <c r="K1321" s="178"/>
      <c r="L1321" s="179"/>
      <c r="M1321" s="103"/>
      <c r="N1321" s="103"/>
      <c r="O1321" s="162" t="s">
        <v>1549</v>
      </c>
      <c r="P1321" s="180">
        <v>495.0</v>
      </c>
      <c r="Q1321" s="103"/>
      <c r="R1321" s="168" t="str">
        <f t="shared" si="1"/>
        <v>773152</v>
      </c>
      <c r="S1321" s="181" t="str">
        <f>vlookup(R1321,route!$A$3:$L$2248,5,FALSE)</f>
        <v>Origin</v>
      </c>
      <c r="T1321" s="168" t="str">
        <f t="shared" si="2"/>
        <v>773189</v>
      </c>
      <c r="U1321" s="170" t="str">
        <f>vlookup(T1321,route!$A$3:$L$2248,5,FALSE)</f>
        <v>Destination</v>
      </c>
      <c r="V1321" s="131"/>
    </row>
    <row r="1322">
      <c r="A1322" s="160"/>
      <c r="B1322" s="168">
        <v>50.0</v>
      </c>
      <c r="C1322" s="174" t="s">
        <v>1124</v>
      </c>
      <c r="D1322" s="154">
        <f>vlookup(E1322,terminals!$C$4:$O$196,13,FALSE)</f>
        <v>152</v>
      </c>
      <c r="E1322" s="170" t="s">
        <v>332</v>
      </c>
      <c r="F1322" s="154">
        <f>vlookup(G1322,terminals!$C$4:$O$196,13,FALSE)</f>
        <v>179</v>
      </c>
      <c r="G1322" s="170" t="s">
        <v>365</v>
      </c>
      <c r="H1322" s="184" t="s">
        <v>1143</v>
      </c>
      <c r="I1322" s="185">
        <v>9500.0</v>
      </c>
      <c r="J1322" s="177">
        <v>7500.0</v>
      </c>
      <c r="K1322" s="178"/>
      <c r="L1322" s="179"/>
      <c r="M1322" s="103"/>
      <c r="N1322" s="103"/>
      <c r="O1322" s="162" t="s">
        <v>1480</v>
      </c>
      <c r="P1322" s="180">
        <v>506.0</v>
      </c>
      <c r="Q1322" s="103"/>
      <c r="R1322" s="168" t="str">
        <f t="shared" si="1"/>
        <v>50152</v>
      </c>
      <c r="S1322" s="181" t="str">
        <f>vlookup(R1322,route!$A$3:$L$2248,5,FALSE)</f>
        <v>Origin</v>
      </c>
      <c r="T1322" s="168" t="str">
        <f t="shared" si="2"/>
        <v>50179</v>
      </c>
      <c r="U1322" s="170" t="str">
        <f>vlookup(T1322,route!$A$3:$L$2248,5,FALSE)</f>
        <v>Dropoff</v>
      </c>
      <c r="V1322" s="131"/>
    </row>
    <row r="1323">
      <c r="A1323" s="160"/>
      <c r="B1323" s="168">
        <v>50.0</v>
      </c>
      <c r="C1323" s="174" t="s">
        <v>1124</v>
      </c>
      <c r="D1323" s="154">
        <f>vlookup(E1323,terminals!$C$4:$O$196,13,FALSE)</f>
        <v>152</v>
      </c>
      <c r="E1323" s="170" t="s">
        <v>332</v>
      </c>
      <c r="F1323" s="154">
        <f>vlookup(G1323,terminals!$C$4:$O$196,13,FALSE)</f>
        <v>180</v>
      </c>
      <c r="G1323" s="170" t="s">
        <v>311</v>
      </c>
      <c r="H1323" s="184" t="s">
        <v>1143</v>
      </c>
      <c r="I1323" s="185">
        <v>9500.0</v>
      </c>
      <c r="J1323" s="177">
        <v>7500.0</v>
      </c>
      <c r="K1323" s="178"/>
      <c r="L1323" s="179"/>
      <c r="M1323" s="103"/>
      <c r="N1323" s="103"/>
      <c r="O1323" s="162" t="s">
        <v>1553</v>
      </c>
      <c r="P1323" s="180">
        <v>511.0</v>
      </c>
      <c r="Q1323" s="103"/>
      <c r="R1323" s="168" t="str">
        <f t="shared" si="1"/>
        <v>50152</v>
      </c>
      <c r="S1323" s="181" t="str">
        <f>vlookup(R1323,route!$A$3:$L$2248,5,FALSE)</f>
        <v>Origin</v>
      </c>
      <c r="T1323" s="168" t="str">
        <f t="shared" si="2"/>
        <v>50180</v>
      </c>
      <c r="U1323" s="170" t="str">
        <f>vlookup(T1323,route!$A$3:$L$2248,5,FALSE)</f>
        <v>Dropoff</v>
      </c>
      <c r="V1323" s="131"/>
    </row>
    <row r="1324">
      <c r="A1324" s="160"/>
      <c r="B1324" s="168">
        <v>50.0</v>
      </c>
      <c r="C1324" s="174" t="s">
        <v>1124</v>
      </c>
      <c r="D1324" s="154">
        <f>vlookup(E1324,terminals!$C$4:$O$196,13,FALSE)</f>
        <v>152</v>
      </c>
      <c r="E1324" s="170" t="s">
        <v>332</v>
      </c>
      <c r="F1324" s="154">
        <f>vlookup(G1324,terminals!$C$4:$O$196,13,FALSE)</f>
        <v>166</v>
      </c>
      <c r="G1324" s="170" t="s">
        <v>314</v>
      </c>
      <c r="H1324" s="184" t="s">
        <v>1143</v>
      </c>
      <c r="I1324" s="185">
        <v>9500.0</v>
      </c>
      <c r="J1324" s="177">
        <v>7500.0</v>
      </c>
      <c r="K1324" s="178"/>
      <c r="L1324" s="179"/>
      <c r="M1324" s="103"/>
      <c r="N1324" s="103"/>
      <c r="O1324" s="162" t="s">
        <v>1472</v>
      </c>
      <c r="P1324" s="180">
        <v>510.0</v>
      </c>
      <c r="Q1324" s="103"/>
      <c r="R1324" s="168" t="str">
        <f t="shared" si="1"/>
        <v>50152</v>
      </c>
      <c r="S1324" s="181" t="str">
        <f>vlookup(R1324,route!$A$3:$L$2248,5,FALSE)</f>
        <v>Origin</v>
      </c>
      <c r="T1324" s="168" t="str">
        <f t="shared" si="2"/>
        <v>50166</v>
      </c>
      <c r="U1324" s="170" t="str">
        <f>vlookup(T1324,route!$A$3:$L$2248,5,FALSE)</f>
        <v>Dropoff</v>
      </c>
      <c r="V1324" s="131"/>
    </row>
    <row r="1325">
      <c r="A1325" s="160"/>
      <c r="B1325" s="168">
        <v>50.0</v>
      </c>
      <c r="C1325" s="174" t="s">
        <v>1124</v>
      </c>
      <c r="D1325" s="154">
        <f>vlookup(E1325,terminals!$C$4:$O$196,13,FALSE)</f>
        <v>152</v>
      </c>
      <c r="E1325" s="170" t="s">
        <v>332</v>
      </c>
      <c r="F1325" s="154">
        <f>vlookup(G1325,terminals!$C$4:$O$196,13,FALSE)</f>
        <v>165</v>
      </c>
      <c r="G1325" s="170" t="s">
        <v>320</v>
      </c>
      <c r="H1325" s="184" t="s">
        <v>1143</v>
      </c>
      <c r="I1325" s="185">
        <v>9500.0</v>
      </c>
      <c r="J1325" s="177">
        <v>7500.0</v>
      </c>
      <c r="K1325" s="178"/>
      <c r="L1325" s="179"/>
      <c r="M1325" s="103"/>
      <c r="N1325" s="103"/>
      <c r="O1325" s="162" t="s">
        <v>1397</v>
      </c>
      <c r="P1325" s="180">
        <v>514.0</v>
      </c>
      <c r="Q1325" s="103"/>
      <c r="R1325" s="168" t="str">
        <f t="shared" si="1"/>
        <v>50152</v>
      </c>
      <c r="S1325" s="181" t="str">
        <f>vlookup(R1325,route!$A$3:$L$2248,5,FALSE)</f>
        <v>Origin</v>
      </c>
      <c r="T1325" s="168" t="str">
        <f t="shared" si="2"/>
        <v>50165</v>
      </c>
      <c r="U1325" s="170" t="str">
        <f>vlookup(T1325,route!$A$3:$L$2248,5,FALSE)</f>
        <v>Dropoff</v>
      </c>
      <c r="V1325" s="131"/>
    </row>
    <row r="1326">
      <c r="A1326" s="160"/>
      <c r="B1326" s="168">
        <v>50.0</v>
      </c>
      <c r="C1326" s="174" t="s">
        <v>1124</v>
      </c>
      <c r="D1326" s="154">
        <f>vlookup(E1326,terminals!$C$4:$O$196,13,FALSE)</f>
        <v>152</v>
      </c>
      <c r="E1326" s="170" t="s">
        <v>332</v>
      </c>
      <c r="F1326" s="154">
        <f>vlookup(G1326,terminals!$C$4:$O$196,13,FALSE)</f>
        <v>177</v>
      </c>
      <c r="G1326" s="170" t="s">
        <v>1108</v>
      </c>
      <c r="H1326" s="184" t="s">
        <v>1143</v>
      </c>
      <c r="I1326" s="185">
        <v>9500.0</v>
      </c>
      <c r="J1326" s="177">
        <v>7500.0</v>
      </c>
      <c r="K1326" s="178"/>
      <c r="L1326" s="179"/>
      <c r="M1326" s="103"/>
      <c r="N1326" s="103"/>
      <c r="O1326" s="162" t="s">
        <v>1507</v>
      </c>
      <c r="P1326" s="180">
        <v>521.0</v>
      </c>
      <c r="Q1326" s="103"/>
      <c r="R1326" s="168" t="str">
        <f t="shared" si="1"/>
        <v>50152</v>
      </c>
      <c r="S1326" s="181" t="str">
        <f>vlookup(R1326,route!$A$3:$L$2248,5,FALSE)</f>
        <v>Origin</v>
      </c>
      <c r="T1326" s="168" t="str">
        <f t="shared" si="2"/>
        <v>50177</v>
      </c>
      <c r="U1326" s="170" t="str">
        <f>vlookup(T1326,route!$A$3:$L$2248,5,FALSE)</f>
        <v>Dropoff</v>
      </c>
      <c r="V1326" s="131"/>
    </row>
    <row r="1327">
      <c r="A1327" s="160"/>
      <c r="B1327" s="168">
        <v>50.0</v>
      </c>
      <c r="C1327" s="174" t="s">
        <v>1124</v>
      </c>
      <c r="D1327" s="154">
        <f>vlookup(E1327,terminals!$C$4:$O$196,13,FALSE)</f>
        <v>152</v>
      </c>
      <c r="E1327" s="170" t="s">
        <v>332</v>
      </c>
      <c r="F1327" s="154">
        <f>vlookup(G1327,terminals!$C$4:$O$196,13,FALSE)</f>
        <v>163</v>
      </c>
      <c r="G1327" s="170" t="s">
        <v>323</v>
      </c>
      <c r="H1327" s="184" t="s">
        <v>1143</v>
      </c>
      <c r="I1327" s="185">
        <v>9500.0</v>
      </c>
      <c r="J1327" s="177">
        <v>7500.0</v>
      </c>
      <c r="K1327" s="178"/>
      <c r="L1327" s="179"/>
      <c r="M1327" s="103"/>
      <c r="N1327" s="103"/>
      <c r="O1327" s="162" t="s">
        <v>1355</v>
      </c>
      <c r="P1327" s="180">
        <v>526.0</v>
      </c>
      <c r="Q1327" s="103"/>
      <c r="R1327" s="168" t="str">
        <f t="shared" si="1"/>
        <v>50152</v>
      </c>
      <c r="S1327" s="181" t="str">
        <f>vlookup(R1327,route!$A$3:$L$2248,5,FALSE)</f>
        <v>Origin</v>
      </c>
      <c r="T1327" s="168" t="str">
        <f t="shared" si="2"/>
        <v>50163</v>
      </c>
      <c r="U1327" s="170" t="str">
        <f>vlookup(T1327,route!$A$3:$L$2248,5,FALSE)</f>
        <v>Dropoff</v>
      </c>
      <c r="V1327" s="131"/>
    </row>
    <row r="1328">
      <c r="A1328" s="160"/>
      <c r="B1328" s="168">
        <v>50.0</v>
      </c>
      <c r="C1328" s="174" t="s">
        <v>1124</v>
      </c>
      <c r="D1328" s="154">
        <f>vlookup(E1328,terminals!$C$4:$O$196,13,FALSE)</f>
        <v>152</v>
      </c>
      <c r="E1328" s="170" t="s">
        <v>332</v>
      </c>
      <c r="F1328" s="154">
        <f>vlookup(G1328,terminals!$C$4:$O$196,13,FALSE)</f>
        <v>175</v>
      </c>
      <c r="G1328" s="170" t="s">
        <v>322</v>
      </c>
      <c r="H1328" s="184" t="s">
        <v>1143</v>
      </c>
      <c r="I1328" s="185">
        <v>9500.0</v>
      </c>
      <c r="J1328" s="177">
        <v>7500.0</v>
      </c>
      <c r="K1328" s="178"/>
      <c r="L1328" s="179"/>
      <c r="M1328" s="103"/>
      <c r="N1328" s="103"/>
      <c r="O1328" s="162" t="s">
        <v>1183</v>
      </c>
      <c r="P1328" s="180">
        <v>567.0</v>
      </c>
      <c r="Q1328" s="103"/>
      <c r="R1328" s="168" t="str">
        <f t="shared" si="1"/>
        <v>50152</v>
      </c>
      <c r="S1328" s="181" t="str">
        <f>vlookup(R1328,route!$A$3:$L$2248,5,FALSE)</f>
        <v>Origin</v>
      </c>
      <c r="T1328" s="168" t="str">
        <f t="shared" si="2"/>
        <v>50175</v>
      </c>
      <c r="U1328" s="170" t="str">
        <f>vlookup(T1328,route!$A$3:$L$2248,5,FALSE)</f>
        <v>Dropoff</v>
      </c>
      <c r="V1328" s="131"/>
    </row>
    <row r="1329">
      <c r="A1329" s="160"/>
      <c r="B1329" s="168">
        <v>50.0</v>
      </c>
      <c r="C1329" s="174" t="s">
        <v>1124</v>
      </c>
      <c r="D1329" s="154">
        <f>vlookup(E1329,terminals!$C$4:$O$196,13,FALSE)</f>
        <v>152</v>
      </c>
      <c r="E1329" s="170" t="s">
        <v>332</v>
      </c>
      <c r="F1329" s="154">
        <f>vlookup(G1329,terminals!$C$4:$O$196,13,FALSE)</f>
        <v>169</v>
      </c>
      <c r="G1329" s="170" t="s">
        <v>319</v>
      </c>
      <c r="H1329" s="184" t="s">
        <v>1143</v>
      </c>
      <c r="I1329" s="185">
        <v>9500.0</v>
      </c>
      <c r="J1329" s="177">
        <v>7500.0</v>
      </c>
      <c r="K1329" s="178"/>
      <c r="L1329" s="179"/>
      <c r="M1329" s="103"/>
      <c r="N1329" s="103"/>
      <c r="O1329" s="162" t="s">
        <v>1451</v>
      </c>
      <c r="P1329" s="180">
        <v>541.0</v>
      </c>
      <c r="Q1329" s="103"/>
      <c r="R1329" s="168" t="str">
        <f t="shared" si="1"/>
        <v>50152</v>
      </c>
      <c r="S1329" s="181" t="str">
        <f>vlookup(R1329,route!$A$3:$L$2248,5,FALSE)</f>
        <v>Origin</v>
      </c>
      <c r="T1329" s="168" t="str">
        <f t="shared" si="2"/>
        <v>50169</v>
      </c>
      <c r="U1329" s="170" t="str">
        <f>vlookup(T1329,route!$A$3:$L$2248,5,FALSE)</f>
        <v>Dropoff</v>
      </c>
      <c r="V1329" s="131"/>
    </row>
    <row r="1330">
      <c r="A1330" s="160"/>
      <c r="B1330" s="168">
        <v>50.0</v>
      </c>
      <c r="C1330" s="174" t="s">
        <v>1124</v>
      </c>
      <c r="D1330" s="154">
        <f>vlookup(E1330,terminals!$C$4:$O$196,13,FALSE)</f>
        <v>152</v>
      </c>
      <c r="E1330" s="170" t="s">
        <v>332</v>
      </c>
      <c r="F1330" s="154">
        <f>vlookup(G1330,terminals!$C$4:$O$196,13,FALSE)</f>
        <v>168</v>
      </c>
      <c r="G1330" s="170" t="s">
        <v>348</v>
      </c>
      <c r="H1330" s="184" t="s">
        <v>1143</v>
      </c>
      <c r="I1330" s="185">
        <v>9500.0</v>
      </c>
      <c r="J1330" s="177">
        <v>7500.0</v>
      </c>
      <c r="K1330" s="178"/>
      <c r="L1330" s="179"/>
      <c r="M1330" s="103"/>
      <c r="N1330" s="103"/>
      <c r="O1330" s="162" t="s">
        <v>1268</v>
      </c>
      <c r="P1330" s="180">
        <v>519.0</v>
      </c>
      <c r="Q1330" s="103"/>
      <c r="R1330" s="168" t="str">
        <f t="shared" si="1"/>
        <v>50152</v>
      </c>
      <c r="S1330" s="181" t="str">
        <f>vlookup(R1330,route!$A$3:$L$2248,5,FALSE)</f>
        <v>Origin</v>
      </c>
      <c r="T1330" s="168" t="str">
        <f t="shared" si="2"/>
        <v>50168</v>
      </c>
      <c r="U1330" s="170" t="str">
        <f>vlookup(T1330,route!$A$3:$L$2248,5,FALSE)</f>
        <v>Dropoff</v>
      </c>
      <c r="V1330" s="131"/>
    </row>
    <row r="1331">
      <c r="A1331" s="160"/>
      <c r="B1331" s="168">
        <v>50.0</v>
      </c>
      <c r="C1331" s="174" t="s">
        <v>1124</v>
      </c>
      <c r="D1331" s="154">
        <f>vlookup(E1331,terminals!$C$4:$O$196,13,FALSE)</f>
        <v>152</v>
      </c>
      <c r="E1331" s="170" t="s">
        <v>332</v>
      </c>
      <c r="F1331" s="154">
        <f>vlookup(G1331,terminals!$C$4:$O$196,13,FALSE)</f>
        <v>164</v>
      </c>
      <c r="G1331" s="170" t="s">
        <v>316</v>
      </c>
      <c r="H1331" s="184" t="s">
        <v>1143</v>
      </c>
      <c r="I1331" s="185">
        <v>9500.0</v>
      </c>
      <c r="J1331" s="177">
        <v>7500.0</v>
      </c>
      <c r="K1331" s="178"/>
      <c r="L1331" s="179"/>
      <c r="M1331" s="103"/>
      <c r="N1331" s="103"/>
      <c r="O1331" s="162" t="s">
        <v>1554</v>
      </c>
      <c r="P1331" s="180">
        <v>486.0</v>
      </c>
      <c r="Q1331" s="103"/>
      <c r="R1331" s="168" t="str">
        <f t="shared" si="1"/>
        <v>50152</v>
      </c>
      <c r="S1331" s="181" t="str">
        <f>vlookup(R1331,route!$A$3:$L$2248,5,FALSE)</f>
        <v>Origin</v>
      </c>
      <c r="T1331" s="168" t="str">
        <f t="shared" si="2"/>
        <v>50164</v>
      </c>
      <c r="U1331" s="170" t="str">
        <f>vlookup(T1331,route!$A$3:$L$2248,5,FALSE)</f>
        <v>Dropoff</v>
      </c>
      <c r="V1331" s="131"/>
    </row>
    <row r="1332">
      <c r="A1332" s="160"/>
      <c r="B1332" s="168">
        <v>50.0</v>
      </c>
      <c r="C1332" s="174" t="s">
        <v>1124</v>
      </c>
      <c r="D1332" s="154">
        <f>vlookup(E1332,terminals!$C$4:$O$196,13,FALSE)</f>
        <v>152</v>
      </c>
      <c r="E1332" s="170" t="s">
        <v>332</v>
      </c>
      <c r="F1332" s="154">
        <f>vlookup(G1332,terminals!$C$4:$O$196,13,FALSE)</f>
        <v>160</v>
      </c>
      <c r="G1332" s="170" t="s">
        <v>1109</v>
      </c>
      <c r="H1332" s="184" t="s">
        <v>1143</v>
      </c>
      <c r="I1332" s="185">
        <v>9500.0</v>
      </c>
      <c r="J1332" s="177">
        <v>7500.0</v>
      </c>
      <c r="K1332" s="178"/>
      <c r="L1332" s="179"/>
      <c r="M1332" s="103"/>
      <c r="N1332" s="103"/>
      <c r="O1332" s="162" t="s">
        <v>1188</v>
      </c>
      <c r="P1332" s="180">
        <v>554.0</v>
      </c>
      <c r="Q1332" s="103"/>
      <c r="R1332" s="168" t="str">
        <f t="shared" si="1"/>
        <v>50152</v>
      </c>
      <c r="S1332" s="181" t="str">
        <f>vlookup(R1332,route!$A$3:$L$2248,5,FALSE)</f>
        <v>Origin</v>
      </c>
      <c r="T1332" s="168" t="str">
        <f t="shared" si="2"/>
        <v>50160</v>
      </c>
      <c r="U1332" s="170" t="str">
        <f>vlookup(T1332,route!$A$3:$L$2248,5,FALSE)</f>
        <v>Lastdrop</v>
      </c>
      <c r="V1332" s="131"/>
    </row>
    <row r="1333">
      <c r="A1333" s="129"/>
      <c r="B1333" s="168">
        <v>50.0</v>
      </c>
      <c r="C1333" s="174" t="s">
        <v>1124</v>
      </c>
      <c r="D1333" s="154">
        <f>vlookup(E1333,terminals!$C$4:$O$196,13,FALSE)</f>
        <v>152</v>
      </c>
      <c r="E1333" s="170" t="s">
        <v>332</v>
      </c>
      <c r="F1333" s="154">
        <f>vlookup(G1333,terminals!$C$4:$O$196,13,FALSE)</f>
        <v>174</v>
      </c>
      <c r="G1333" s="170" t="s">
        <v>1110</v>
      </c>
      <c r="H1333" s="184" t="s">
        <v>1143</v>
      </c>
      <c r="I1333" s="185">
        <v>9500.0</v>
      </c>
      <c r="J1333" s="177">
        <v>7500.0</v>
      </c>
      <c r="K1333" s="178"/>
      <c r="L1333" s="179"/>
      <c r="M1333" s="103"/>
      <c r="N1333" s="103"/>
      <c r="O1333" s="162" t="s">
        <v>1268</v>
      </c>
      <c r="P1333" s="180">
        <v>555.0</v>
      </c>
      <c r="Q1333" s="103"/>
      <c r="R1333" s="168" t="str">
        <f t="shared" si="1"/>
        <v>50152</v>
      </c>
      <c r="S1333" s="181" t="str">
        <f>vlookup(R1333,route!$A$3:$L$2248,5,FALSE)</f>
        <v>Origin</v>
      </c>
      <c r="T1333" s="168" t="str">
        <f t="shared" si="2"/>
        <v>50174</v>
      </c>
      <c r="U1333" s="170" t="str">
        <f>vlookup(T1333,route!$A$3:$L$2248,5,FALSE)</f>
        <v>Destination</v>
      </c>
      <c r="V1333" s="131"/>
    </row>
    <row r="1334">
      <c r="A1334" s="129"/>
      <c r="B1334" s="168">
        <v>774.0</v>
      </c>
      <c r="C1334" s="174" t="s">
        <v>1125</v>
      </c>
      <c r="D1334" s="154">
        <f>vlookup(E1334,terminals!$C$4:$O$196,13,FALSE)</f>
        <v>152</v>
      </c>
      <c r="E1334" s="170" t="s">
        <v>332</v>
      </c>
      <c r="F1334" s="154">
        <f>vlookup(G1334,terminals!$C$4:$O$196,13,FALSE)</f>
        <v>158</v>
      </c>
      <c r="G1334" s="170" t="s">
        <v>326</v>
      </c>
      <c r="H1334" s="184" t="s">
        <v>1143</v>
      </c>
      <c r="I1334" s="185">
        <v>10450.0</v>
      </c>
      <c r="J1334" s="177">
        <v>8250.0</v>
      </c>
      <c r="K1334" s="178"/>
      <c r="L1334" s="179"/>
      <c r="M1334" s="103"/>
      <c r="N1334" s="103"/>
      <c r="O1334" s="162" t="s">
        <v>1492</v>
      </c>
      <c r="P1334" s="180">
        <v>538.0</v>
      </c>
      <c r="Q1334" s="103"/>
      <c r="R1334" s="168" t="str">
        <f t="shared" si="1"/>
        <v>774152</v>
      </c>
      <c r="S1334" s="181" t="str">
        <f>vlookup(R1334,route!$A$3:$L$2248,5,FALSE)</f>
        <v>Origin</v>
      </c>
      <c r="T1334" s="168" t="str">
        <f t="shared" si="2"/>
        <v>774158</v>
      </c>
      <c r="U1334" s="170" t="str">
        <f>vlookup(T1334,route!$A$3:$L$2248,5,FALSE)</f>
        <v>Destination</v>
      </c>
      <c r="V1334" s="131"/>
    </row>
    <row r="1335">
      <c r="A1335" s="160"/>
      <c r="B1335" s="168">
        <v>775.0</v>
      </c>
      <c r="C1335" s="170" t="s">
        <v>917</v>
      </c>
      <c r="D1335" s="154">
        <f>vlookup(E1335,terminals!$C$4:$O$196,13,FALSE)</f>
        <v>149</v>
      </c>
      <c r="E1335" s="170" t="s">
        <v>1114</v>
      </c>
      <c r="F1335" s="154">
        <f>vlookup(G1335,terminals!$C$4:$O$196,13,FALSE)</f>
        <v>188</v>
      </c>
      <c r="G1335" s="170" t="s">
        <v>306</v>
      </c>
      <c r="H1335" s="184" t="s">
        <v>1143</v>
      </c>
      <c r="I1335" s="185">
        <v>10925.0</v>
      </c>
      <c r="J1335" s="177">
        <v>8625.0</v>
      </c>
      <c r="K1335" s="178"/>
      <c r="L1335" s="179"/>
      <c r="M1335" s="103"/>
      <c r="N1335" s="103"/>
      <c r="O1335" s="162" t="s">
        <v>1555</v>
      </c>
      <c r="P1335" s="180">
        <v>573.0</v>
      </c>
      <c r="Q1335" s="103"/>
      <c r="R1335" s="168" t="str">
        <f t="shared" si="1"/>
        <v>775149</v>
      </c>
      <c r="S1335" s="181" t="str">
        <f>vlookup(R1335,route!$A$3:$L$2248,5,FALSE)</f>
        <v>Origin</v>
      </c>
      <c r="T1335" s="168" t="str">
        <f t="shared" si="2"/>
        <v>775188</v>
      </c>
      <c r="U1335" s="170" t="str">
        <f>vlookup(T1335,route!$A$3:$L$2248,5,FALSE)</f>
        <v>Dropoff</v>
      </c>
      <c r="V1335" s="131"/>
    </row>
    <row r="1336">
      <c r="A1336" s="160"/>
      <c r="B1336" s="168">
        <v>775.0</v>
      </c>
      <c r="C1336" s="170" t="s">
        <v>917</v>
      </c>
      <c r="D1336" s="154">
        <f>vlookup(E1336,terminals!$C$4:$O$196,13,FALSE)</f>
        <v>149</v>
      </c>
      <c r="E1336" s="170" t="s">
        <v>1114</v>
      </c>
      <c r="F1336" s="154">
        <f>vlookup(G1336,terminals!$C$4:$O$196,13,FALSE)</f>
        <v>187</v>
      </c>
      <c r="G1336" s="170" t="s">
        <v>307</v>
      </c>
      <c r="H1336" s="184" t="s">
        <v>1143</v>
      </c>
      <c r="I1336" s="185">
        <v>10925.0</v>
      </c>
      <c r="J1336" s="177">
        <v>8625.0</v>
      </c>
      <c r="K1336" s="178"/>
      <c r="L1336" s="179"/>
      <c r="M1336" s="103"/>
      <c r="N1336" s="103"/>
      <c r="O1336" s="162" t="s">
        <v>1214</v>
      </c>
      <c r="P1336" s="180">
        <v>533.0</v>
      </c>
      <c r="Q1336" s="103"/>
      <c r="R1336" s="168" t="str">
        <f t="shared" si="1"/>
        <v>775149</v>
      </c>
      <c r="S1336" s="181" t="str">
        <f>vlookup(R1336,route!$A$3:$L$2248,5,FALSE)</f>
        <v>Origin</v>
      </c>
      <c r="T1336" s="168" t="str">
        <f t="shared" si="2"/>
        <v>775187</v>
      </c>
      <c r="U1336" s="170" t="str">
        <f>vlookup(T1336,route!$A$3:$L$2248,5,FALSE)</f>
        <v>Dropoff</v>
      </c>
      <c r="V1336" s="131"/>
    </row>
    <row r="1337">
      <c r="A1337" s="160"/>
      <c r="B1337" s="168">
        <v>775.0</v>
      </c>
      <c r="C1337" s="170" t="s">
        <v>917</v>
      </c>
      <c r="D1337" s="154">
        <f>vlookup(E1337,terminals!$C$4:$O$196,13,FALSE)</f>
        <v>149</v>
      </c>
      <c r="E1337" s="170" t="s">
        <v>1114</v>
      </c>
      <c r="F1337" s="154">
        <f>vlookup(G1337,terminals!$C$4:$O$196,13,FALSE)</f>
        <v>186</v>
      </c>
      <c r="G1337" s="170" t="s">
        <v>327</v>
      </c>
      <c r="H1337" s="184" t="s">
        <v>1143</v>
      </c>
      <c r="I1337" s="185">
        <v>10925.0</v>
      </c>
      <c r="J1337" s="177">
        <v>8625.0</v>
      </c>
      <c r="K1337" s="178"/>
      <c r="L1337" s="179"/>
      <c r="M1337" s="103"/>
      <c r="N1337" s="103"/>
      <c r="O1337" s="162" t="s">
        <v>1154</v>
      </c>
      <c r="P1337" s="180">
        <v>552.0</v>
      </c>
      <c r="Q1337" s="103"/>
      <c r="R1337" s="168" t="str">
        <f t="shared" si="1"/>
        <v>775149</v>
      </c>
      <c r="S1337" s="181" t="str">
        <f>vlookup(R1337,route!$A$3:$L$2248,5,FALSE)</f>
        <v>Origin</v>
      </c>
      <c r="T1337" s="168" t="str">
        <f t="shared" si="2"/>
        <v>775186</v>
      </c>
      <c r="U1337" s="170" t="str">
        <f>vlookup(T1337,route!$A$3:$L$2248,5,FALSE)</f>
        <v>Lastdrop</v>
      </c>
      <c r="V1337" s="131"/>
    </row>
    <row r="1338">
      <c r="A1338" s="129"/>
      <c r="B1338" s="168">
        <v>775.0</v>
      </c>
      <c r="C1338" s="170" t="s">
        <v>917</v>
      </c>
      <c r="D1338" s="154">
        <f>vlookup(E1338,terminals!$C$4:$O$196,13,FALSE)</f>
        <v>149</v>
      </c>
      <c r="E1338" s="170" t="s">
        <v>1114</v>
      </c>
      <c r="F1338" s="154">
        <f>vlookup(G1338,terminals!$C$4:$O$196,13,FALSE)</f>
        <v>189</v>
      </c>
      <c r="G1338" s="170" t="s">
        <v>305</v>
      </c>
      <c r="H1338" s="184" t="s">
        <v>1143</v>
      </c>
      <c r="I1338" s="185">
        <v>10925.0</v>
      </c>
      <c r="J1338" s="177">
        <v>8625.0</v>
      </c>
      <c r="K1338" s="178"/>
      <c r="L1338" s="179"/>
      <c r="M1338" s="103"/>
      <c r="N1338" s="103"/>
      <c r="O1338" s="162" t="s">
        <v>1201</v>
      </c>
      <c r="P1338" s="180">
        <v>594.0</v>
      </c>
      <c r="Q1338" s="103"/>
      <c r="R1338" s="168" t="str">
        <f t="shared" si="1"/>
        <v>775149</v>
      </c>
      <c r="S1338" s="181" t="str">
        <f>vlookup(R1338,route!$A$3:$L$2248,5,FALSE)</f>
        <v>Origin</v>
      </c>
      <c r="T1338" s="168" t="str">
        <f t="shared" si="2"/>
        <v>775189</v>
      </c>
      <c r="U1338" s="170" t="str">
        <f>vlookup(T1338,route!$A$3:$L$2248,5,FALSE)</f>
        <v>Destination</v>
      </c>
      <c r="V1338" s="131"/>
    </row>
    <row r="1339">
      <c r="A1339" s="160"/>
      <c r="B1339" s="168">
        <v>776.0</v>
      </c>
      <c r="C1339" s="174" t="s">
        <v>918</v>
      </c>
      <c r="D1339" s="154">
        <f>vlookup(E1339,terminals!$C$4:$O$196,13,FALSE)</f>
        <v>149</v>
      </c>
      <c r="E1339" s="170" t="s">
        <v>1114</v>
      </c>
      <c r="F1339" s="154">
        <f>vlookup(G1339,terminals!$C$4:$O$196,13,FALSE)</f>
        <v>165</v>
      </c>
      <c r="G1339" s="174" t="s">
        <v>320</v>
      </c>
      <c r="H1339" s="175" t="s">
        <v>1143</v>
      </c>
      <c r="I1339" s="176">
        <v>9975.0</v>
      </c>
      <c r="J1339" s="186">
        <v>7875.0</v>
      </c>
      <c r="K1339" s="178"/>
      <c r="L1339" s="179"/>
      <c r="M1339" s="103"/>
      <c r="N1339" s="103"/>
      <c r="O1339" s="162" t="s">
        <v>1510</v>
      </c>
      <c r="P1339" s="180">
        <v>547.0</v>
      </c>
      <c r="Q1339" s="103"/>
      <c r="R1339" s="168" t="str">
        <f t="shared" si="1"/>
        <v>776149</v>
      </c>
      <c r="S1339" s="181" t="str">
        <f>vlookup(R1339,route!$A$3:$L$2248,5,FALSE)</f>
        <v>Origin</v>
      </c>
      <c r="T1339" s="168" t="str">
        <f t="shared" si="2"/>
        <v>776165</v>
      </c>
      <c r="U1339" s="170" t="str">
        <f>vlookup(T1339,route!$A$3:$L$2248,5,FALSE)</f>
        <v>Dropoff</v>
      </c>
      <c r="V1339" s="131"/>
    </row>
    <row r="1340">
      <c r="A1340" s="160"/>
      <c r="B1340" s="168">
        <v>776.0</v>
      </c>
      <c r="C1340" s="174" t="s">
        <v>918</v>
      </c>
      <c r="D1340" s="154">
        <f>vlookup(E1340,terminals!$C$4:$O$196,13,FALSE)</f>
        <v>149</v>
      </c>
      <c r="E1340" s="170" t="s">
        <v>1114</v>
      </c>
      <c r="F1340" s="154">
        <f>vlookup(G1340,terminals!$C$4:$O$196,13,FALSE)</f>
        <v>168</v>
      </c>
      <c r="G1340" s="174" t="s">
        <v>348</v>
      </c>
      <c r="H1340" s="175" t="s">
        <v>1143</v>
      </c>
      <c r="I1340" s="176">
        <v>9975.0</v>
      </c>
      <c r="J1340" s="186">
        <v>7875.0</v>
      </c>
      <c r="K1340" s="178"/>
      <c r="L1340" s="179"/>
      <c r="M1340" s="103"/>
      <c r="N1340" s="103"/>
      <c r="O1340" s="162" t="s">
        <v>1325</v>
      </c>
      <c r="P1340" s="180">
        <v>545.0</v>
      </c>
      <c r="Q1340" s="103"/>
      <c r="R1340" s="168" t="str">
        <f t="shared" si="1"/>
        <v>776149</v>
      </c>
      <c r="S1340" s="181" t="str">
        <f>vlookup(R1340,route!$A$3:$L$2248,5,FALSE)</f>
        <v>Origin</v>
      </c>
      <c r="T1340" s="168" t="str">
        <f t="shared" si="2"/>
        <v>776168</v>
      </c>
      <c r="U1340" s="170" t="str">
        <f>vlookup(T1340,route!$A$3:$L$2248,5,FALSE)</f>
        <v>Dropoff</v>
      </c>
      <c r="V1340" s="131"/>
    </row>
    <row r="1341">
      <c r="A1341" s="160"/>
      <c r="B1341" s="168">
        <v>776.0</v>
      </c>
      <c r="C1341" s="174" t="s">
        <v>918</v>
      </c>
      <c r="D1341" s="154">
        <f>vlookup(E1341,terminals!$C$4:$O$196,13,FALSE)</f>
        <v>149</v>
      </c>
      <c r="E1341" s="170" t="s">
        <v>1114</v>
      </c>
      <c r="F1341" s="154">
        <f>vlookup(G1341,terminals!$C$4:$O$196,13,FALSE)</f>
        <v>164</v>
      </c>
      <c r="G1341" s="174" t="s">
        <v>316</v>
      </c>
      <c r="H1341" s="175" t="s">
        <v>1143</v>
      </c>
      <c r="I1341" s="176">
        <v>9975.0</v>
      </c>
      <c r="J1341" s="186">
        <v>7875.0</v>
      </c>
      <c r="K1341" s="178"/>
      <c r="L1341" s="179"/>
      <c r="M1341" s="103"/>
      <c r="N1341" s="103"/>
      <c r="O1341" s="162" t="s">
        <v>1332</v>
      </c>
      <c r="P1341" s="180">
        <v>513.0</v>
      </c>
      <c r="Q1341" s="103"/>
      <c r="R1341" s="168" t="str">
        <f t="shared" si="1"/>
        <v>776149</v>
      </c>
      <c r="S1341" s="181" t="str">
        <f>vlookup(R1341,route!$A$3:$L$2248,5,FALSE)</f>
        <v>Origin</v>
      </c>
      <c r="T1341" s="168" t="str">
        <f t="shared" si="2"/>
        <v>776164</v>
      </c>
      <c r="U1341" s="170" t="str">
        <f>vlookup(T1341,route!$A$3:$L$2248,5,FALSE)</f>
        <v>Dropoff</v>
      </c>
      <c r="V1341" s="131"/>
    </row>
    <row r="1342">
      <c r="A1342" s="160"/>
      <c r="B1342" s="168">
        <v>776.0</v>
      </c>
      <c r="C1342" s="174" t="s">
        <v>918</v>
      </c>
      <c r="D1342" s="154">
        <f>vlookup(E1342,terminals!$C$4:$O$196,13,FALSE)</f>
        <v>149</v>
      </c>
      <c r="E1342" s="170" t="s">
        <v>1114</v>
      </c>
      <c r="F1342" s="154">
        <f>vlookup(G1342,terminals!$C$4:$O$196,13,FALSE)</f>
        <v>167</v>
      </c>
      <c r="G1342" s="174" t="s">
        <v>313</v>
      </c>
      <c r="H1342" s="175" t="s">
        <v>1143</v>
      </c>
      <c r="I1342" s="176">
        <v>9975.0</v>
      </c>
      <c r="J1342" s="186">
        <v>7875.0</v>
      </c>
      <c r="K1342" s="178"/>
      <c r="L1342" s="179"/>
      <c r="M1342" s="103"/>
      <c r="N1342" s="103"/>
      <c r="O1342" s="162" t="s">
        <v>1495</v>
      </c>
      <c r="P1342" s="180">
        <v>522.0</v>
      </c>
      <c r="Q1342" s="103"/>
      <c r="R1342" s="168" t="str">
        <f t="shared" si="1"/>
        <v>776149</v>
      </c>
      <c r="S1342" s="181" t="str">
        <f>vlookup(R1342,route!$A$3:$L$2248,5,FALSE)</f>
        <v>Origin</v>
      </c>
      <c r="T1342" s="168" t="str">
        <f t="shared" si="2"/>
        <v>776167</v>
      </c>
      <c r="U1342" s="170" t="str">
        <f>vlookup(T1342,route!$A$3:$L$2248,5,FALSE)</f>
        <v>Lastdrop</v>
      </c>
      <c r="V1342" s="131"/>
    </row>
    <row r="1343">
      <c r="A1343" s="129"/>
      <c r="B1343" s="168">
        <v>776.0</v>
      </c>
      <c r="C1343" s="174" t="s">
        <v>918</v>
      </c>
      <c r="D1343" s="154">
        <f>vlookup(E1343,terminals!$C$4:$O$196,13,FALSE)</f>
        <v>149</v>
      </c>
      <c r="E1343" s="170" t="s">
        <v>1114</v>
      </c>
      <c r="F1343" s="154">
        <f>vlookup(G1343,terminals!$C$4:$O$196,13,FALSE)</f>
        <v>174</v>
      </c>
      <c r="G1343" s="174" t="s">
        <v>1110</v>
      </c>
      <c r="H1343" s="175" t="s">
        <v>1143</v>
      </c>
      <c r="I1343" s="176">
        <v>9975.0</v>
      </c>
      <c r="J1343" s="186">
        <v>7875.0</v>
      </c>
      <c r="K1343" s="178"/>
      <c r="L1343" s="179"/>
      <c r="M1343" s="103"/>
      <c r="N1343" s="103"/>
      <c r="O1343" s="162" t="s">
        <v>1325</v>
      </c>
      <c r="P1343" s="180">
        <v>533.0</v>
      </c>
      <c r="Q1343" s="103"/>
      <c r="R1343" s="168" t="str">
        <f t="shared" si="1"/>
        <v>776149</v>
      </c>
      <c r="S1343" s="181" t="str">
        <f>vlookup(R1343,route!$A$3:$L$2248,5,FALSE)</f>
        <v>Origin</v>
      </c>
      <c r="T1343" s="168" t="str">
        <f t="shared" si="2"/>
        <v>776174</v>
      </c>
      <c r="U1343" s="170" t="str">
        <f>vlookup(T1343,route!$A$3:$L$2248,5,FALSE)</f>
        <v>Destination</v>
      </c>
      <c r="V1343" s="131"/>
    </row>
    <row r="1344">
      <c r="A1344" s="129"/>
      <c r="B1344" s="168">
        <v>777.0</v>
      </c>
      <c r="C1344" s="174" t="s">
        <v>918</v>
      </c>
      <c r="D1344" s="154">
        <f>vlookup(E1344,terminals!$C$4:$O$196,13,FALSE)</f>
        <v>149</v>
      </c>
      <c r="E1344" s="170" t="s">
        <v>1114</v>
      </c>
      <c r="F1344" s="154">
        <f>vlookup(G1344,terminals!$C$4:$O$196,13,FALSE)</f>
        <v>158</v>
      </c>
      <c r="G1344" s="174" t="s">
        <v>326</v>
      </c>
      <c r="H1344" s="175" t="s">
        <v>1143</v>
      </c>
      <c r="I1344" s="176">
        <v>9975.0</v>
      </c>
      <c r="J1344" s="186">
        <v>7875.0</v>
      </c>
      <c r="K1344" s="178"/>
      <c r="L1344" s="179"/>
      <c r="M1344" s="103"/>
      <c r="N1344" s="103"/>
      <c r="O1344" s="162" t="s">
        <v>1442</v>
      </c>
      <c r="P1344" s="180">
        <v>533.0</v>
      </c>
      <c r="Q1344" s="103"/>
      <c r="R1344" s="168" t="str">
        <f t="shared" si="1"/>
        <v>777149</v>
      </c>
      <c r="S1344" s="181" t="str">
        <f>vlookup(R1344,route!$A$3:$L$2248,5,FALSE)</f>
        <v>Origin</v>
      </c>
      <c r="T1344" s="168" t="str">
        <f t="shared" si="2"/>
        <v>777158</v>
      </c>
      <c r="U1344" s="170" t="str">
        <f>vlookup(T1344,route!$A$3:$L$2248,5,FALSE)</f>
        <v>Destination</v>
      </c>
      <c r="V1344" s="131"/>
    </row>
    <row r="1345">
      <c r="A1345" s="160"/>
      <c r="B1345" s="168">
        <v>778.0</v>
      </c>
      <c r="C1345" s="174" t="s">
        <v>918</v>
      </c>
      <c r="D1345" s="154">
        <f>vlookup(E1345,terminals!$C$4:$O$196,13,FALSE)</f>
        <v>149</v>
      </c>
      <c r="E1345" s="170" t="s">
        <v>1114</v>
      </c>
      <c r="F1345" s="154">
        <f>vlookup(G1345,terminals!$C$4:$O$196,13,FALSE)</f>
        <v>166</v>
      </c>
      <c r="G1345" s="174" t="s">
        <v>314</v>
      </c>
      <c r="H1345" s="175" t="s">
        <v>1143</v>
      </c>
      <c r="I1345" s="176">
        <v>9975.0</v>
      </c>
      <c r="J1345" s="186">
        <v>7875.0</v>
      </c>
      <c r="K1345" s="178"/>
      <c r="L1345" s="179"/>
      <c r="M1345" s="103"/>
      <c r="N1345" s="103"/>
      <c r="O1345" s="162" t="s">
        <v>1496</v>
      </c>
      <c r="P1345" s="180">
        <v>552.0</v>
      </c>
      <c r="Q1345" s="103"/>
      <c r="R1345" s="168" t="str">
        <f t="shared" si="1"/>
        <v>778149</v>
      </c>
      <c r="S1345" s="181" t="str">
        <f>vlookup(R1345,route!$A$3:$L$2248,5,FALSE)</f>
        <v>Origin</v>
      </c>
      <c r="T1345" s="168" t="str">
        <f t="shared" si="2"/>
        <v>778166</v>
      </c>
      <c r="U1345" s="170" t="str">
        <f>vlookup(T1345,route!$A$3:$L$2248,5,FALSE)</f>
        <v>Lastdrop</v>
      </c>
      <c r="V1345" s="131"/>
    </row>
    <row r="1346">
      <c r="A1346" s="129"/>
      <c r="B1346" s="168">
        <v>778.0</v>
      </c>
      <c r="C1346" s="174" t="s">
        <v>918</v>
      </c>
      <c r="D1346" s="154">
        <f>vlookup(E1346,terminals!$C$4:$O$196,13,FALSE)</f>
        <v>149</v>
      </c>
      <c r="E1346" s="170" t="s">
        <v>1114</v>
      </c>
      <c r="F1346" s="154">
        <f>vlookup(G1346,terminals!$C$4:$O$196,13,FALSE)</f>
        <v>162</v>
      </c>
      <c r="G1346" s="174" t="s">
        <v>359</v>
      </c>
      <c r="H1346" s="175" t="s">
        <v>1143</v>
      </c>
      <c r="I1346" s="176">
        <v>9975.0</v>
      </c>
      <c r="J1346" s="186">
        <v>7875.0</v>
      </c>
      <c r="K1346" s="178"/>
      <c r="L1346" s="179"/>
      <c r="M1346" s="103"/>
      <c r="N1346" s="103"/>
      <c r="O1346" s="162" t="s">
        <v>1556</v>
      </c>
      <c r="P1346" s="180">
        <v>594.0</v>
      </c>
      <c r="Q1346" s="103"/>
      <c r="R1346" s="168" t="str">
        <f t="shared" si="1"/>
        <v>778149</v>
      </c>
      <c r="S1346" s="181" t="str">
        <f>vlookup(R1346,route!$A$3:$L$2248,5,FALSE)</f>
        <v>Origin</v>
      </c>
      <c r="T1346" s="168" t="str">
        <f t="shared" si="2"/>
        <v>778162</v>
      </c>
      <c r="U1346" s="170" t="str">
        <f>vlookup(T1346,route!$A$3:$L$2248,5,FALSE)</f>
        <v>Destination</v>
      </c>
      <c r="V1346" s="131"/>
    </row>
    <row r="1347">
      <c r="A1347" s="160"/>
      <c r="B1347" s="168">
        <v>779.0</v>
      </c>
      <c r="C1347" s="174" t="s">
        <v>918</v>
      </c>
      <c r="D1347" s="154">
        <f>vlookup(E1347,terminals!$C$4:$O$196,13,FALSE)</f>
        <v>149</v>
      </c>
      <c r="E1347" s="170" t="s">
        <v>1114</v>
      </c>
      <c r="F1347" s="154">
        <f>vlookup(G1347,terminals!$C$4:$O$196,13,FALSE)</f>
        <v>165</v>
      </c>
      <c r="G1347" s="174" t="s">
        <v>320</v>
      </c>
      <c r="H1347" s="175" t="s">
        <v>1143</v>
      </c>
      <c r="I1347" s="176">
        <v>9975.0</v>
      </c>
      <c r="J1347" s="177">
        <v>7125.0</v>
      </c>
      <c r="K1347" s="178"/>
      <c r="L1347" s="179"/>
      <c r="M1347" s="103"/>
      <c r="N1347" s="103"/>
      <c r="O1347" s="162" t="s">
        <v>1510</v>
      </c>
      <c r="P1347" s="180">
        <v>547.0</v>
      </c>
      <c r="Q1347" s="103"/>
      <c r="R1347" s="168" t="str">
        <f t="shared" si="1"/>
        <v>779149</v>
      </c>
      <c r="S1347" s="181" t="str">
        <f>vlookup(R1347,route!$A$3:$L$2248,5,FALSE)</f>
        <v>Origin</v>
      </c>
      <c r="T1347" s="168" t="str">
        <f t="shared" si="2"/>
        <v>779165</v>
      </c>
      <c r="U1347" s="170" t="str">
        <f>vlookup(T1347,route!$A$3:$L$2248,5,FALSE)</f>
        <v>Dropoff</v>
      </c>
      <c r="V1347" s="131"/>
    </row>
    <row r="1348">
      <c r="A1348" s="160"/>
      <c r="B1348" s="168">
        <v>779.0</v>
      </c>
      <c r="C1348" s="174" t="s">
        <v>918</v>
      </c>
      <c r="D1348" s="154">
        <f>vlookup(E1348,terminals!$C$4:$O$196,13,FALSE)</f>
        <v>149</v>
      </c>
      <c r="E1348" s="170" t="s">
        <v>1114</v>
      </c>
      <c r="F1348" s="154">
        <f>vlookup(G1348,terminals!$C$4:$O$196,13,FALSE)</f>
        <v>168</v>
      </c>
      <c r="G1348" s="174" t="s">
        <v>348</v>
      </c>
      <c r="H1348" s="175" t="s">
        <v>1143</v>
      </c>
      <c r="I1348" s="176">
        <v>9975.0</v>
      </c>
      <c r="J1348" s="177">
        <v>7125.0</v>
      </c>
      <c r="K1348" s="178"/>
      <c r="L1348" s="179"/>
      <c r="M1348" s="103"/>
      <c r="N1348" s="103"/>
      <c r="O1348" s="162" t="s">
        <v>1325</v>
      </c>
      <c r="P1348" s="180">
        <v>545.0</v>
      </c>
      <c r="Q1348" s="103"/>
      <c r="R1348" s="168" t="str">
        <f t="shared" si="1"/>
        <v>779149</v>
      </c>
      <c r="S1348" s="181" t="str">
        <f>vlookup(R1348,route!$A$3:$L$2248,5,FALSE)</f>
        <v>Origin</v>
      </c>
      <c r="T1348" s="168" t="str">
        <f t="shared" si="2"/>
        <v>779168</v>
      </c>
      <c r="U1348" s="170" t="str">
        <f>vlookup(T1348,route!$A$3:$L$2248,5,FALSE)</f>
        <v>Dropoff</v>
      </c>
      <c r="V1348" s="131"/>
    </row>
    <row r="1349">
      <c r="A1349" s="160"/>
      <c r="B1349" s="168">
        <v>779.0</v>
      </c>
      <c r="C1349" s="174" t="s">
        <v>918</v>
      </c>
      <c r="D1349" s="154">
        <f>vlookup(E1349,terminals!$C$4:$O$196,13,FALSE)</f>
        <v>149</v>
      </c>
      <c r="E1349" s="170" t="s">
        <v>1114</v>
      </c>
      <c r="F1349" s="154">
        <f>vlookup(G1349,terminals!$C$4:$O$196,13,FALSE)</f>
        <v>164</v>
      </c>
      <c r="G1349" s="174" t="s">
        <v>316</v>
      </c>
      <c r="H1349" s="175" t="s">
        <v>1143</v>
      </c>
      <c r="I1349" s="176">
        <v>9975.0</v>
      </c>
      <c r="J1349" s="177">
        <v>7125.0</v>
      </c>
      <c r="K1349" s="178"/>
      <c r="L1349" s="179"/>
      <c r="M1349" s="103"/>
      <c r="N1349" s="103"/>
      <c r="O1349" s="162" t="s">
        <v>1332</v>
      </c>
      <c r="P1349" s="180">
        <v>541.0</v>
      </c>
      <c r="Q1349" s="103"/>
      <c r="R1349" s="168" t="str">
        <f t="shared" si="1"/>
        <v>779149</v>
      </c>
      <c r="S1349" s="181" t="str">
        <f>vlookup(R1349,route!$A$3:$L$2248,5,FALSE)</f>
        <v>Origin</v>
      </c>
      <c r="T1349" s="168" t="str">
        <f t="shared" si="2"/>
        <v>779164</v>
      </c>
      <c r="U1349" s="170" t="str">
        <f>vlookup(T1349,route!$A$3:$L$2248,5,FALSE)</f>
        <v>Dropoff</v>
      </c>
      <c r="V1349" s="131"/>
    </row>
    <row r="1350">
      <c r="A1350" s="160"/>
      <c r="B1350" s="168">
        <v>779.0</v>
      </c>
      <c r="C1350" s="174" t="s">
        <v>918</v>
      </c>
      <c r="D1350" s="154">
        <f>vlookup(E1350,terminals!$C$4:$O$196,13,FALSE)</f>
        <v>149</v>
      </c>
      <c r="E1350" s="170" t="s">
        <v>1114</v>
      </c>
      <c r="F1350" s="154">
        <f>vlookup(G1350,terminals!$C$4:$O$196,13,FALSE)</f>
        <v>167</v>
      </c>
      <c r="G1350" s="174" t="s">
        <v>313</v>
      </c>
      <c r="H1350" s="175" t="s">
        <v>1143</v>
      </c>
      <c r="I1350" s="176">
        <v>9975.0</v>
      </c>
      <c r="J1350" s="177">
        <v>7125.0</v>
      </c>
      <c r="K1350" s="178"/>
      <c r="L1350" s="179"/>
      <c r="M1350" s="103"/>
      <c r="N1350" s="103"/>
      <c r="O1350" s="162" t="s">
        <v>1495</v>
      </c>
      <c r="P1350" s="180">
        <v>544.0</v>
      </c>
      <c r="Q1350" s="103"/>
      <c r="R1350" s="168" t="str">
        <f t="shared" si="1"/>
        <v>779149</v>
      </c>
      <c r="S1350" s="181" t="str">
        <f>vlookup(R1350,route!$A$3:$L$2248,5,FALSE)</f>
        <v>Origin</v>
      </c>
      <c r="T1350" s="168" t="str">
        <f t="shared" si="2"/>
        <v>779167</v>
      </c>
      <c r="U1350" s="170" t="str">
        <f>vlookup(T1350,route!$A$3:$L$2248,5,FALSE)</f>
        <v>Lastdrop</v>
      </c>
      <c r="V1350" s="131"/>
    </row>
    <row r="1351">
      <c r="A1351" s="129"/>
      <c r="B1351" s="168">
        <v>779.0</v>
      </c>
      <c r="C1351" s="174" t="s">
        <v>918</v>
      </c>
      <c r="D1351" s="154">
        <f>vlookup(E1351,terminals!$C$4:$O$196,13,FALSE)</f>
        <v>149</v>
      </c>
      <c r="E1351" s="170" t="s">
        <v>1114</v>
      </c>
      <c r="F1351" s="154">
        <f>vlookup(G1351,terminals!$C$4:$O$196,13,FALSE)</f>
        <v>174</v>
      </c>
      <c r="G1351" s="174" t="s">
        <v>1110</v>
      </c>
      <c r="H1351" s="175" t="s">
        <v>1143</v>
      </c>
      <c r="I1351" s="176">
        <v>9975.0</v>
      </c>
      <c r="J1351" s="177">
        <v>7125.0</v>
      </c>
      <c r="K1351" s="178"/>
      <c r="L1351" s="179"/>
      <c r="M1351" s="103"/>
      <c r="N1351" s="103"/>
      <c r="O1351" s="162" t="s">
        <v>1325</v>
      </c>
      <c r="P1351" s="180">
        <v>547.0</v>
      </c>
      <c r="Q1351" s="103"/>
      <c r="R1351" s="168" t="str">
        <f t="shared" si="1"/>
        <v>779149</v>
      </c>
      <c r="S1351" s="181" t="str">
        <f>vlookup(R1351,route!$A$3:$L$2248,5,FALSE)</f>
        <v>Origin</v>
      </c>
      <c r="T1351" s="168" t="str">
        <f t="shared" si="2"/>
        <v>779174</v>
      </c>
      <c r="U1351" s="170" t="str">
        <f>vlookup(T1351,route!$A$3:$L$2248,5,FALSE)</f>
        <v>Destination</v>
      </c>
      <c r="V1351" s="131"/>
    </row>
    <row r="1352">
      <c r="A1352" s="160"/>
      <c r="B1352" s="168">
        <v>780.0</v>
      </c>
      <c r="C1352" s="174" t="s">
        <v>1127</v>
      </c>
      <c r="D1352" s="154">
        <f>vlookup(E1352,terminals!$C$4:$O$196,13,FALSE)</f>
        <v>149</v>
      </c>
      <c r="E1352" s="170" t="s">
        <v>1114</v>
      </c>
      <c r="F1352" s="154">
        <f>vlookup(G1352,terminals!$C$4:$O$196,13,FALSE)</f>
        <v>175</v>
      </c>
      <c r="G1352" s="174" t="s">
        <v>322</v>
      </c>
      <c r="H1352" s="175" t="s">
        <v>1143</v>
      </c>
      <c r="I1352" s="176">
        <v>9975.0</v>
      </c>
      <c r="J1352" s="186">
        <v>7875.0</v>
      </c>
      <c r="K1352" s="178"/>
      <c r="L1352" s="179"/>
      <c r="M1352" s="103"/>
      <c r="N1352" s="103"/>
      <c r="O1352" s="162" t="s">
        <v>1550</v>
      </c>
      <c r="P1352" s="180">
        <v>568.0</v>
      </c>
      <c r="Q1352" s="103"/>
      <c r="R1352" s="168" t="str">
        <f t="shared" si="1"/>
        <v>780149</v>
      </c>
      <c r="S1352" s="181" t="str">
        <f>vlookup(R1352,route!$A$3:$L$2248,5,FALSE)</f>
        <v>Origin</v>
      </c>
      <c r="T1352" s="168" t="str">
        <f t="shared" si="2"/>
        <v>780175</v>
      </c>
      <c r="U1352" s="170" t="str">
        <f>vlookup(T1352,route!$A$3:$L$2248,5,FALSE)</f>
        <v>Dropoff</v>
      </c>
      <c r="V1352" s="131"/>
    </row>
    <row r="1353">
      <c r="A1353" s="160"/>
      <c r="B1353" s="168">
        <v>780.0</v>
      </c>
      <c r="C1353" s="174" t="s">
        <v>1127</v>
      </c>
      <c r="D1353" s="154">
        <f>vlookup(E1353,terminals!$C$4:$O$196,13,FALSE)</f>
        <v>149</v>
      </c>
      <c r="E1353" s="170" t="s">
        <v>1114</v>
      </c>
      <c r="F1353" s="154">
        <f>vlookup(G1353,terminals!$C$4:$O$196,13,FALSE)</f>
        <v>161</v>
      </c>
      <c r="G1353" s="174" t="s">
        <v>321</v>
      </c>
      <c r="H1353" s="175" t="s">
        <v>1143</v>
      </c>
      <c r="I1353" s="176">
        <v>9975.0</v>
      </c>
      <c r="J1353" s="186">
        <v>7875.0</v>
      </c>
      <c r="K1353" s="178"/>
      <c r="L1353" s="179"/>
      <c r="M1353" s="103"/>
      <c r="N1353" s="103"/>
      <c r="O1353" s="162" t="s">
        <v>1158</v>
      </c>
      <c r="P1353" s="180">
        <v>533.0</v>
      </c>
      <c r="Q1353" s="103"/>
      <c r="R1353" s="168" t="str">
        <f t="shared" si="1"/>
        <v>780149</v>
      </c>
      <c r="S1353" s="181" t="str">
        <f>vlookup(R1353,route!$A$3:$L$2248,5,FALSE)</f>
        <v>Origin</v>
      </c>
      <c r="T1353" s="168" t="str">
        <f t="shared" si="2"/>
        <v>780161</v>
      </c>
      <c r="U1353" s="170" t="str">
        <f>vlookup(T1353,route!$A$3:$L$2248,5,FALSE)</f>
        <v>Dropoff</v>
      </c>
      <c r="V1353" s="131"/>
    </row>
    <row r="1354">
      <c r="A1354" s="160"/>
      <c r="B1354" s="168">
        <v>780.0</v>
      </c>
      <c r="C1354" s="174" t="s">
        <v>1127</v>
      </c>
      <c r="D1354" s="154">
        <f>vlookup(E1354,terminals!$C$4:$O$196,13,FALSE)</f>
        <v>149</v>
      </c>
      <c r="E1354" s="170" t="s">
        <v>1114</v>
      </c>
      <c r="F1354" s="154">
        <f>vlookup(G1354,terminals!$C$4:$O$196,13,FALSE)</f>
        <v>167</v>
      </c>
      <c r="G1354" s="174" t="s">
        <v>313</v>
      </c>
      <c r="H1354" s="175" t="s">
        <v>1143</v>
      </c>
      <c r="I1354" s="176">
        <v>9975.0</v>
      </c>
      <c r="J1354" s="186">
        <v>7875.0</v>
      </c>
      <c r="K1354" s="178"/>
      <c r="L1354" s="179"/>
      <c r="M1354" s="103"/>
      <c r="N1354" s="103"/>
      <c r="O1354" s="162" t="s">
        <v>1495</v>
      </c>
      <c r="P1354" s="180">
        <v>537.0</v>
      </c>
      <c r="Q1354" s="103"/>
      <c r="R1354" s="168" t="str">
        <f t="shared" si="1"/>
        <v>780149</v>
      </c>
      <c r="S1354" s="181" t="str">
        <f>vlookup(R1354,route!$A$3:$L$2248,5,FALSE)</f>
        <v>Origin</v>
      </c>
      <c r="T1354" s="168" t="str">
        <f t="shared" si="2"/>
        <v>780167</v>
      </c>
      <c r="U1354" s="170" t="str">
        <f>vlookup(T1354,route!$A$3:$L$2248,5,FALSE)</f>
        <v>Lastdrop</v>
      </c>
      <c r="V1354" s="131"/>
    </row>
    <row r="1355">
      <c r="A1355" s="129"/>
      <c r="B1355" s="168">
        <v>780.0</v>
      </c>
      <c r="C1355" s="174" t="s">
        <v>1127</v>
      </c>
      <c r="D1355" s="154">
        <f>vlookup(E1355,terminals!$C$4:$O$196,13,FALSE)</f>
        <v>149</v>
      </c>
      <c r="E1355" s="170" t="s">
        <v>1114</v>
      </c>
      <c r="F1355" s="154">
        <f>vlookup(G1355,terminals!$C$4:$O$196,13,FALSE)</f>
        <v>160</v>
      </c>
      <c r="G1355" s="174" t="s">
        <v>1109</v>
      </c>
      <c r="H1355" s="175" t="s">
        <v>1143</v>
      </c>
      <c r="I1355" s="176">
        <v>9975.0</v>
      </c>
      <c r="J1355" s="186">
        <v>7875.0</v>
      </c>
      <c r="K1355" s="178"/>
      <c r="L1355" s="179"/>
      <c r="M1355" s="103"/>
      <c r="N1355" s="103"/>
      <c r="O1355" s="162" t="s">
        <v>1428</v>
      </c>
      <c r="P1355" s="180">
        <v>537.0</v>
      </c>
      <c r="Q1355" s="103"/>
      <c r="R1355" s="168" t="str">
        <f t="shared" si="1"/>
        <v>780149</v>
      </c>
      <c r="S1355" s="181" t="str">
        <f>vlookup(R1355,route!$A$3:$L$2248,5,FALSE)</f>
        <v>Origin</v>
      </c>
      <c r="T1355" s="168" t="str">
        <f t="shared" si="2"/>
        <v>780160</v>
      </c>
      <c r="U1355" s="170" t="str">
        <f>vlookup(T1355,route!$A$3:$L$2248,5,FALSE)</f>
        <v>Destination</v>
      </c>
      <c r="V1355" s="131"/>
    </row>
    <row r="1356">
      <c r="A1356" s="160"/>
      <c r="B1356" s="168">
        <v>152.0</v>
      </c>
      <c r="C1356" s="174" t="s">
        <v>1128</v>
      </c>
      <c r="D1356" s="154">
        <f>vlookup(E1356,terminals!$C$4:$O$196,13,FALSE)</f>
        <v>149</v>
      </c>
      <c r="E1356" s="170" t="s">
        <v>1114</v>
      </c>
      <c r="F1356" s="154">
        <f>vlookup(G1356,terminals!$C$4:$O$196,13,FALSE)</f>
        <v>165</v>
      </c>
      <c r="G1356" s="174" t="s">
        <v>320</v>
      </c>
      <c r="H1356" s="175" t="s">
        <v>1143</v>
      </c>
      <c r="I1356" s="176">
        <v>9975.0</v>
      </c>
      <c r="J1356" s="186">
        <v>7875.0</v>
      </c>
      <c r="K1356" s="178"/>
      <c r="L1356" s="179"/>
      <c r="M1356" s="103"/>
      <c r="N1356" s="103"/>
      <c r="O1356" s="162" t="s">
        <v>1510</v>
      </c>
      <c r="P1356" s="180">
        <v>626.0</v>
      </c>
      <c r="Q1356" s="103"/>
      <c r="R1356" s="168" t="str">
        <f t="shared" si="1"/>
        <v>152149</v>
      </c>
      <c r="S1356" s="181" t="str">
        <f>vlookup(R1356,route!$A$3:$L$2248,5,FALSE)</f>
        <v>Origin</v>
      </c>
      <c r="T1356" s="168" t="str">
        <f t="shared" si="2"/>
        <v>152165</v>
      </c>
      <c r="U1356" s="170" t="str">
        <f>vlookup(T1356,route!$A$3:$L$2248,5,FALSE)</f>
        <v>Dropoff</v>
      </c>
      <c r="V1356" s="131"/>
    </row>
    <row r="1357">
      <c r="A1357" s="160"/>
      <c r="B1357" s="168">
        <v>152.0</v>
      </c>
      <c r="C1357" s="174" t="s">
        <v>1128</v>
      </c>
      <c r="D1357" s="154">
        <f>vlookup(E1357,terminals!$C$4:$O$196,13,FALSE)</f>
        <v>149</v>
      </c>
      <c r="E1357" s="170" t="s">
        <v>1114</v>
      </c>
      <c r="F1357" s="154">
        <f>vlookup(G1357,terminals!$C$4:$O$196,13,FALSE)</f>
        <v>177</v>
      </c>
      <c r="G1357" s="174" t="s">
        <v>1108</v>
      </c>
      <c r="H1357" s="175" t="s">
        <v>1143</v>
      </c>
      <c r="I1357" s="176">
        <v>9975.0</v>
      </c>
      <c r="J1357" s="186">
        <v>7875.0</v>
      </c>
      <c r="K1357" s="178"/>
      <c r="L1357" s="179"/>
      <c r="M1357" s="103"/>
      <c r="N1357" s="103"/>
      <c r="O1357" s="162" t="s">
        <v>1556</v>
      </c>
      <c r="P1357" s="180">
        <v>650.0</v>
      </c>
      <c r="Q1357" s="103"/>
      <c r="R1357" s="168" t="str">
        <f t="shared" si="1"/>
        <v>152149</v>
      </c>
      <c r="S1357" s="181" t="str">
        <f>vlookup(R1357,route!$A$3:$L$2248,5,FALSE)</f>
        <v>Origin</v>
      </c>
      <c r="T1357" s="168" t="str">
        <f t="shared" si="2"/>
        <v>152177</v>
      </c>
      <c r="U1357" s="170" t="str">
        <f>vlookup(T1357,route!$A$3:$L$2248,5,FALSE)</f>
        <v>Lastdrop</v>
      </c>
      <c r="V1357" s="131"/>
    </row>
    <row r="1358">
      <c r="A1358" s="129"/>
      <c r="B1358" s="168">
        <v>152.0</v>
      </c>
      <c r="C1358" s="174" t="s">
        <v>1128</v>
      </c>
      <c r="D1358" s="154">
        <f>vlookup(E1358,terminals!$C$4:$O$196,13,FALSE)</f>
        <v>149</v>
      </c>
      <c r="E1358" s="170" t="s">
        <v>1114</v>
      </c>
      <c r="F1358" s="154">
        <f>vlookup(G1358,terminals!$C$4:$O$196,13,FALSE)</f>
        <v>163</v>
      </c>
      <c r="G1358" s="174" t="s">
        <v>323</v>
      </c>
      <c r="H1358" s="175" t="s">
        <v>1143</v>
      </c>
      <c r="I1358" s="176">
        <v>9975.0</v>
      </c>
      <c r="J1358" s="186">
        <v>7875.0</v>
      </c>
      <c r="K1358" s="178"/>
      <c r="L1358" s="179"/>
      <c r="M1358" s="103"/>
      <c r="N1358" s="103"/>
      <c r="O1358" s="162" t="s">
        <v>1268</v>
      </c>
      <c r="P1358" s="180">
        <v>633.0</v>
      </c>
      <c r="Q1358" s="103"/>
      <c r="R1358" s="168" t="str">
        <f t="shared" si="1"/>
        <v>152149</v>
      </c>
      <c r="S1358" s="181" t="str">
        <f>vlookup(R1358,route!$A$3:$L$2248,5,FALSE)</f>
        <v>Origin</v>
      </c>
      <c r="T1358" s="168" t="str">
        <f t="shared" si="2"/>
        <v>152163</v>
      </c>
      <c r="U1358" s="170" t="str">
        <f>vlookup(T1358,route!$A$3:$L$2248,5,FALSE)</f>
        <v>Destination</v>
      </c>
      <c r="V1358" s="131"/>
    </row>
    <row r="1359">
      <c r="A1359" s="160"/>
      <c r="B1359" s="168">
        <v>781.0</v>
      </c>
      <c r="C1359" s="170" t="s">
        <v>919</v>
      </c>
      <c r="D1359" s="154">
        <f>vlookup(E1359,terminals!$C$4:$O$196,13,FALSE)</f>
        <v>183</v>
      </c>
      <c r="E1359" s="170" t="s">
        <v>1115</v>
      </c>
      <c r="F1359" s="154">
        <f>vlookup(G1359,terminals!$C$4:$O$196,13,FALSE)</f>
        <v>188</v>
      </c>
      <c r="G1359" s="170" t="s">
        <v>306</v>
      </c>
      <c r="H1359" s="184" t="s">
        <v>1143</v>
      </c>
      <c r="I1359" s="185">
        <v>11400.0</v>
      </c>
      <c r="J1359" s="177">
        <v>9000.0</v>
      </c>
      <c r="K1359" s="178"/>
      <c r="L1359" s="179"/>
      <c r="M1359" s="103"/>
      <c r="N1359" s="103"/>
      <c r="O1359" s="162" t="s">
        <v>1415</v>
      </c>
      <c r="P1359" s="180">
        <v>668.0</v>
      </c>
      <c r="Q1359" s="103"/>
      <c r="R1359" s="168" t="str">
        <f t="shared" si="1"/>
        <v>781183</v>
      </c>
      <c r="S1359" s="181" t="str">
        <f>vlookup(R1359,route!$A$3:$L$2248,5,FALSE)</f>
        <v>Origin</v>
      </c>
      <c r="T1359" s="168" t="str">
        <f t="shared" si="2"/>
        <v>781188</v>
      </c>
      <c r="U1359" s="170" t="str">
        <f>vlookup(T1359,route!$A$3:$L$2248,5,FALSE)</f>
        <v>Dropoff</v>
      </c>
      <c r="V1359" s="131"/>
    </row>
    <row r="1360">
      <c r="A1360" s="160"/>
      <c r="B1360" s="168">
        <v>781.0</v>
      </c>
      <c r="C1360" s="170" t="s">
        <v>919</v>
      </c>
      <c r="D1360" s="154">
        <f>vlookup(E1360,terminals!$C$4:$O$196,13,FALSE)</f>
        <v>183</v>
      </c>
      <c r="E1360" s="170" t="s">
        <v>1115</v>
      </c>
      <c r="F1360" s="154">
        <f>vlookup(G1360,terminals!$C$4:$O$196,13,FALSE)</f>
        <v>187</v>
      </c>
      <c r="G1360" s="170" t="s">
        <v>307</v>
      </c>
      <c r="H1360" s="184" t="s">
        <v>1143</v>
      </c>
      <c r="I1360" s="185">
        <v>11400.0</v>
      </c>
      <c r="J1360" s="177">
        <v>9000.0</v>
      </c>
      <c r="K1360" s="178"/>
      <c r="L1360" s="179"/>
      <c r="M1360" s="103"/>
      <c r="N1360" s="103"/>
      <c r="O1360" s="162" t="s">
        <v>1401</v>
      </c>
      <c r="P1360" s="180">
        <v>585.0</v>
      </c>
      <c r="Q1360" s="103"/>
      <c r="R1360" s="168" t="str">
        <f t="shared" si="1"/>
        <v>781183</v>
      </c>
      <c r="S1360" s="181" t="str">
        <f>vlookup(R1360,route!$A$3:$L$2248,5,FALSE)</f>
        <v>Origin</v>
      </c>
      <c r="T1360" s="168" t="str">
        <f t="shared" si="2"/>
        <v>781187</v>
      </c>
      <c r="U1360" s="170" t="str">
        <f>vlookup(T1360,route!$A$3:$L$2248,5,FALSE)</f>
        <v>Dropoff</v>
      </c>
      <c r="V1360" s="131"/>
    </row>
    <row r="1361">
      <c r="A1361" s="160"/>
      <c r="B1361" s="168">
        <v>781.0</v>
      </c>
      <c r="C1361" s="170" t="s">
        <v>919</v>
      </c>
      <c r="D1361" s="154">
        <f>vlookup(E1361,terminals!$C$4:$O$196,13,FALSE)</f>
        <v>183</v>
      </c>
      <c r="E1361" s="170" t="s">
        <v>1115</v>
      </c>
      <c r="F1361" s="154">
        <f>vlookup(G1361,terminals!$C$4:$O$196,13,FALSE)</f>
        <v>186</v>
      </c>
      <c r="G1361" s="170" t="s">
        <v>327</v>
      </c>
      <c r="H1361" s="184" t="s">
        <v>1143</v>
      </c>
      <c r="I1361" s="185">
        <v>11400.0</v>
      </c>
      <c r="J1361" s="177">
        <v>9000.0</v>
      </c>
      <c r="K1361" s="178"/>
      <c r="L1361" s="179"/>
      <c r="M1361" s="103"/>
      <c r="N1361" s="103"/>
      <c r="O1361" s="162" t="s">
        <v>1449</v>
      </c>
      <c r="P1361" s="180">
        <v>594.0</v>
      </c>
      <c r="Q1361" s="103"/>
      <c r="R1361" s="168" t="str">
        <f t="shared" si="1"/>
        <v>781183</v>
      </c>
      <c r="S1361" s="181" t="str">
        <f>vlookup(R1361,route!$A$3:$L$2248,5,FALSE)</f>
        <v>Origin</v>
      </c>
      <c r="T1361" s="168" t="str">
        <f t="shared" si="2"/>
        <v>781186</v>
      </c>
      <c r="U1361" s="170" t="str">
        <f>vlookup(T1361,route!$A$3:$L$2248,5,FALSE)</f>
        <v>Lastdrop</v>
      </c>
      <c r="V1361" s="131"/>
    </row>
    <row r="1362">
      <c r="A1362" s="129"/>
      <c r="B1362" s="168">
        <v>781.0</v>
      </c>
      <c r="C1362" s="170" t="s">
        <v>919</v>
      </c>
      <c r="D1362" s="154">
        <f>vlookup(E1362,terminals!$C$4:$O$196,13,FALSE)</f>
        <v>183</v>
      </c>
      <c r="E1362" s="170" t="s">
        <v>1115</v>
      </c>
      <c r="F1362" s="154">
        <f>vlookup(G1362,terminals!$C$4:$O$196,13,FALSE)</f>
        <v>189</v>
      </c>
      <c r="G1362" s="170" t="s">
        <v>305</v>
      </c>
      <c r="H1362" s="184" t="s">
        <v>1143</v>
      </c>
      <c r="I1362" s="185">
        <v>11400.0</v>
      </c>
      <c r="J1362" s="177">
        <v>9000.0</v>
      </c>
      <c r="K1362" s="178"/>
      <c r="L1362" s="179"/>
      <c r="M1362" s="103"/>
      <c r="N1362" s="103"/>
      <c r="O1362" s="162" t="s">
        <v>1272</v>
      </c>
      <c r="P1362" s="180">
        <v>605.0</v>
      </c>
      <c r="Q1362" s="103"/>
      <c r="R1362" s="168" t="str">
        <f t="shared" si="1"/>
        <v>781183</v>
      </c>
      <c r="S1362" s="181" t="str">
        <f>vlookup(R1362,route!$A$3:$L$2248,5,FALSE)</f>
        <v>Origin</v>
      </c>
      <c r="T1362" s="168" t="str">
        <f t="shared" si="2"/>
        <v>781189</v>
      </c>
      <c r="U1362" s="170" t="str">
        <f>vlookup(T1362,route!$A$3:$L$2248,5,FALSE)</f>
        <v>Destination</v>
      </c>
      <c r="V1362" s="131"/>
    </row>
    <row r="1363">
      <c r="A1363" s="129"/>
      <c r="B1363" s="168">
        <v>782.0</v>
      </c>
      <c r="C1363" s="170" t="s">
        <v>920</v>
      </c>
      <c r="D1363" s="154">
        <f>vlookup(E1363,terminals!$C$4:$O$196,13,FALSE)</f>
        <v>183</v>
      </c>
      <c r="E1363" s="170" t="s">
        <v>1115</v>
      </c>
      <c r="F1363" s="154">
        <f>vlookup(G1363,terminals!$C$4:$O$196,13,FALSE)</f>
        <v>158</v>
      </c>
      <c r="G1363" s="174" t="s">
        <v>326</v>
      </c>
      <c r="H1363" s="184" t="s">
        <v>1143</v>
      </c>
      <c r="I1363" s="176">
        <v>9500.0</v>
      </c>
      <c r="J1363" s="177">
        <v>8250.0</v>
      </c>
      <c r="K1363" s="178"/>
      <c r="L1363" s="179"/>
      <c r="M1363" s="103"/>
      <c r="N1363" s="103"/>
      <c r="O1363" s="162" t="s">
        <v>1216</v>
      </c>
      <c r="P1363" s="180">
        <v>613.0</v>
      </c>
      <c r="Q1363" s="103"/>
      <c r="R1363" s="168" t="str">
        <f t="shared" si="1"/>
        <v>782183</v>
      </c>
      <c r="S1363" s="181" t="str">
        <f>vlookup(R1363,route!$A$3:$L$2248,5,FALSE)</f>
        <v>Origin</v>
      </c>
      <c r="T1363" s="168" t="str">
        <f t="shared" si="2"/>
        <v>782158</v>
      </c>
      <c r="U1363" s="170" t="str">
        <f>vlookup(T1363,route!$A$3:$L$2248,5,FALSE)</f>
        <v>Destination</v>
      </c>
      <c r="V1363" s="131"/>
    </row>
    <row r="1364">
      <c r="A1364" s="160"/>
      <c r="B1364" s="168">
        <v>783.0</v>
      </c>
      <c r="C1364" s="170" t="s">
        <v>921</v>
      </c>
      <c r="D1364" s="154">
        <f>vlookup(E1364,terminals!$C$4:$O$196,13,FALSE)</f>
        <v>183</v>
      </c>
      <c r="E1364" s="170" t="s">
        <v>1115</v>
      </c>
      <c r="F1364" s="154">
        <f>vlookup(G1364,terminals!$C$4:$O$196,13,FALSE)</f>
        <v>166</v>
      </c>
      <c r="G1364" s="170" t="s">
        <v>314</v>
      </c>
      <c r="H1364" s="184" t="s">
        <v>1143</v>
      </c>
      <c r="I1364" s="176">
        <v>9500.0</v>
      </c>
      <c r="J1364" s="186">
        <v>7500.0</v>
      </c>
      <c r="K1364" s="178"/>
      <c r="L1364" s="179"/>
      <c r="M1364" s="103"/>
      <c r="N1364" s="103"/>
      <c r="O1364" s="162" t="s">
        <v>1186</v>
      </c>
      <c r="P1364" s="180">
        <v>616.0</v>
      </c>
      <c r="Q1364" s="103"/>
      <c r="R1364" s="168" t="str">
        <f t="shared" si="1"/>
        <v>783183</v>
      </c>
      <c r="S1364" s="181" t="str">
        <f>vlookup(R1364,route!$A$3:$L$2248,5,FALSE)</f>
        <v>Origin</v>
      </c>
      <c r="T1364" s="168" t="str">
        <f t="shared" si="2"/>
        <v>783166</v>
      </c>
      <c r="U1364" s="170" t="str">
        <f>vlookup(T1364,route!$A$3:$L$2248,5,FALSE)</f>
        <v>Dropoff</v>
      </c>
      <c r="V1364" s="131"/>
    </row>
    <row r="1365">
      <c r="A1365" s="160"/>
      <c r="B1365" s="168">
        <v>783.0</v>
      </c>
      <c r="C1365" s="170" t="s">
        <v>921</v>
      </c>
      <c r="D1365" s="154">
        <f>vlookup(E1365,terminals!$C$4:$O$196,13,FALSE)</f>
        <v>183</v>
      </c>
      <c r="E1365" s="170" t="s">
        <v>1115</v>
      </c>
      <c r="F1365" s="154">
        <f>vlookup(G1365,terminals!$C$4:$O$196,13,FALSE)</f>
        <v>165</v>
      </c>
      <c r="G1365" s="170" t="s">
        <v>320</v>
      </c>
      <c r="H1365" s="184" t="s">
        <v>1143</v>
      </c>
      <c r="I1365" s="176">
        <v>9500.0</v>
      </c>
      <c r="J1365" s="186">
        <v>7500.0</v>
      </c>
      <c r="K1365" s="178"/>
      <c r="L1365" s="179"/>
      <c r="M1365" s="103"/>
      <c r="N1365" s="103"/>
      <c r="O1365" s="162" t="s">
        <v>1370</v>
      </c>
      <c r="P1365" s="180">
        <v>618.0</v>
      </c>
      <c r="Q1365" s="103"/>
      <c r="R1365" s="168" t="str">
        <f t="shared" si="1"/>
        <v>783183</v>
      </c>
      <c r="S1365" s="181" t="str">
        <f>vlookup(R1365,route!$A$3:$L$2248,5,FALSE)</f>
        <v>Origin</v>
      </c>
      <c r="T1365" s="168" t="str">
        <f t="shared" si="2"/>
        <v>783165</v>
      </c>
      <c r="U1365" s="170" t="str">
        <f>vlookup(T1365,route!$A$3:$L$2248,5,FALSE)</f>
        <v>Dropoff</v>
      </c>
      <c r="V1365" s="131"/>
    </row>
    <row r="1366">
      <c r="A1366" s="160"/>
      <c r="B1366" s="168">
        <v>783.0</v>
      </c>
      <c r="C1366" s="170" t="s">
        <v>921</v>
      </c>
      <c r="D1366" s="154">
        <f>vlookup(E1366,terminals!$C$4:$O$196,13,FALSE)</f>
        <v>183</v>
      </c>
      <c r="E1366" s="170" t="s">
        <v>1115</v>
      </c>
      <c r="F1366" s="154">
        <f>vlookup(G1366,terminals!$C$4:$O$196,13,FALSE)</f>
        <v>175</v>
      </c>
      <c r="G1366" s="170" t="s">
        <v>322</v>
      </c>
      <c r="H1366" s="184" t="s">
        <v>1143</v>
      </c>
      <c r="I1366" s="176">
        <v>9500.0</v>
      </c>
      <c r="J1366" s="186">
        <v>7500.0</v>
      </c>
      <c r="K1366" s="178"/>
      <c r="L1366" s="179"/>
      <c r="M1366" s="103"/>
      <c r="N1366" s="103"/>
      <c r="O1366" s="162" t="s">
        <v>1237</v>
      </c>
      <c r="P1366" s="180">
        <v>625.0</v>
      </c>
      <c r="Q1366" s="103"/>
      <c r="R1366" s="168" t="str">
        <f t="shared" si="1"/>
        <v>783183</v>
      </c>
      <c r="S1366" s="181" t="str">
        <f>vlookup(R1366,route!$A$3:$L$2248,5,FALSE)</f>
        <v>Origin</v>
      </c>
      <c r="T1366" s="168" t="str">
        <f t="shared" si="2"/>
        <v>783175</v>
      </c>
      <c r="U1366" s="170" t="str">
        <f>vlookup(T1366,route!$A$3:$L$2248,5,FALSE)</f>
        <v>Dropoff</v>
      </c>
      <c r="V1366" s="131"/>
    </row>
    <row r="1367">
      <c r="A1367" s="160"/>
      <c r="B1367" s="168">
        <v>783.0</v>
      </c>
      <c r="C1367" s="170" t="s">
        <v>921</v>
      </c>
      <c r="D1367" s="154">
        <f>vlookup(E1367,terminals!$C$4:$O$196,13,FALSE)</f>
        <v>183</v>
      </c>
      <c r="E1367" s="170" t="s">
        <v>1115</v>
      </c>
      <c r="F1367" s="154">
        <f>vlookup(G1367,terminals!$C$4:$O$196,13,FALSE)</f>
        <v>161</v>
      </c>
      <c r="G1367" s="170" t="s">
        <v>321</v>
      </c>
      <c r="H1367" s="184" t="s">
        <v>1143</v>
      </c>
      <c r="I1367" s="176">
        <v>9500.0</v>
      </c>
      <c r="J1367" s="186">
        <v>7500.0</v>
      </c>
      <c r="K1367" s="178"/>
      <c r="L1367" s="179"/>
      <c r="M1367" s="103"/>
      <c r="N1367" s="103"/>
      <c r="O1367" s="162" t="s">
        <v>1398</v>
      </c>
      <c r="P1367" s="180">
        <v>640.0</v>
      </c>
      <c r="Q1367" s="103"/>
      <c r="R1367" s="168" t="str">
        <f t="shared" si="1"/>
        <v>783183</v>
      </c>
      <c r="S1367" s="181" t="str">
        <f>vlookup(R1367,route!$A$3:$L$2248,5,FALSE)</f>
        <v>Origin</v>
      </c>
      <c r="T1367" s="168" t="str">
        <f t="shared" si="2"/>
        <v>783161</v>
      </c>
      <c r="U1367" s="170" t="str">
        <f>vlookup(T1367,route!$A$3:$L$2248,5,FALSE)</f>
        <v>Dropoff</v>
      </c>
      <c r="V1367" s="131"/>
    </row>
    <row r="1368">
      <c r="A1368" s="160"/>
      <c r="B1368" s="168">
        <v>783.0</v>
      </c>
      <c r="C1368" s="170" t="s">
        <v>921</v>
      </c>
      <c r="D1368" s="154">
        <f>vlookup(E1368,terminals!$C$4:$O$196,13,FALSE)</f>
        <v>183</v>
      </c>
      <c r="E1368" s="170" t="s">
        <v>1115</v>
      </c>
      <c r="F1368" s="154">
        <f>vlookup(G1368,terminals!$C$4:$O$196,13,FALSE)</f>
        <v>174</v>
      </c>
      <c r="G1368" s="170" t="s">
        <v>1110</v>
      </c>
      <c r="H1368" s="184" t="s">
        <v>1143</v>
      </c>
      <c r="I1368" s="176">
        <v>9500.0</v>
      </c>
      <c r="J1368" s="186">
        <v>7500.0</v>
      </c>
      <c r="K1368" s="178"/>
      <c r="L1368" s="179"/>
      <c r="M1368" s="103"/>
      <c r="N1368" s="103"/>
      <c r="O1368" s="162" t="s">
        <v>1429</v>
      </c>
      <c r="P1368" s="180">
        <v>666.0</v>
      </c>
      <c r="Q1368" s="103"/>
      <c r="R1368" s="168" t="str">
        <f t="shared" si="1"/>
        <v>783183</v>
      </c>
      <c r="S1368" s="181" t="str">
        <f>vlookup(R1368,route!$A$3:$L$2248,5,FALSE)</f>
        <v>Origin</v>
      </c>
      <c r="T1368" s="168" t="str">
        <f t="shared" si="2"/>
        <v>783174</v>
      </c>
      <c r="U1368" s="170" t="str">
        <f>vlookup(T1368,route!$A$3:$L$2248,5,FALSE)</f>
        <v>Dropoff</v>
      </c>
      <c r="V1368" s="131"/>
    </row>
    <row r="1369">
      <c r="A1369" s="160"/>
      <c r="B1369" s="168">
        <v>783.0</v>
      </c>
      <c r="C1369" s="170" t="s">
        <v>921</v>
      </c>
      <c r="D1369" s="154">
        <f>vlookup(E1369,terminals!$C$4:$O$196,13,FALSE)</f>
        <v>183</v>
      </c>
      <c r="E1369" s="170" t="s">
        <v>1115</v>
      </c>
      <c r="F1369" s="154">
        <f>vlookup(G1369,terminals!$C$4:$O$196,13,FALSE)</f>
        <v>168</v>
      </c>
      <c r="G1369" s="170" t="s">
        <v>348</v>
      </c>
      <c r="H1369" s="184" t="s">
        <v>1143</v>
      </c>
      <c r="I1369" s="176">
        <v>9500.0</v>
      </c>
      <c r="J1369" s="186">
        <v>7500.0</v>
      </c>
      <c r="K1369" s="178"/>
      <c r="L1369" s="179"/>
      <c r="M1369" s="103"/>
      <c r="N1369" s="103"/>
      <c r="O1369" s="162" t="s">
        <v>1429</v>
      </c>
      <c r="P1369" s="180">
        <v>425.0</v>
      </c>
      <c r="Q1369" s="103"/>
      <c r="R1369" s="168" t="str">
        <f t="shared" si="1"/>
        <v>783183</v>
      </c>
      <c r="S1369" s="181" t="str">
        <f>vlookup(R1369,route!$A$3:$L$2248,5,FALSE)</f>
        <v>Origin</v>
      </c>
      <c r="T1369" s="168" t="str">
        <f t="shared" si="2"/>
        <v>783168</v>
      </c>
      <c r="U1369" s="170" t="str">
        <f>vlookup(T1369,route!$A$3:$L$2248,5,FALSE)</f>
        <v>Dropoff</v>
      </c>
      <c r="V1369" s="131"/>
    </row>
    <row r="1370">
      <c r="A1370" s="160"/>
      <c r="B1370" s="168">
        <v>783.0</v>
      </c>
      <c r="C1370" s="170" t="s">
        <v>921</v>
      </c>
      <c r="D1370" s="154">
        <f>vlookup(E1370,terminals!$C$4:$O$196,13,FALSE)</f>
        <v>183</v>
      </c>
      <c r="E1370" s="170" t="s">
        <v>1115</v>
      </c>
      <c r="F1370" s="154">
        <f>vlookup(G1370,terminals!$C$4:$O$196,13,FALSE)</f>
        <v>160</v>
      </c>
      <c r="G1370" s="170" t="s">
        <v>1109</v>
      </c>
      <c r="H1370" s="184" t="s">
        <v>1143</v>
      </c>
      <c r="I1370" s="176">
        <v>9500.0</v>
      </c>
      <c r="J1370" s="186">
        <v>7500.0</v>
      </c>
      <c r="K1370" s="178"/>
      <c r="L1370" s="179"/>
      <c r="M1370" s="103"/>
      <c r="N1370" s="103"/>
      <c r="O1370" s="162" t="s">
        <v>1330</v>
      </c>
      <c r="P1370" s="180">
        <v>435.0</v>
      </c>
      <c r="Q1370" s="103"/>
      <c r="R1370" s="168" t="str">
        <f t="shared" si="1"/>
        <v>783183</v>
      </c>
      <c r="S1370" s="181" t="str">
        <f>vlookup(R1370,route!$A$3:$L$2248,5,FALSE)</f>
        <v>Origin</v>
      </c>
      <c r="T1370" s="168" t="str">
        <f t="shared" si="2"/>
        <v>783160</v>
      </c>
      <c r="U1370" s="170" t="str">
        <f>vlookup(T1370,route!$A$3:$L$2248,5,FALSE)</f>
        <v>Lastdrop</v>
      </c>
      <c r="V1370" s="131"/>
    </row>
    <row r="1371">
      <c r="A1371" s="129"/>
      <c r="B1371" s="168">
        <v>783.0</v>
      </c>
      <c r="C1371" s="170" t="s">
        <v>921</v>
      </c>
      <c r="D1371" s="154">
        <f>vlookup(E1371,terminals!$C$4:$O$196,13,FALSE)</f>
        <v>183</v>
      </c>
      <c r="E1371" s="170" t="s">
        <v>1115</v>
      </c>
      <c r="F1371" s="154">
        <f>vlookup(G1371,terminals!$C$4:$O$196,13,FALSE)</f>
        <v>164</v>
      </c>
      <c r="G1371" s="170" t="s">
        <v>316</v>
      </c>
      <c r="H1371" s="184" t="s">
        <v>1143</v>
      </c>
      <c r="I1371" s="176">
        <v>9500.0</v>
      </c>
      <c r="J1371" s="186">
        <v>7500.0</v>
      </c>
      <c r="K1371" s="178"/>
      <c r="L1371" s="179"/>
      <c r="M1371" s="103"/>
      <c r="N1371" s="103"/>
      <c r="O1371" s="162" t="s">
        <v>1436</v>
      </c>
      <c r="P1371" s="180">
        <v>446.0</v>
      </c>
      <c r="Q1371" s="103"/>
      <c r="R1371" s="168" t="str">
        <f t="shared" si="1"/>
        <v>783183</v>
      </c>
      <c r="S1371" s="181" t="str">
        <f>vlookup(R1371,route!$A$3:$L$2248,5,FALSE)</f>
        <v>Origin</v>
      </c>
      <c r="T1371" s="168" t="str">
        <f t="shared" si="2"/>
        <v>783164</v>
      </c>
      <c r="U1371" s="170" t="str">
        <f>vlookup(T1371,route!$A$3:$L$2248,5,FALSE)</f>
        <v>Destination</v>
      </c>
      <c r="V1371" s="131"/>
    </row>
    <row r="1372">
      <c r="A1372" s="103"/>
      <c r="B1372" s="168">
        <v>784.0</v>
      </c>
      <c r="C1372" s="170" t="s">
        <v>922</v>
      </c>
      <c r="D1372" s="154">
        <f>vlookup(E1372,terminals!$C$4:$O$196,13,FALSE)</f>
        <v>123</v>
      </c>
      <c r="E1372" s="170" t="s">
        <v>346</v>
      </c>
      <c r="F1372" s="189">
        <f>vlookup(G1372,terminals!$C$4:$O$196,13,FALSE)</f>
        <v>158</v>
      </c>
      <c r="G1372" s="170" t="s">
        <v>326</v>
      </c>
      <c r="H1372" s="184" t="s">
        <v>1143</v>
      </c>
      <c r="I1372" s="185">
        <v>9975.0</v>
      </c>
      <c r="J1372" s="163">
        <v>7875.0</v>
      </c>
      <c r="K1372" s="178"/>
      <c r="L1372" s="190"/>
      <c r="M1372" s="103"/>
      <c r="N1372" s="103"/>
      <c r="O1372" s="162" t="s">
        <v>1305</v>
      </c>
      <c r="P1372" s="180">
        <v>453.0</v>
      </c>
      <c r="Q1372" s="103"/>
      <c r="R1372" s="168" t="str">
        <f t="shared" si="1"/>
        <v>784123</v>
      </c>
      <c r="S1372" s="181" t="str">
        <f>vlookup(R1372,route!$A$3:$L$2248,5,FALSE)</f>
        <v>Origin</v>
      </c>
      <c r="T1372" s="168" t="str">
        <f t="shared" si="2"/>
        <v>784158</v>
      </c>
      <c r="U1372" s="170" t="str">
        <f>vlookup(T1372,route!$A$3:$L$2248,5,FALSE)</f>
        <v>Destination</v>
      </c>
      <c r="V1372" s="131"/>
    </row>
    <row r="1373">
      <c r="A1373" s="160"/>
      <c r="B1373" s="168">
        <v>785.0</v>
      </c>
      <c r="C1373" s="170" t="s">
        <v>923</v>
      </c>
      <c r="D1373" s="154">
        <f>vlookup(E1373,terminals!$C$4:$O$196,13,FALSE)</f>
        <v>123</v>
      </c>
      <c r="E1373" s="170" t="s">
        <v>346</v>
      </c>
      <c r="F1373" s="154">
        <f>vlookup(G1373,terminals!$C$4:$O$196,13,FALSE)</f>
        <v>166</v>
      </c>
      <c r="G1373" s="170" t="s">
        <v>314</v>
      </c>
      <c r="H1373" s="184" t="s">
        <v>1143</v>
      </c>
      <c r="I1373" s="185">
        <v>9975.0</v>
      </c>
      <c r="J1373" s="177">
        <v>7875.0</v>
      </c>
      <c r="K1373" s="178"/>
      <c r="L1373" s="179"/>
      <c r="M1373" s="103"/>
      <c r="N1373" s="103"/>
      <c r="O1373" s="162" t="s">
        <v>1557</v>
      </c>
      <c r="P1373" s="180">
        <v>457.0</v>
      </c>
      <c r="Q1373" s="103"/>
      <c r="R1373" s="168" t="str">
        <f t="shared" si="1"/>
        <v>785123</v>
      </c>
      <c r="S1373" s="181" t="str">
        <f>vlookup(R1373,route!$A$3:$L$2248,5,FALSE)</f>
        <v>Origin</v>
      </c>
      <c r="T1373" s="168" t="str">
        <f t="shared" si="2"/>
        <v>785166</v>
      </c>
      <c r="U1373" s="170" t="str">
        <f>vlookup(T1373,route!$A$3:$L$2248,5,FALSE)</f>
        <v>Dropoff</v>
      </c>
      <c r="V1373" s="131"/>
    </row>
    <row r="1374">
      <c r="A1374" s="160"/>
      <c r="B1374" s="168">
        <v>785.0</v>
      </c>
      <c r="C1374" s="170" t="s">
        <v>923</v>
      </c>
      <c r="D1374" s="154">
        <f>vlookup(E1374,terminals!$C$4:$O$196,13,FALSE)</f>
        <v>123</v>
      </c>
      <c r="E1374" s="170" t="s">
        <v>346</v>
      </c>
      <c r="F1374" s="154">
        <f>vlookup(G1374,terminals!$C$4:$O$196,13,FALSE)</f>
        <v>165</v>
      </c>
      <c r="G1374" s="170" t="s">
        <v>320</v>
      </c>
      <c r="H1374" s="184" t="s">
        <v>1143</v>
      </c>
      <c r="I1374" s="185">
        <v>9975.0</v>
      </c>
      <c r="J1374" s="177">
        <v>7875.0</v>
      </c>
      <c r="K1374" s="178"/>
      <c r="L1374" s="179"/>
      <c r="M1374" s="103"/>
      <c r="N1374" s="103"/>
      <c r="O1374" s="162" t="s">
        <v>1480</v>
      </c>
      <c r="P1374" s="180">
        <v>458.0</v>
      </c>
      <c r="Q1374" s="103"/>
      <c r="R1374" s="168" t="str">
        <f t="shared" si="1"/>
        <v>785123</v>
      </c>
      <c r="S1374" s="181" t="str">
        <f>vlookup(R1374,route!$A$3:$L$2248,5,FALSE)</f>
        <v>Origin</v>
      </c>
      <c r="T1374" s="168" t="str">
        <f t="shared" si="2"/>
        <v>785165</v>
      </c>
      <c r="U1374" s="170" t="str">
        <f>vlookup(T1374,route!$A$3:$L$2248,5,FALSE)</f>
        <v>Dropoff</v>
      </c>
      <c r="V1374" s="131"/>
    </row>
    <row r="1375">
      <c r="A1375" s="160"/>
      <c r="B1375" s="168">
        <v>785.0</v>
      </c>
      <c r="C1375" s="170" t="s">
        <v>923</v>
      </c>
      <c r="D1375" s="154">
        <f>vlookup(E1375,terminals!$C$4:$O$196,13,FALSE)</f>
        <v>123</v>
      </c>
      <c r="E1375" s="170" t="s">
        <v>346</v>
      </c>
      <c r="F1375" s="154">
        <f>vlookup(G1375,terminals!$C$4:$O$196,13,FALSE)</f>
        <v>175</v>
      </c>
      <c r="G1375" s="170" t="s">
        <v>322</v>
      </c>
      <c r="H1375" s="184" t="s">
        <v>1143</v>
      </c>
      <c r="I1375" s="185">
        <v>9975.0</v>
      </c>
      <c r="J1375" s="177">
        <v>7875.0</v>
      </c>
      <c r="K1375" s="178"/>
      <c r="L1375" s="179"/>
      <c r="M1375" s="103"/>
      <c r="N1375" s="103"/>
      <c r="O1375" s="162" t="s">
        <v>1558</v>
      </c>
      <c r="P1375" s="180">
        <v>465.0</v>
      </c>
      <c r="Q1375" s="103"/>
      <c r="R1375" s="168" t="str">
        <f t="shared" si="1"/>
        <v>785123</v>
      </c>
      <c r="S1375" s="181" t="str">
        <f>vlookup(R1375,route!$A$3:$L$2248,5,FALSE)</f>
        <v>Origin</v>
      </c>
      <c r="T1375" s="168" t="str">
        <f t="shared" si="2"/>
        <v>785175</v>
      </c>
      <c r="U1375" s="170" t="str">
        <f>vlookup(T1375,route!$A$3:$L$2248,5,FALSE)</f>
        <v>Dropoff</v>
      </c>
      <c r="V1375" s="131"/>
    </row>
    <row r="1376">
      <c r="A1376" s="160"/>
      <c r="B1376" s="168">
        <v>785.0</v>
      </c>
      <c r="C1376" s="170" t="s">
        <v>923</v>
      </c>
      <c r="D1376" s="154">
        <f>vlookup(E1376,terminals!$C$4:$O$196,13,FALSE)</f>
        <v>123</v>
      </c>
      <c r="E1376" s="170" t="s">
        <v>346</v>
      </c>
      <c r="F1376" s="154">
        <f>vlookup(G1376,terminals!$C$4:$O$196,13,FALSE)</f>
        <v>161</v>
      </c>
      <c r="G1376" s="170" t="s">
        <v>321</v>
      </c>
      <c r="H1376" s="184" t="s">
        <v>1143</v>
      </c>
      <c r="I1376" s="185">
        <v>9975.0</v>
      </c>
      <c r="J1376" s="177">
        <v>7875.0</v>
      </c>
      <c r="K1376" s="178"/>
      <c r="L1376" s="179"/>
      <c r="M1376" s="103"/>
      <c r="N1376" s="103"/>
      <c r="O1376" s="162" t="s">
        <v>1441</v>
      </c>
      <c r="P1376" s="180">
        <v>481.0</v>
      </c>
      <c r="Q1376" s="103"/>
      <c r="R1376" s="168" t="str">
        <f t="shared" si="1"/>
        <v>785123</v>
      </c>
      <c r="S1376" s="181" t="str">
        <f>vlookup(R1376,route!$A$3:$L$2248,5,FALSE)</f>
        <v>Origin</v>
      </c>
      <c r="T1376" s="168" t="str">
        <f t="shared" si="2"/>
        <v>785161</v>
      </c>
      <c r="U1376" s="170" t="str">
        <f>vlookup(T1376,route!$A$3:$L$2248,5,FALSE)</f>
        <v>Dropoff</v>
      </c>
      <c r="V1376" s="131"/>
    </row>
    <row r="1377">
      <c r="A1377" s="160"/>
      <c r="B1377" s="168">
        <v>785.0</v>
      </c>
      <c r="C1377" s="170" t="s">
        <v>923</v>
      </c>
      <c r="D1377" s="154">
        <f>vlookup(E1377,terminals!$C$4:$O$196,13,FALSE)</f>
        <v>123</v>
      </c>
      <c r="E1377" s="170" t="s">
        <v>346</v>
      </c>
      <c r="F1377" s="154">
        <f>vlookup(G1377,terminals!$C$4:$O$196,13,FALSE)</f>
        <v>174</v>
      </c>
      <c r="G1377" s="170" t="s">
        <v>1110</v>
      </c>
      <c r="H1377" s="184" t="s">
        <v>1143</v>
      </c>
      <c r="I1377" s="185">
        <v>9975.0</v>
      </c>
      <c r="J1377" s="177">
        <v>7875.0</v>
      </c>
      <c r="K1377" s="178"/>
      <c r="L1377" s="179"/>
      <c r="M1377" s="103"/>
      <c r="N1377" s="103"/>
      <c r="O1377" s="162" t="s">
        <v>1559</v>
      </c>
      <c r="P1377" s="180">
        <v>507.0</v>
      </c>
      <c r="Q1377" s="103"/>
      <c r="R1377" s="168" t="str">
        <f t="shared" si="1"/>
        <v>785123</v>
      </c>
      <c r="S1377" s="181" t="str">
        <f>vlookup(R1377,route!$A$3:$L$2248,5,FALSE)</f>
        <v>Origin</v>
      </c>
      <c r="T1377" s="168" t="str">
        <f t="shared" si="2"/>
        <v>785174</v>
      </c>
      <c r="U1377" s="170" t="str">
        <f>vlookup(T1377,route!$A$3:$L$2248,5,FALSE)</f>
        <v>Dropoff</v>
      </c>
      <c r="V1377" s="131"/>
    </row>
    <row r="1378">
      <c r="A1378" s="160"/>
      <c r="B1378" s="168">
        <v>785.0</v>
      </c>
      <c r="C1378" s="170" t="s">
        <v>923</v>
      </c>
      <c r="D1378" s="154">
        <f>vlookup(E1378,terminals!$C$4:$O$196,13,FALSE)</f>
        <v>123</v>
      </c>
      <c r="E1378" s="170" t="s">
        <v>346</v>
      </c>
      <c r="F1378" s="154">
        <f>vlookup(G1378,terminals!$C$4:$O$196,13,FALSE)</f>
        <v>168</v>
      </c>
      <c r="G1378" s="170" t="s">
        <v>348</v>
      </c>
      <c r="H1378" s="184" t="s">
        <v>1143</v>
      </c>
      <c r="I1378" s="185">
        <v>9975.0</v>
      </c>
      <c r="J1378" s="177">
        <v>7875.0</v>
      </c>
      <c r="K1378" s="178"/>
      <c r="L1378" s="179"/>
      <c r="M1378" s="103"/>
      <c r="N1378" s="103"/>
      <c r="O1378" s="162" t="s">
        <v>1560</v>
      </c>
      <c r="P1378" s="180">
        <v>467.0</v>
      </c>
      <c r="Q1378" s="103"/>
      <c r="R1378" s="168" t="str">
        <f t="shared" si="1"/>
        <v>785123</v>
      </c>
      <c r="S1378" s="181" t="str">
        <f>vlookup(R1378,route!$A$3:$L$2248,5,FALSE)</f>
        <v>Origin</v>
      </c>
      <c r="T1378" s="168" t="str">
        <f t="shared" si="2"/>
        <v>785168</v>
      </c>
      <c r="U1378" s="170" t="str">
        <f>vlookup(T1378,route!$A$3:$L$2248,5,FALSE)</f>
        <v>Dropoff</v>
      </c>
      <c r="V1378" s="131"/>
    </row>
    <row r="1379">
      <c r="A1379" s="160"/>
      <c r="B1379" s="168">
        <v>785.0</v>
      </c>
      <c r="C1379" s="170" t="s">
        <v>923</v>
      </c>
      <c r="D1379" s="154">
        <f>vlookup(E1379,terminals!$C$4:$O$196,13,FALSE)</f>
        <v>123</v>
      </c>
      <c r="E1379" s="170" t="s">
        <v>346</v>
      </c>
      <c r="F1379" s="154">
        <f>vlookup(G1379,terminals!$C$4:$O$196,13,FALSE)</f>
        <v>160</v>
      </c>
      <c r="G1379" s="170" t="s">
        <v>1109</v>
      </c>
      <c r="H1379" s="184" t="s">
        <v>1143</v>
      </c>
      <c r="I1379" s="185">
        <v>9975.0</v>
      </c>
      <c r="J1379" s="177">
        <v>7875.0</v>
      </c>
      <c r="K1379" s="178"/>
      <c r="L1379" s="179"/>
      <c r="M1379" s="103"/>
      <c r="N1379" s="103"/>
      <c r="O1379" s="162" t="s">
        <v>1472</v>
      </c>
      <c r="P1379" s="180">
        <v>468.0</v>
      </c>
      <c r="Q1379" s="103"/>
      <c r="R1379" s="168" t="str">
        <f t="shared" si="1"/>
        <v>785123</v>
      </c>
      <c r="S1379" s="181" t="str">
        <f>vlookup(R1379,route!$A$3:$L$2248,5,FALSE)</f>
        <v>Origin</v>
      </c>
      <c r="T1379" s="168" t="str">
        <f t="shared" si="2"/>
        <v>785160</v>
      </c>
      <c r="U1379" s="170" t="str">
        <f>vlookup(T1379,route!$A$3:$L$2248,5,FALSE)</f>
        <v>Dropoff</v>
      </c>
      <c r="V1379" s="131"/>
    </row>
    <row r="1380">
      <c r="A1380" s="160"/>
      <c r="B1380" s="168">
        <v>785.0</v>
      </c>
      <c r="C1380" s="170" t="s">
        <v>923</v>
      </c>
      <c r="D1380" s="154">
        <f>vlookup(E1380,terminals!$C$4:$O$196,13,FALSE)</f>
        <v>123</v>
      </c>
      <c r="E1380" s="170" t="s">
        <v>346</v>
      </c>
      <c r="F1380" s="154">
        <f>vlookup(G1380,terminals!$C$4:$O$196,13,FALSE)</f>
        <v>164</v>
      </c>
      <c r="G1380" s="170" t="s">
        <v>316</v>
      </c>
      <c r="H1380" s="184" t="s">
        <v>1143</v>
      </c>
      <c r="I1380" s="185">
        <v>9975.0</v>
      </c>
      <c r="J1380" s="177">
        <v>7875.0</v>
      </c>
      <c r="K1380" s="178"/>
      <c r="L1380" s="179"/>
      <c r="M1380" s="103"/>
      <c r="N1380" s="103"/>
      <c r="O1380" s="162" t="s">
        <v>1188</v>
      </c>
      <c r="P1380" s="180">
        <v>472.0</v>
      </c>
      <c r="Q1380" s="103"/>
      <c r="R1380" s="168" t="str">
        <f t="shared" si="1"/>
        <v>785123</v>
      </c>
      <c r="S1380" s="181" t="str">
        <f>vlookup(R1380,route!$A$3:$L$2248,5,FALSE)</f>
        <v>Origin</v>
      </c>
      <c r="T1380" s="168" t="str">
        <f t="shared" si="2"/>
        <v>785164</v>
      </c>
      <c r="U1380" s="170" t="str">
        <f>vlookup(T1380,route!$A$3:$L$2248,5,FALSE)</f>
        <v>Lastdrop</v>
      </c>
      <c r="V1380" s="131"/>
    </row>
    <row r="1381">
      <c r="A1381" s="129"/>
      <c r="B1381" s="168">
        <v>785.0</v>
      </c>
      <c r="C1381" s="170" t="s">
        <v>923</v>
      </c>
      <c r="D1381" s="154">
        <f>vlookup(E1381,terminals!$C$4:$O$196,13,FALSE)</f>
        <v>123</v>
      </c>
      <c r="E1381" s="170" t="s">
        <v>346</v>
      </c>
      <c r="F1381" s="154">
        <f>vlookup(G1381,terminals!$C$4:$O$196,13,FALSE)</f>
        <v>172</v>
      </c>
      <c r="G1381" s="170" t="s">
        <v>325</v>
      </c>
      <c r="H1381" s="184" t="s">
        <v>1143</v>
      </c>
      <c r="I1381" s="185">
        <v>9975.0</v>
      </c>
      <c r="J1381" s="177">
        <v>7875.0</v>
      </c>
      <c r="K1381" s="178"/>
      <c r="L1381" s="179"/>
      <c r="M1381" s="103"/>
      <c r="N1381" s="103"/>
      <c r="O1381" s="162" t="s">
        <v>1290</v>
      </c>
      <c r="P1381" s="180">
        <v>507.0</v>
      </c>
      <c r="Q1381" s="103"/>
      <c r="R1381" s="168" t="str">
        <f t="shared" si="1"/>
        <v>785123</v>
      </c>
      <c r="S1381" s="181" t="str">
        <f>vlookup(R1381,route!$A$3:$L$2248,5,FALSE)</f>
        <v>Origin</v>
      </c>
      <c r="T1381" s="168" t="str">
        <f t="shared" si="2"/>
        <v>785172</v>
      </c>
      <c r="U1381" s="170" t="str">
        <f>vlookup(T1381,route!$A$3:$L$2248,5,FALSE)</f>
        <v>Destination</v>
      </c>
      <c r="V1381" s="131"/>
    </row>
    <row r="1382">
      <c r="A1382" s="160"/>
      <c r="B1382" s="168">
        <v>786.0</v>
      </c>
      <c r="C1382" s="174" t="s">
        <v>924</v>
      </c>
      <c r="D1382" s="154">
        <f>vlookup(E1382,terminals!$C$4:$O$196,13,FALSE)</f>
        <v>187</v>
      </c>
      <c r="E1382" s="174" t="s">
        <v>307</v>
      </c>
      <c r="F1382" s="154">
        <f>vlookup(G1382,terminals!$C$4:$O$196,13,FALSE)</f>
        <v>142</v>
      </c>
      <c r="G1382" s="174" t="s">
        <v>342</v>
      </c>
      <c r="H1382" s="184" t="s">
        <v>1143</v>
      </c>
      <c r="I1382" s="176">
        <v>10450.0</v>
      </c>
      <c r="J1382" s="177">
        <v>8250.0</v>
      </c>
      <c r="K1382" s="178"/>
      <c r="L1382" s="179"/>
      <c r="M1382" s="103"/>
      <c r="N1382" s="103"/>
      <c r="O1382" s="162" t="s">
        <v>1157</v>
      </c>
      <c r="P1382" s="180">
        <v>658.0</v>
      </c>
      <c r="Q1382" s="103"/>
      <c r="R1382" s="168" t="str">
        <f t="shared" si="1"/>
        <v>786187</v>
      </c>
      <c r="S1382" s="181" t="str">
        <f>vlookup(R1382,route!$A$3:$L$2248,5,FALSE)</f>
        <v>Origin</v>
      </c>
      <c r="T1382" s="168" t="str">
        <f t="shared" si="2"/>
        <v>786142</v>
      </c>
      <c r="U1382" s="170" t="str">
        <f>vlookup(T1382,route!$A$3:$L$2248,5,FALSE)</f>
        <v>Dropoff</v>
      </c>
      <c r="V1382" s="131"/>
    </row>
    <row r="1383">
      <c r="A1383" s="160"/>
      <c r="B1383" s="168">
        <v>786.0</v>
      </c>
      <c r="C1383" s="174" t="s">
        <v>924</v>
      </c>
      <c r="D1383" s="154">
        <f>vlookup(E1383,terminals!$C$4:$O$196,13,FALSE)</f>
        <v>187</v>
      </c>
      <c r="E1383" s="174" t="s">
        <v>307</v>
      </c>
      <c r="F1383" s="154">
        <f>vlookup(G1383,terminals!$C$4:$O$196,13,FALSE)</f>
        <v>127</v>
      </c>
      <c r="G1383" s="174" t="s">
        <v>336</v>
      </c>
      <c r="H1383" s="184" t="s">
        <v>1143</v>
      </c>
      <c r="I1383" s="176">
        <v>10450.0</v>
      </c>
      <c r="J1383" s="177">
        <v>8250.0</v>
      </c>
      <c r="K1383" s="178"/>
      <c r="L1383" s="179"/>
      <c r="M1383" s="103"/>
      <c r="N1383" s="103"/>
      <c r="O1383" s="162" t="s">
        <v>1357</v>
      </c>
      <c r="P1383" s="180">
        <v>558.0</v>
      </c>
      <c r="Q1383" s="103"/>
      <c r="R1383" s="168" t="str">
        <f t="shared" si="1"/>
        <v>786187</v>
      </c>
      <c r="S1383" s="181" t="str">
        <f>vlookup(R1383,route!$A$3:$L$2248,5,FALSE)</f>
        <v>Origin</v>
      </c>
      <c r="T1383" s="168" t="str">
        <f t="shared" si="2"/>
        <v>786127</v>
      </c>
      <c r="U1383" s="170" t="str">
        <f>vlookup(T1383,route!$A$3:$L$2248,5,FALSE)</f>
        <v>Dropoff</v>
      </c>
      <c r="V1383" s="131"/>
    </row>
    <row r="1384">
      <c r="A1384" s="160"/>
      <c r="B1384" s="168">
        <v>786.0</v>
      </c>
      <c r="C1384" s="174" t="s">
        <v>924</v>
      </c>
      <c r="D1384" s="154">
        <f>vlookup(E1384,terminals!$C$4:$O$196,13,FALSE)</f>
        <v>187</v>
      </c>
      <c r="E1384" s="174" t="s">
        <v>307</v>
      </c>
      <c r="F1384" s="154">
        <f>vlookup(G1384,terminals!$C$4:$O$196,13,FALSE)</f>
        <v>131</v>
      </c>
      <c r="G1384" s="174" t="s">
        <v>1111</v>
      </c>
      <c r="H1384" s="184" t="s">
        <v>1143</v>
      </c>
      <c r="I1384" s="176">
        <v>10925.0</v>
      </c>
      <c r="J1384" s="177">
        <v>8625.0</v>
      </c>
      <c r="K1384" s="178"/>
      <c r="L1384" s="179"/>
      <c r="M1384" s="103"/>
      <c r="N1384" s="103"/>
      <c r="O1384" s="162" t="s">
        <v>1193</v>
      </c>
      <c r="P1384" s="180">
        <v>473.0</v>
      </c>
      <c r="Q1384" s="103"/>
      <c r="R1384" s="168" t="str">
        <f t="shared" si="1"/>
        <v>786187</v>
      </c>
      <c r="S1384" s="181" t="str">
        <f>vlookup(R1384,route!$A$3:$L$2248,5,FALSE)</f>
        <v>Origin</v>
      </c>
      <c r="T1384" s="168" t="str">
        <f t="shared" si="2"/>
        <v>786131</v>
      </c>
      <c r="U1384" s="170" t="str">
        <f>vlookup(T1384,route!$A$3:$L$2248,5,FALSE)</f>
        <v>Dropoff</v>
      </c>
      <c r="V1384" s="131"/>
    </row>
    <row r="1385">
      <c r="A1385" s="160"/>
      <c r="B1385" s="168">
        <v>786.0</v>
      </c>
      <c r="C1385" s="174" t="s">
        <v>924</v>
      </c>
      <c r="D1385" s="154">
        <f>vlookup(E1385,terminals!$C$4:$O$196,13,FALSE)</f>
        <v>187</v>
      </c>
      <c r="E1385" s="174" t="s">
        <v>307</v>
      </c>
      <c r="F1385" s="154">
        <f>vlookup(G1385,terminals!$C$4:$O$196,13,FALSE)</f>
        <v>121</v>
      </c>
      <c r="G1385" s="174" t="s">
        <v>299</v>
      </c>
      <c r="H1385" s="184" t="s">
        <v>1143</v>
      </c>
      <c r="I1385" s="176">
        <v>11873.0</v>
      </c>
      <c r="J1385" s="177">
        <v>9375.0</v>
      </c>
      <c r="K1385" s="178"/>
      <c r="L1385" s="179"/>
      <c r="M1385" s="103"/>
      <c r="N1385" s="103"/>
      <c r="O1385" s="162" t="s">
        <v>1561</v>
      </c>
      <c r="P1385" s="180">
        <v>658.0</v>
      </c>
      <c r="Q1385" s="103"/>
      <c r="R1385" s="168" t="str">
        <f t="shared" si="1"/>
        <v>786187</v>
      </c>
      <c r="S1385" s="181" t="str">
        <f>vlookup(R1385,route!$A$3:$L$2248,5,FALSE)</f>
        <v>Origin</v>
      </c>
      <c r="T1385" s="168" t="str">
        <f t="shared" si="2"/>
        <v>786121</v>
      </c>
      <c r="U1385" s="170" t="str">
        <f>vlookup(T1385,route!$A$3:$L$2248,5,FALSE)</f>
        <v>Dropoff</v>
      </c>
      <c r="V1385" s="131"/>
    </row>
    <row r="1386">
      <c r="A1386" s="160"/>
      <c r="B1386" s="168">
        <v>786.0</v>
      </c>
      <c r="C1386" s="174" t="s">
        <v>924</v>
      </c>
      <c r="D1386" s="154">
        <f>vlookup(E1386,terminals!$C$4:$O$196,13,FALSE)</f>
        <v>187</v>
      </c>
      <c r="E1386" s="174" t="s">
        <v>307</v>
      </c>
      <c r="F1386" s="154">
        <f>vlookup(G1386,terminals!$C$4:$O$196,13,FALSE)</f>
        <v>149</v>
      </c>
      <c r="G1386" s="174" t="s">
        <v>1114</v>
      </c>
      <c r="H1386" s="184" t="s">
        <v>1143</v>
      </c>
      <c r="I1386" s="176">
        <v>11400.0</v>
      </c>
      <c r="J1386" s="177">
        <v>9000.0</v>
      </c>
      <c r="K1386" s="178"/>
      <c r="L1386" s="179"/>
      <c r="M1386" s="103"/>
      <c r="N1386" s="103"/>
      <c r="O1386" s="162" t="s">
        <v>1402</v>
      </c>
      <c r="P1386" s="180">
        <v>569.0</v>
      </c>
      <c r="Q1386" s="103"/>
      <c r="R1386" s="168" t="str">
        <f t="shared" si="1"/>
        <v>786187</v>
      </c>
      <c r="S1386" s="181" t="str">
        <f>vlookup(R1386,route!$A$3:$L$2248,5,FALSE)</f>
        <v>Origin</v>
      </c>
      <c r="T1386" s="168" t="str">
        <f t="shared" si="2"/>
        <v>786149</v>
      </c>
      <c r="U1386" s="170" t="str">
        <f>vlookup(T1386,route!$A$3:$L$2248,5,FALSE)</f>
        <v>Dropoff</v>
      </c>
      <c r="V1386" s="131"/>
    </row>
    <row r="1387">
      <c r="A1387" s="160"/>
      <c r="B1387" s="168">
        <v>786.0</v>
      </c>
      <c r="C1387" s="174" t="s">
        <v>924</v>
      </c>
      <c r="D1387" s="154">
        <f>vlookup(E1387,terminals!$C$4:$O$196,13,FALSE)</f>
        <v>187</v>
      </c>
      <c r="E1387" s="174" t="s">
        <v>307</v>
      </c>
      <c r="F1387" s="154">
        <f>vlookup(G1387,terminals!$C$4:$O$196,13,FALSE)</f>
        <v>123</v>
      </c>
      <c r="G1387" s="174" t="s">
        <v>346</v>
      </c>
      <c r="H1387" s="184" t="s">
        <v>1143</v>
      </c>
      <c r="I1387" s="176">
        <v>11875.0</v>
      </c>
      <c r="J1387" s="177">
        <v>9375.0</v>
      </c>
      <c r="K1387" s="178"/>
      <c r="L1387" s="179"/>
      <c r="M1387" s="103"/>
      <c r="N1387" s="103"/>
      <c r="O1387" s="162" t="s">
        <v>1509</v>
      </c>
      <c r="P1387" s="180">
        <v>634.0</v>
      </c>
      <c r="Q1387" s="103"/>
      <c r="R1387" s="168" t="str">
        <f t="shared" si="1"/>
        <v>786187</v>
      </c>
      <c r="S1387" s="181" t="str">
        <f>vlookup(R1387,route!$A$3:$L$2248,5,FALSE)</f>
        <v>Origin</v>
      </c>
      <c r="T1387" s="168" t="str">
        <f t="shared" si="2"/>
        <v>786123</v>
      </c>
      <c r="U1387" s="170" t="str">
        <f>vlookup(T1387,route!$A$3:$L$2248,5,FALSE)</f>
        <v>Lastdrop</v>
      </c>
      <c r="V1387" s="131"/>
    </row>
    <row r="1388">
      <c r="A1388" s="160"/>
      <c r="B1388" s="168">
        <v>786.0</v>
      </c>
      <c r="C1388" s="174" t="s">
        <v>924</v>
      </c>
      <c r="D1388" s="154">
        <f>vlookup(E1388,terminals!$C$4:$O$196,13,FALSE)</f>
        <v>187</v>
      </c>
      <c r="E1388" s="174" t="s">
        <v>307</v>
      </c>
      <c r="F1388" s="154">
        <f>vlookup(G1388,terminals!$C$4:$O$196,13,FALSE)</f>
        <v>121</v>
      </c>
      <c r="G1388" s="174" t="s">
        <v>299</v>
      </c>
      <c r="H1388" s="184" t="s">
        <v>1143</v>
      </c>
      <c r="I1388" s="176">
        <v>11875.0</v>
      </c>
      <c r="J1388" s="177">
        <v>9375.0</v>
      </c>
      <c r="K1388" s="178"/>
      <c r="L1388" s="179"/>
      <c r="M1388" s="103"/>
      <c r="N1388" s="103"/>
      <c r="O1388" s="162" t="s">
        <v>1561</v>
      </c>
      <c r="P1388" s="180">
        <v>694.0</v>
      </c>
      <c r="Q1388" s="103"/>
      <c r="R1388" s="168" t="str">
        <f t="shared" si="1"/>
        <v>786187</v>
      </c>
      <c r="S1388" s="181" t="str">
        <f>vlookup(R1388,route!$A$3:$L$2248,5,FALSE)</f>
        <v>Origin</v>
      </c>
      <c r="T1388" s="168" t="str">
        <f t="shared" si="2"/>
        <v>786121</v>
      </c>
      <c r="U1388" s="170" t="str">
        <f>vlookup(T1388,route!$A$3:$L$2248,5,FALSE)</f>
        <v>Dropoff</v>
      </c>
      <c r="V1388" s="131"/>
    </row>
    <row r="1389">
      <c r="A1389" s="160"/>
      <c r="B1389" s="168">
        <v>787.0</v>
      </c>
      <c r="C1389" s="174" t="s">
        <v>925</v>
      </c>
      <c r="D1389" s="154">
        <f>vlookup(E1389,terminals!$C$4:$O$196,13,FALSE)</f>
        <v>187</v>
      </c>
      <c r="E1389" s="174" t="s">
        <v>307</v>
      </c>
      <c r="F1389" s="154">
        <f>vlookup(G1389,terminals!$C$4:$O$196,13,FALSE)</f>
        <v>181</v>
      </c>
      <c r="G1389" s="174" t="s">
        <v>312</v>
      </c>
      <c r="H1389" s="175" t="s">
        <v>1143</v>
      </c>
      <c r="I1389" s="176">
        <v>11875.0</v>
      </c>
      <c r="J1389" s="177">
        <v>9375.0</v>
      </c>
      <c r="K1389" s="178"/>
      <c r="L1389" s="179"/>
      <c r="M1389" s="103"/>
      <c r="N1389" s="103"/>
      <c r="O1389" s="162" t="s">
        <v>1494</v>
      </c>
      <c r="P1389" s="180">
        <v>750.0</v>
      </c>
      <c r="Q1389" s="103"/>
      <c r="R1389" s="168" t="str">
        <f t="shared" si="1"/>
        <v>787187</v>
      </c>
      <c r="S1389" s="181" t="str">
        <f>vlookup(R1389,route!$A$3:$L$2248,5,FALSE)</f>
        <v>Origin</v>
      </c>
      <c r="T1389" s="168" t="str">
        <f t="shared" si="2"/>
        <v>787181</v>
      </c>
      <c r="U1389" s="170" t="str">
        <f>vlookup(T1389,route!$A$3:$L$2248,5,FALSE)</f>
        <v>Dropoff</v>
      </c>
      <c r="V1389" s="131"/>
    </row>
    <row r="1390">
      <c r="A1390" s="160"/>
      <c r="B1390" s="168">
        <v>787.0</v>
      </c>
      <c r="C1390" s="174" t="s">
        <v>925</v>
      </c>
      <c r="D1390" s="154">
        <f>vlookup(E1390,terminals!$C$4:$O$196,13,FALSE)</f>
        <v>187</v>
      </c>
      <c r="E1390" s="174" t="s">
        <v>307</v>
      </c>
      <c r="F1390" s="154">
        <f>vlookup(G1390,terminals!$C$4:$O$196,13,FALSE)</f>
        <v>179</v>
      </c>
      <c r="G1390" s="174" t="s">
        <v>365</v>
      </c>
      <c r="H1390" s="175" t="s">
        <v>1143</v>
      </c>
      <c r="I1390" s="176">
        <v>11875.0</v>
      </c>
      <c r="J1390" s="177">
        <v>9375.0</v>
      </c>
      <c r="K1390" s="178"/>
      <c r="L1390" s="179"/>
      <c r="M1390" s="103"/>
      <c r="N1390" s="103"/>
      <c r="O1390" s="162" t="s">
        <v>1319</v>
      </c>
      <c r="P1390" s="180">
        <v>699.0</v>
      </c>
      <c r="Q1390" s="103"/>
      <c r="R1390" s="168" t="str">
        <f t="shared" si="1"/>
        <v>787187</v>
      </c>
      <c r="S1390" s="181" t="str">
        <f>vlookup(R1390,route!$A$3:$L$2248,5,FALSE)</f>
        <v>Origin</v>
      </c>
      <c r="T1390" s="168" t="str">
        <f t="shared" si="2"/>
        <v>787179</v>
      </c>
      <c r="U1390" s="170" t="str">
        <f>vlookup(T1390,route!$A$3:$L$2248,5,FALSE)</f>
        <v>Dropoff</v>
      </c>
      <c r="V1390" s="131"/>
    </row>
    <row r="1391">
      <c r="A1391" s="160"/>
      <c r="B1391" s="168">
        <v>787.0</v>
      </c>
      <c r="C1391" s="174" t="s">
        <v>925</v>
      </c>
      <c r="D1391" s="154">
        <f>vlookup(E1391,terminals!$C$4:$O$196,13,FALSE)</f>
        <v>187</v>
      </c>
      <c r="E1391" s="174" t="s">
        <v>307</v>
      </c>
      <c r="F1391" s="154">
        <f>vlookup(G1391,terminals!$C$4:$O$196,13,FALSE)</f>
        <v>178</v>
      </c>
      <c r="G1391" s="174" t="s">
        <v>315</v>
      </c>
      <c r="H1391" s="175" t="s">
        <v>1143</v>
      </c>
      <c r="I1391" s="176">
        <v>11875.0</v>
      </c>
      <c r="J1391" s="177">
        <v>9375.0</v>
      </c>
      <c r="K1391" s="178"/>
      <c r="L1391" s="179"/>
      <c r="M1391" s="103"/>
      <c r="N1391" s="103"/>
      <c r="O1391" s="162" t="s">
        <v>1431</v>
      </c>
      <c r="P1391" s="180">
        <v>695.0</v>
      </c>
      <c r="Q1391" s="103"/>
      <c r="R1391" s="168" t="str">
        <f t="shared" si="1"/>
        <v>787187</v>
      </c>
      <c r="S1391" s="181" t="str">
        <f>vlookup(R1391,route!$A$3:$L$2248,5,FALSE)</f>
        <v>Origin</v>
      </c>
      <c r="T1391" s="168" t="str">
        <f t="shared" si="2"/>
        <v>787178</v>
      </c>
      <c r="U1391" s="170" t="str">
        <f>vlookup(T1391,route!$A$3:$L$2248,5,FALSE)</f>
        <v>Lastdrop</v>
      </c>
      <c r="V1391" s="131"/>
    </row>
    <row r="1392">
      <c r="A1392" s="129"/>
      <c r="B1392" s="168">
        <v>787.0</v>
      </c>
      <c r="C1392" s="174" t="s">
        <v>925</v>
      </c>
      <c r="D1392" s="154">
        <f>vlookup(E1392,terminals!$C$4:$O$196,13,FALSE)</f>
        <v>187</v>
      </c>
      <c r="E1392" s="174" t="s">
        <v>307</v>
      </c>
      <c r="F1392" s="154">
        <f>vlookup(G1392,terminals!$C$4:$O$196,13,FALSE)</f>
        <v>158</v>
      </c>
      <c r="G1392" s="174" t="s">
        <v>326</v>
      </c>
      <c r="H1392" s="175" t="s">
        <v>1143</v>
      </c>
      <c r="I1392" s="176">
        <v>11875.0</v>
      </c>
      <c r="J1392" s="177">
        <v>9375.0</v>
      </c>
      <c r="K1392" s="178"/>
      <c r="L1392" s="179"/>
      <c r="M1392" s="103"/>
      <c r="N1392" s="103"/>
      <c r="O1392" s="162" t="s">
        <v>1194</v>
      </c>
      <c r="P1392" s="180">
        <v>748.0</v>
      </c>
      <c r="Q1392" s="103"/>
      <c r="R1392" s="168" t="str">
        <f t="shared" si="1"/>
        <v>787187</v>
      </c>
      <c r="S1392" s="181" t="str">
        <f>vlookup(R1392,route!$A$3:$L$2248,5,FALSE)</f>
        <v>Origin</v>
      </c>
      <c r="T1392" s="168" t="str">
        <f t="shared" si="2"/>
        <v>787158</v>
      </c>
      <c r="U1392" s="170" t="str">
        <f>vlookup(T1392,route!$A$3:$L$2248,5,FALSE)</f>
        <v>Destination</v>
      </c>
      <c r="V1392" s="131"/>
    </row>
    <row r="1393">
      <c r="A1393" s="160"/>
      <c r="B1393" s="168">
        <v>788.0</v>
      </c>
      <c r="C1393" s="174" t="s">
        <v>926</v>
      </c>
      <c r="D1393" s="154">
        <f>vlookup(E1393,terminals!$C$4:$O$196,13,FALSE)</f>
        <v>187</v>
      </c>
      <c r="E1393" s="174" t="s">
        <v>307</v>
      </c>
      <c r="F1393" s="154">
        <f>vlookup(G1393,terminals!$C$4:$O$196,13,FALSE)</f>
        <v>174</v>
      </c>
      <c r="G1393" s="174" t="s">
        <v>1110</v>
      </c>
      <c r="H1393" s="175" t="s">
        <v>1143</v>
      </c>
      <c r="I1393" s="176">
        <v>11875.0</v>
      </c>
      <c r="J1393" s="177">
        <v>9375.0</v>
      </c>
      <c r="K1393" s="178"/>
      <c r="L1393" s="179"/>
      <c r="M1393" s="103"/>
      <c r="N1393" s="103"/>
      <c r="O1393" s="162" t="s">
        <v>1562</v>
      </c>
      <c r="P1393" s="180">
        <v>707.0</v>
      </c>
      <c r="Q1393" s="103"/>
      <c r="R1393" s="168" t="str">
        <f t="shared" si="1"/>
        <v>788187</v>
      </c>
      <c r="S1393" s="181" t="str">
        <f>vlookup(R1393,route!$A$3:$L$2248,5,FALSE)</f>
        <v>Origin</v>
      </c>
      <c r="T1393" s="168" t="str">
        <f t="shared" si="2"/>
        <v>788174</v>
      </c>
      <c r="U1393" s="170" t="str">
        <f>vlookup(T1393,route!$A$3:$L$2248,5,FALSE)</f>
        <v>Dropoff</v>
      </c>
      <c r="V1393" s="131"/>
    </row>
    <row r="1394">
      <c r="A1394" s="160"/>
      <c r="B1394" s="168">
        <v>788.0</v>
      </c>
      <c r="C1394" s="174" t="s">
        <v>926</v>
      </c>
      <c r="D1394" s="154">
        <f>vlookup(E1394,terminals!$C$4:$O$196,13,FALSE)</f>
        <v>187</v>
      </c>
      <c r="E1394" s="174" t="s">
        <v>307</v>
      </c>
      <c r="F1394" s="154">
        <f>vlookup(G1394,terminals!$C$4:$O$196,13,FALSE)</f>
        <v>175</v>
      </c>
      <c r="G1394" s="174" t="s">
        <v>322</v>
      </c>
      <c r="H1394" s="175" t="s">
        <v>1143</v>
      </c>
      <c r="I1394" s="176">
        <v>11875.0</v>
      </c>
      <c r="J1394" s="177">
        <v>9375.0</v>
      </c>
      <c r="K1394" s="178"/>
      <c r="L1394" s="179"/>
      <c r="M1394" s="103"/>
      <c r="N1394" s="103"/>
      <c r="O1394" s="162" t="s">
        <v>1563</v>
      </c>
      <c r="P1394" s="180">
        <v>701.0</v>
      </c>
      <c r="Q1394" s="103"/>
      <c r="R1394" s="168" t="str">
        <f t="shared" si="1"/>
        <v>788187</v>
      </c>
      <c r="S1394" s="181" t="str">
        <f>vlookup(R1394,route!$A$3:$L$2248,5,FALSE)</f>
        <v>Origin</v>
      </c>
      <c r="T1394" s="168" t="str">
        <f t="shared" si="2"/>
        <v>788175</v>
      </c>
      <c r="U1394" s="170" t="str">
        <f>vlookup(T1394,route!$A$3:$L$2248,5,FALSE)</f>
        <v>Dropoff</v>
      </c>
      <c r="V1394" s="131"/>
    </row>
    <row r="1395">
      <c r="A1395" s="160"/>
      <c r="B1395" s="168">
        <v>788.0</v>
      </c>
      <c r="C1395" s="174" t="s">
        <v>926</v>
      </c>
      <c r="D1395" s="154">
        <f>vlookup(E1395,terminals!$C$4:$O$196,13,FALSE)</f>
        <v>187</v>
      </c>
      <c r="E1395" s="174" t="s">
        <v>307</v>
      </c>
      <c r="F1395" s="154">
        <f>vlookup(G1395,terminals!$C$4:$O$196,13,FALSE)</f>
        <v>164</v>
      </c>
      <c r="G1395" s="174" t="s">
        <v>316</v>
      </c>
      <c r="H1395" s="175" t="s">
        <v>1143</v>
      </c>
      <c r="I1395" s="176">
        <v>11875.0</v>
      </c>
      <c r="J1395" s="177">
        <v>9375.0</v>
      </c>
      <c r="K1395" s="178"/>
      <c r="L1395" s="179"/>
      <c r="M1395" s="103"/>
      <c r="N1395" s="103"/>
      <c r="O1395" s="162" t="s">
        <v>1564</v>
      </c>
      <c r="P1395" s="180">
        <v>641.0</v>
      </c>
      <c r="Q1395" s="103"/>
      <c r="R1395" s="168" t="str">
        <f t="shared" si="1"/>
        <v>788187</v>
      </c>
      <c r="S1395" s="181" t="str">
        <f>vlookup(R1395,route!$A$3:$L$2248,5,FALSE)</f>
        <v>Origin</v>
      </c>
      <c r="T1395" s="168" t="str">
        <f t="shared" si="2"/>
        <v>788164</v>
      </c>
      <c r="U1395" s="170" t="str">
        <f>vlookup(T1395,route!$A$3:$L$2248,5,FALSE)</f>
        <v>Dropoff</v>
      </c>
      <c r="V1395" s="131"/>
    </row>
    <row r="1396">
      <c r="A1396" s="160"/>
      <c r="B1396" s="168">
        <v>788.0</v>
      </c>
      <c r="C1396" s="174" t="s">
        <v>926</v>
      </c>
      <c r="D1396" s="154">
        <f>vlookup(E1396,terminals!$C$4:$O$196,13,FALSE)</f>
        <v>187</v>
      </c>
      <c r="E1396" s="174" t="s">
        <v>307</v>
      </c>
      <c r="F1396" s="154">
        <f>vlookup(G1396,terminals!$C$4:$O$196,13,FALSE)</f>
        <v>168</v>
      </c>
      <c r="G1396" s="174" t="s">
        <v>348</v>
      </c>
      <c r="H1396" s="175" t="s">
        <v>1143</v>
      </c>
      <c r="I1396" s="176">
        <v>11875.0</v>
      </c>
      <c r="J1396" s="177">
        <v>9375.0</v>
      </c>
      <c r="K1396" s="178"/>
      <c r="L1396" s="179"/>
      <c r="M1396" s="103"/>
      <c r="N1396" s="103"/>
      <c r="O1396" s="162" t="s">
        <v>1562</v>
      </c>
      <c r="P1396" s="180">
        <v>676.0</v>
      </c>
      <c r="Q1396" s="103"/>
      <c r="R1396" s="168" t="str">
        <f t="shared" si="1"/>
        <v>788187</v>
      </c>
      <c r="S1396" s="181" t="str">
        <f>vlookup(R1396,route!$A$3:$L$2248,5,FALSE)</f>
        <v>Origin</v>
      </c>
      <c r="T1396" s="168" t="str">
        <f t="shared" si="2"/>
        <v>788168</v>
      </c>
      <c r="U1396" s="170" t="str">
        <f>vlookup(T1396,route!$A$3:$L$2248,5,FALSE)</f>
        <v>Lastdrop</v>
      </c>
      <c r="V1396" s="131"/>
    </row>
    <row r="1397">
      <c r="A1397" s="129"/>
      <c r="B1397" s="168">
        <v>788.0</v>
      </c>
      <c r="C1397" s="174" t="s">
        <v>926</v>
      </c>
      <c r="D1397" s="154">
        <f>vlookup(E1397,terminals!$C$4:$O$196,13,FALSE)</f>
        <v>187</v>
      </c>
      <c r="E1397" s="174" t="s">
        <v>307</v>
      </c>
      <c r="F1397" s="154">
        <f>vlookup(G1397,terminals!$C$4:$O$196,13,FALSE)</f>
        <v>167</v>
      </c>
      <c r="G1397" s="174" t="s">
        <v>313</v>
      </c>
      <c r="H1397" s="175" t="s">
        <v>1143</v>
      </c>
      <c r="I1397" s="176">
        <v>11875.0</v>
      </c>
      <c r="J1397" s="177">
        <v>9375.0</v>
      </c>
      <c r="K1397" s="178"/>
      <c r="L1397" s="179"/>
      <c r="M1397" s="103"/>
      <c r="N1397" s="103"/>
      <c r="O1397" s="162" t="s">
        <v>1565</v>
      </c>
      <c r="P1397" s="180">
        <v>687.0</v>
      </c>
      <c r="Q1397" s="103"/>
      <c r="R1397" s="168" t="str">
        <f t="shared" si="1"/>
        <v>788187</v>
      </c>
      <c r="S1397" s="181" t="str">
        <f>vlookup(R1397,route!$A$3:$L$2248,5,FALSE)</f>
        <v>Origin</v>
      </c>
      <c r="T1397" s="168" t="str">
        <f t="shared" si="2"/>
        <v>788167</v>
      </c>
      <c r="U1397" s="170" t="str">
        <f>vlookup(T1397,route!$A$3:$L$2248,5,FALSE)</f>
        <v>Destination</v>
      </c>
      <c r="V1397" s="131"/>
    </row>
    <row r="1398">
      <c r="A1398" s="160"/>
      <c r="B1398" s="168">
        <v>789.0</v>
      </c>
      <c r="C1398" s="174" t="s">
        <v>927</v>
      </c>
      <c r="D1398" s="154">
        <f>vlookup(E1398,terminals!$C$4:$O$196,13,FALSE)</f>
        <v>187</v>
      </c>
      <c r="E1398" s="174" t="s">
        <v>307</v>
      </c>
      <c r="F1398" s="154">
        <f>vlookup(G1398,terminals!$C$4:$O$196,13,FALSE)</f>
        <v>180</v>
      </c>
      <c r="G1398" s="174" t="s">
        <v>311</v>
      </c>
      <c r="H1398" s="175" t="s">
        <v>1143</v>
      </c>
      <c r="I1398" s="176">
        <v>9500.0</v>
      </c>
      <c r="J1398" s="186">
        <v>7500.0</v>
      </c>
      <c r="K1398" s="178"/>
      <c r="L1398" s="179"/>
      <c r="M1398" s="103"/>
      <c r="N1398" s="103"/>
      <c r="O1398" s="162" t="s">
        <v>1366</v>
      </c>
      <c r="P1398" s="180">
        <v>700.0</v>
      </c>
      <c r="Q1398" s="103"/>
      <c r="R1398" s="168" t="str">
        <f t="shared" si="1"/>
        <v>789187</v>
      </c>
      <c r="S1398" s="181" t="str">
        <f>vlookup(R1398,route!$A$3:$L$2248,5,FALSE)</f>
        <v>Origin</v>
      </c>
      <c r="T1398" s="168" t="str">
        <f t="shared" si="2"/>
        <v>789180</v>
      </c>
      <c r="U1398" s="170" t="str">
        <f>vlookup(T1398,route!$A$3:$L$2248,5,FALSE)</f>
        <v>Dropoff</v>
      </c>
      <c r="V1398" s="131"/>
    </row>
    <row r="1399">
      <c r="A1399" s="160"/>
      <c r="B1399" s="168">
        <v>789.0</v>
      </c>
      <c r="C1399" s="174" t="s">
        <v>927</v>
      </c>
      <c r="D1399" s="154">
        <f>vlookup(E1399,terminals!$C$4:$O$196,13,FALSE)</f>
        <v>187</v>
      </c>
      <c r="E1399" s="174" t="s">
        <v>307</v>
      </c>
      <c r="F1399" s="154">
        <f>vlookup(G1399,terminals!$C$4:$O$196,13,FALSE)</f>
        <v>166</v>
      </c>
      <c r="G1399" s="174" t="s">
        <v>314</v>
      </c>
      <c r="H1399" s="175" t="s">
        <v>1143</v>
      </c>
      <c r="I1399" s="176">
        <v>9500.0</v>
      </c>
      <c r="J1399" s="186">
        <v>7500.0</v>
      </c>
      <c r="K1399" s="178"/>
      <c r="L1399" s="179"/>
      <c r="M1399" s="103"/>
      <c r="N1399" s="103"/>
      <c r="O1399" s="162" t="s">
        <v>1542</v>
      </c>
      <c r="P1399" s="180">
        <v>691.0</v>
      </c>
      <c r="Q1399" s="103"/>
      <c r="R1399" s="168" t="str">
        <f t="shared" si="1"/>
        <v>789187</v>
      </c>
      <c r="S1399" s="181" t="str">
        <f>vlookup(R1399,route!$A$3:$L$2248,5,FALSE)</f>
        <v>Origin</v>
      </c>
      <c r="T1399" s="168" t="str">
        <f t="shared" si="2"/>
        <v>789166</v>
      </c>
      <c r="U1399" s="170" t="str">
        <f>vlookup(T1399,route!$A$3:$L$2248,5,FALSE)</f>
        <v>Dropoff</v>
      </c>
      <c r="V1399" s="131"/>
    </row>
    <row r="1400">
      <c r="A1400" s="160"/>
      <c r="B1400" s="168">
        <v>789.0</v>
      </c>
      <c r="C1400" s="174" t="s">
        <v>927</v>
      </c>
      <c r="D1400" s="154">
        <f>vlookup(E1400,terminals!$C$4:$O$196,13,FALSE)</f>
        <v>187</v>
      </c>
      <c r="E1400" s="174" t="s">
        <v>307</v>
      </c>
      <c r="F1400" s="154">
        <f>vlookup(G1400,terminals!$C$4:$O$196,13,FALSE)</f>
        <v>165</v>
      </c>
      <c r="G1400" s="174" t="s">
        <v>320</v>
      </c>
      <c r="H1400" s="175" t="s">
        <v>1143</v>
      </c>
      <c r="I1400" s="176">
        <v>9500.0</v>
      </c>
      <c r="J1400" s="186">
        <v>7500.0</v>
      </c>
      <c r="K1400" s="178"/>
      <c r="L1400" s="179"/>
      <c r="M1400" s="103"/>
      <c r="N1400" s="103"/>
      <c r="O1400" s="162" t="s">
        <v>1566</v>
      </c>
      <c r="P1400" s="180">
        <v>699.0</v>
      </c>
      <c r="Q1400" s="103"/>
      <c r="R1400" s="168" t="str">
        <f t="shared" si="1"/>
        <v>789187</v>
      </c>
      <c r="S1400" s="181" t="str">
        <f>vlookup(R1400,route!$A$3:$L$2248,5,FALSE)</f>
        <v>Origin</v>
      </c>
      <c r="T1400" s="168" t="str">
        <f t="shared" si="2"/>
        <v>789165</v>
      </c>
      <c r="U1400" s="170" t="str">
        <f>vlookup(T1400,route!$A$3:$L$2248,5,FALSE)</f>
        <v>Dropoff</v>
      </c>
      <c r="V1400" s="131"/>
    </row>
    <row r="1401">
      <c r="A1401" s="160"/>
      <c r="B1401" s="168">
        <v>789.0</v>
      </c>
      <c r="C1401" s="174" t="s">
        <v>927</v>
      </c>
      <c r="D1401" s="154">
        <f>vlookup(E1401,terminals!$C$4:$O$196,13,FALSE)</f>
        <v>187</v>
      </c>
      <c r="E1401" s="174" t="s">
        <v>307</v>
      </c>
      <c r="F1401" s="154">
        <f>vlookup(G1401,terminals!$C$4:$O$196,13,FALSE)</f>
        <v>170</v>
      </c>
      <c r="G1401" s="174" t="s">
        <v>318</v>
      </c>
      <c r="H1401" s="175" t="s">
        <v>1143</v>
      </c>
      <c r="I1401" s="176">
        <v>9500.0</v>
      </c>
      <c r="J1401" s="186">
        <v>7500.0</v>
      </c>
      <c r="K1401" s="178"/>
      <c r="L1401" s="179"/>
      <c r="M1401" s="103"/>
      <c r="N1401" s="103"/>
      <c r="O1401" s="162" t="s">
        <v>1567</v>
      </c>
      <c r="P1401" s="180">
        <v>472.0</v>
      </c>
      <c r="Q1401" s="103"/>
      <c r="R1401" s="168" t="str">
        <f t="shared" si="1"/>
        <v>789187</v>
      </c>
      <c r="S1401" s="181" t="str">
        <f>vlookup(R1401,route!$A$3:$L$2248,5,FALSE)</f>
        <v>Origin</v>
      </c>
      <c r="T1401" s="168" t="str">
        <f t="shared" si="2"/>
        <v>789170</v>
      </c>
      <c r="U1401" s="170" t="str">
        <f>vlookup(T1401,route!$A$3:$L$2248,5,FALSE)</f>
        <v>Dropoff</v>
      </c>
      <c r="V1401" s="131"/>
    </row>
    <row r="1402">
      <c r="A1402" s="160"/>
      <c r="B1402" s="168">
        <v>789.0</v>
      </c>
      <c r="C1402" s="174" t="s">
        <v>927</v>
      </c>
      <c r="D1402" s="154">
        <f>vlookup(E1402,terminals!$C$4:$O$196,13,FALSE)</f>
        <v>187</v>
      </c>
      <c r="E1402" s="174" t="s">
        <v>307</v>
      </c>
      <c r="F1402" s="154">
        <f>vlookup(G1402,terminals!$C$4:$O$196,13,FALSE)</f>
        <v>163</v>
      </c>
      <c r="G1402" s="174" t="s">
        <v>323</v>
      </c>
      <c r="H1402" s="175" t="s">
        <v>1143</v>
      </c>
      <c r="I1402" s="176">
        <v>9500.0</v>
      </c>
      <c r="J1402" s="186">
        <v>7500.0</v>
      </c>
      <c r="K1402" s="178"/>
      <c r="L1402" s="179"/>
      <c r="M1402" s="103"/>
      <c r="N1402" s="103"/>
      <c r="O1402" s="162" t="s">
        <v>1151</v>
      </c>
      <c r="P1402" s="180">
        <v>457.0</v>
      </c>
      <c r="Q1402" s="103"/>
      <c r="R1402" s="168" t="str">
        <f t="shared" si="1"/>
        <v>789187</v>
      </c>
      <c r="S1402" s="181" t="str">
        <f>vlookup(R1402,route!$A$3:$L$2248,5,FALSE)</f>
        <v>Origin</v>
      </c>
      <c r="T1402" s="168" t="str">
        <f t="shared" si="2"/>
        <v>789163</v>
      </c>
      <c r="U1402" s="170" t="str">
        <f>vlookup(T1402,route!$A$3:$L$2248,5,FALSE)</f>
        <v>Lastdrop</v>
      </c>
      <c r="V1402" s="131"/>
    </row>
    <row r="1403">
      <c r="A1403" s="129"/>
      <c r="B1403" s="168">
        <v>789.0</v>
      </c>
      <c r="C1403" s="174" t="s">
        <v>927</v>
      </c>
      <c r="D1403" s="154">
        <f>vlookup(E1403,terminals!$C$4:$O$196,13,FALSE)</f>
        <v>187</v>
      </c>
      <c r="E1403" s="174" t="s">
        <v>307</v>
      </c>
      <c r="F1403" s="154">
        <f>vlookup(G1403,terminals!$C$4:$O$196,13,FALSE)</f>
        <v>174</v>
      </c>
      <c r="G1403" s="174" t="s">
        <v>1110</v>
      </c>
      <c r="H1403" s="175" t="s">
        <v>1143</v>
      </c>
      <c r="I1403" s="176">
        <v>9500.0</v>
      </c>
      <c r="J1403" s="186">
        <v>7500.0</v>
      </c>
      <c r="K1403" s="178"/>
      <c r="L1403" s="179"/>
      <c r="M1403" s="103"/>
      <c r="N1403" s="103"/>
      <c r="O1403" s="162" t="s">
        <v>1562</v>
      </c>
      <c r="P1403" s="180">
        <v>459.0</v>
      </c>
      <c r="Q1403" s="103"/>
      <c r="R1403" s="168" t="str">
        <f t="shared" si="1"/>
        <v>789187</v>
      </c>
      <c r="S1403" s="181" t="str">
        <f>vlookup(R1403,route!$A$3:$L$2248,5,FALSE)</f>
        <v>Origin</v>
      </c>
      <c r="T1403" s="168" t="str">
        <f t="shared" si="2"/>
        <v>789174</v>
      </c>
      <c r="U1403" s="170" t="str">
        <f>vlookup(T1403,route!$A$3:$L$2248,5,FALSE)</f>
        <v>Destination</v>
      </c>
      <c r="V1403" s="131"/>
    </row>
    <row r="1404">
      <c r="A1404" s="160"/>
      <c r="B1404" s="168">
        <v>790.0</v>
      </c>
      <c r="C1404" s="174" t="s">
        <v>928</v>
      </c>
      <c r="D1404" s="154">
        <f>vlookup(E1404,terminals!$C$4:$O$196,13,FALSE)</f>
        <v>187</v>
      </c>
      <c r="E1404" s="174" t="s">
        <v>307</v>
      </c>
      <c r="F1404" s="154">
        <f>vlookup(G1404,terminals!$C$4:$O$196,13,FALSE)</f>
        <v>127</v>
      </c>
      <c r="G1404" s="174" t="s">
        <v>336</v>
      </c>
      <c r="H1404" s="184" t="s">
        <v>1143</v>
      </c>
      <c r="I1404" s="176">
        <v>10925.0</v>
      </c>
      <c r="J1404" s="186">
        <v>8625.0</v>
      </c>
      <c r="K1404" s="178"/>
      <c r="L1404" s="179"/>
      <c r="M1404" s="103"/>
      <c r="N1404" s="103"/>
      <c r="O1404" s="162" t="s">
        <v>1357</v>
      </c>
      <c r="P1404" s="180">
        <v>476.0</v>
      </c>
      <c r="Q1404" s="103"/>
      <c r="R1404" s="168" t="str">
        <f t="shared" si="1"/>
        <v>790187</v>
      </c>
      <c r="S1404" s="181" t="str">
        <f>vlookup(R1404,route!$A$3:$L$2248,5,FALSE)</f>
        <v>Origin</v>
      </c>
      <c r="T1404" s="168" t="str">
        <f t="shared" si="2"/>
        <v>790127</v>
      </c>
      <c r="U1404" s="170" t="str">
        <f>vlookup(T1404,route!$A$3:$L$2248,5,FALSE)</f>
        <v>Dropoff</v>
      </c>
      <c r="V1404" s="131"/>
    </row>
    <row r="1405">
      <c r="A1405" s="160"/>
      <c r="B1405" s="168">
        <v>790.0</v>
      </c>
      <c r="C1405" s="174" t="s">
        <v>928</v>
      </c>
      <c r="D1405" s="154">
        <f>vlookup(E1405,terminals!$C$4:$O$196,13,FALSE)</f>
        <v>187</v>
      </c>
      <c r="E1405" s="174" t="s">
        <v>307</v>
      </c>
      <c r="F1405" s="154">
        <f>vlookup(G1405,terminals!$C$4:$O$196,13,FALSE)</f>
        <v>126</v>
      </c>
      <c r="G1405" s="174" t="s">
        <v>334</v>
      </c>
      <c r="H1405" s="184" t="s">
        <v>1143</v>
      </c>
      <c r="I1405" s="176">
        <v>10925.0</v>
      </c>
      <c r="J1405" s="186">
        <v>8625.0</v>
      </c>
      <c r="K1405" s="178"/>
      <c r="L1405" s="179"/>
      <c r="M1405" s="103"/>
      <c r="N1405" s="103"/>
      <c r="O1405" s="162" t="s">
        <v>1362</v>
      </c>
      <c r="P1405" s="180">
        <v>422.0</v>
      </c>
      <c r="Q1405" s="103"/>
      <c r="R1405" s="168" t="str">
        <f t="shared" si="1"/>
        <v>790187</v>
      </c>
      <c r="S1405" s="181" t="str">
        <f>vlookup(R1405,route!$A$3:$L$2248,5,FALSE)</f>
        <v>Origin</v>
      </c>
      <c r="T1405" s="168" t="str">
        <f t="shared" si="2"/>
        <v>790126</v>
      </c>
      <c r="U1405" s="170" t="str">
        <f>vlookup(T1405,route!$A$3:$L$2248,5,FALSE)</f>
        <v>Lastdrop</v>
      </c>
      <c r="V1405" s="131"/>
    </row>
    <row r="1406">
      <c r="A1406" s="129"/>
      <c r="B1406" s="168">
        <v>790.0</v>
      </c>
      <c r="C1406" s="174" t="s">
        <v>928</v>
      </c>
      <c r="D1406" s="154">
        <f>vlookup(E1406,terminals!$C$4:$O$196,13,FALSE)</f>
        <v>187</v>
      </c>
      <c r="E1406" s="174" t="s">
        <v>307</v>
      </c>
      <c r="F1406" s="154">
        <f>vlookup(G1406,terminals!$C$4:$O$196,13,FALSE)</f>
        <v>128</v>
      </c>
      <c r="G1406" s="174" t="s">
        <v>338</v>
      </c>
      <c r="H1406" s="184" t="s">
        <v>1143</v>
      </c>
      <c r="I1406" s="176">
        <v>10925.0</v>
      </c>
      <c r="J1406" s="186">
        <v>8625.0</v>
      </c>
      <c r="K1406" s="178"/>
      <c r="L1406" s="179"/>
      <c r="M1406" s="103"/>
      <c r="N1406" s="103"/>
      <c r="O1406" s="162" t="s">
        <v>1363</v>
      </c>
      <c r="P1406" s="180">
        <v>441.0</v>
      </c>
      <c r="Q1406" s="103"/>
      <c r="R1406" s="168" t="str">
        <f t="shared" si="1"/>
        <v>790187</v>
      </c>
      <c r="S1406" s="181" t="str">
        <f>vlookup(R1406,route!$A$3:$L$2248,5,FALSE)</f>
        <v>Origin</v>
      </c>
      <c r="T1406" s="168" t="str">
        <f t="shared" si="2"/>
        <v>790128</v>
      </c>
      <c r="U1406" s="170" t="str">
        <f>vlookup(T1406,route!$A$3:$L$2248,5,FALSE)</f>
        <v>Destination</v>
      </c>
      <c r="V1406" s="131"/>
    </row>
    <row r="1407">
      <c r="A1407" s="160"/>
      <c r="B1407" s="168">
        <v>791.0</v>
      </c>
      <c r="C1407" s="174" t="s">
        <v>929</v>
      </c>
      <c r="D1407" s="154">
        <f>vlookup(E1407,terminals!$C$4:$O$196,13,FALSE)</f>
        <v>187</v>
      </c>
      <c r="E1407" s="174" t="s">
        <v>307</v>
      </c>
      <c r="F1407" s="154">
        <f>vlookup(G1407,terminals!$C$4:$O$196,13,FALSE)</f>
        <v>146</v>
      </c>
      <c r="G1407" s="174" t="s">
        <v>350</v>
      </c>
      <c r="H1407" s="184" t="s">
        <v>1143</v>
      </c>
      <c r="I1407" s="176">
        <v>8075.0</v>
      </c>
      <c r="J1407" s="186">
        <v>6375.0</v>
      </c>
      <c r="K1407" s="178"/>
      <c r="L1407" s="179"/>
      <c r="M1407" s="103"/>
      <c r="N1407" s="103"/>
      <c r="O1407" s="162" t="s">
        <v>1568</v>
      </c>
      <c r="P1407" s="180">
        <v>641.0</v>
      </c>
      <c r="Q1407" s="103"/>
      <c r="R1407" s="168" t="str">
        <f t="shared" si="1"/>
        <v>791187</v>
      </c>
      <c r="S1407" s="181" t="str">
        <f>vlookup(R1407,route!$A$3:$L$2248,5,FALSE)</f>
        <v>Origin</v>
      </c>
      <c r="T1407" s="168" t="str">
        <f t="shared" si="2"/>
        <v>791146</v>
      </c>
      <c r="U1407" s="170" t="str">
        <f>vlookup(T1407,route!$A$3:$L$2248,5,FALSE)</f>
        <v>Dropoff</v>
      </c>
      <c r="V1407" s="131"/>
    </row>
    <row r="1408">
      <c r="A1408" s="160"/>
      <c r="B1408" s="168">
        <v>791.0</v>
      </c>
      <c r="C1408" s="174" t="s">
        <v>929</v>
      </c>
      <c r="D1408" s="154">
        <f>vlookup(E1408,terminals!$C$4:$O$196,13,FALSE)</f>
        <v>187</v>
      </c>
      <c r="E1408" s="174" t="s">
        <v>307</v>
      </c>
      <c r="F1408" s="154">
        <f>vlookup(G1408,terminals!$C$4:$O$196,13,FALSE)</f>
        <v>144</v>
      </c>
      <c r="G1408" s="174" t="s">
        <v>344</v>
      </c>
      <c r="H1408" s="184" t="s">
        <v>1143</v>
      </c>
      <c r="I1408" s="176">
        <v>8075.0</v>
      </c>
      <c r="J1408" s="186">
        <v>6375.0</v>
      </c>
      <c r="K1408" s="178"/>
      <c r="L1408" s="179"/>
      <c r="M1408" s="103"/>
      <c r="N1408" s="103"/>
      <c r="O1408" s="162" t="s">
        <v>1550</v>
      </c>
      <c r="P1408" s="180">
        <v>676.0</v>
      </c>
      <c r="Q1408" s="103"/>
      <c r="R1408" s="168" t="str">
        <f t="shared" si="1"/>
        <v>791187</v>
      </c>
      <c r="S1408" s="181" t="str">
        <f>vlookup(R1408,route!$A$3:$L$2248,5,FALSE)</f>
        <v>Origin</v>
      </c>
      <c r="T1408" s="168" t="str">
        <f t="shared" si="2"/>
        <v>791144</v>
      </c>
      <c r="U1408" s="170" t="str">
        <f>vlookup(T1408,route!$A$3:$L$2248,5,FALSE)</f>
        <v>Lastdrop</v>
      </c>
      <c r="V1408" s="131"/>
    </row>
    <row r="1409">
      <c r="A1409" s="129"/>
      <c r="B1409" s="168">
        <v>791.0</v>
      </c>
      <c r="C1409" s="174" t="s">
        <v>929</v>
      </c>
      <c r="D1409" s="154">
        <f>vlookup(E1409,terminals!$C$4:$O$196,13,FALSE)</f>
        <v>187</v>
      </c>
      <c r="E1409" s="174" t="s">
        <v>307</v>
      </c>
      <c r="F1409" s="154">
        <f>vlookup(G1409,terminals!$C$4:$O$196,13,FALSE)</f>
        <v>125</v>
      </c>
      <c r="G1409" s="174" t="s">
        <v>1112</v>
      </c>
      <c r="H1409" s="184" t="s">
        <v>1143</v>
      </c>
      <c r="I1409" s="176">
        <v>8075.0</v>
      </c>
      <c r="J1409" s="186">
        <v>6375.0</v>
      </c>
      <c r="K1409" s="178"/>
      <c r="L1409" s="179"/>
      <c r="M1409" s="103"/>
      <c r="N1409" s="103"/>
      <c r="O1409" s="162" t="s">
        <v>1483</v>
      </c>
      <c r="P1409" s="180">
        <v>687.0</v>
      </c>
      <c r="Q1409" s="103"/>
      <c r="R1409" s="168" t="str">
        <f t="shared" si="1"/>
        <v>791187</v>
      </c>
      <c r="S1409" s="181" t="str">
        <f>vlookup(R1409,route!$A$3:$L$2248,5,FALSE)</f>
        <v>Origin</v>
      </c>
      <c r="T1409" s="168" t="str">
        <f t="shared" si="2"/>
        <v>791125</v>
      </c>
      <c r="U1409" s="170" t="str">
        <f>vlookup(T1409,route!$A$3:$L$2248,5,FALSE)</f>
        <v>Destination</v>
      </c>
      <c r="V1409" s="131"/>
    </row>
    <row r="1410">
      <c r="A1410" s="160"/>
      <c r="B1410" s="168">
        <v>792.0</v>
      </c>
      <c r="C1410" s="174" t="s">
        <v>930</v>
      </c>
      <c r="D1410" s="154">
        <f>vlookup(E1410,terminals!$C$4:$O$196,13,FALSE)</f>
        <v>187</v>
      </c>
      <c r="E1410" s="174" t="s">
        <v>307</v>
      </c>
      <c r="F1410" s="123">
        <f>vlookup(G1410,terminals!$C$4:$O$196,13,FALSE)</f>
        <v>180</v>
      </c>
      <c r="G1410" s="174" t="s">
        <v>311</v>
      </c>
      <c r="H1410" s="175" t="s">
        <v>1143</v>
      </c>
      <c r="I1410" s="176">
        <v>11875.0</v>
      </c>
      <c r="J1410" s="177">
        <v>9375.0</v>
      </c>
      <c r="K1410" s="178"/>
      <c r="L1410" s="179"/>
      <c r="M1410" s="103"/>
      <c r="N1410" s="103"/>
      <c r="O1410" s="162" t="s">
        <v>1366</v>
      </c>
      <c r="P1410" s="180">
        <v>687.0</v>
      </c>
      <c r="Q1410" s="103"/>
      <c r="R1410" s="168" t="str">
        <f t="shared" si="1"/>
        <v>792187</v>
      </c>
      <c r="S1410" s="181" t="str">
        <f>vlookup(R1410,route!$A$3:$L$2248,5,FALSE)</f>
        <v>Origin</v>
      </c>
      <c r="T1410" s="168" t="str">
        <f t="shared" si="2"/>
        <v>792180</v>
      </c>
      <c r="U1410" s="170" t="str">
        <f>vlookup(T1410,route!$A$3:$L$2248,5,FALSE)</f>
        <v>Dropoff</v>
      </c>
      <c r="V1410" s="131"/>
    </row>
    <row r="1411">
      <c r="A1411" s="160"/>
      <c r="B1411" s="168">
        <v>792.0</v>
      </c>
      <c r="C1411" s="174" t="s">
        <v>930</v>
      </c>
      <c r="D1411" s="154">
        <f>vlookup(E1411,terminals!$C$4:$O$196,13,FALSE)</f>
        <v>187</v>
      </c>
      <c r="E1411" s="174" t="s">
        <v>307</v>
      </c>
      <c r="F1411" s="123">
        <f>vlookup(G1411,terminals!$C$4:$O$196,13,FALSE)</f>
        <v>166</v>
      </c>
      <c r="G1411" s="174" t="s">
        <v>314</v>
      </c>
      <c r="H1411" s="175" t="s">
        <v>1143</v>
      </c>
      <c r="I1411" s="176">
        <v>11875.0</v>
      </c>
      <c r="J1411" s="177">
        <v>9375.0</v>
      </c>
      <c r="K1411" s="178"/>
      <c r="L1411" s="179"/>
      <c r="M1411" s="103"/>
      <c r="N1411" s="103"/>
      <c r="O1411" s="162" t="s">
        <v>1542</v>
      </c>
      <c r="P1411" s="180">
        <v>641.0</v>
      </c>
      <c r="Q1411" s="103"/>
      <c r="R1411" s="168" t="str">
        <f t="shared" si="1"/>
        <v>792187</v>
      </c>
      <c r="S1411" s="181" t="str">
        <f>vlookup(R1411,route!$A$3:$L$2248,5,FALSE)</f>
        <v>Origin</v>
      </c>
      <c r="T1411" s="168" t="str">
        <f t="shared" si="2"/>
        <v>792166</v>
      </c>
      <c r="U1411" s="170" t="str">
        <f>vlookup(T1411,route!$A$3:$L$2248,5,FALSE)</f>
        <v>Dropoff</v>
      </c>
      <c r="V1411" s="131"/>
    </row>
    <row r="1412">
      <c r="A1412" s="160"/>
      <c r="B1412" s="168">
        <v>792.0</v>
      </c>
      <c r="C1412" s="174" t="s">
        <v>930</v>
      </c>
      <c r="D1412" s="154">
        <f>vlookup(E1412,terminals!$C$4:$O$196,13,FALSE)</f>
        <v>187</v>
      </c>
      <c r="E1412" s="174" t="s">
        <v>307</v>
      </c>
      <c r="F1412" s="123">
        <f>vlookup(G1412,terminals!$C$4:$O$196,13,FALSE)</f>
        <v>165</v>
      </c>
      <c r="G1412" s="174" t="s">
        <v>320</v>
      </c>
      <c r="H1412" s="175" t="s">
        <v>1143</v>
      </c>
      <c r="I1412" s="176">
        <v>11875.0</v>
      </c>
      <c r="J1412" s="177">
        <v>9375.0</v>
      </c>
      <c r="K1412" s="178"/>
      <c r="L1412" s="179"/>
      <c r="M1412" s="103"/>
      <c r="N1412" s="103"/>
      <c r="O1412" s="162" t="s">
        <v>1566</v>
      </c>
      <c r="P1412" s="180">
        <v>634.0</v>
      </c>
      <c r="Q1412" s="103"/>
      <c r="R1412" s="168" t="str">
        <f t="shared" si="1"/>
        <v>792187</v>
      </c>
      <c r="S1412" s="181" t="str">
        <f>vlookup(R1412,route!$A$3:$L$2248,5,FALSE)</f>
        <v>Origin</v>
      </c>
      <c r="T1412" s="168" t="str">
        <f t="shared" si="2"/>
        <v>792165</v>
      </c>
      <c r="U1412" s="170" t="str">
        <f>vlookup(T1412,route!$A$3:$L$2248,5,FALSE)</f>
        <v>Lastdrop</v>
      </c>
      <c r="V1412" s="131"/>
    </row>
    <row r="1413">
      <c r="A1413" s="129"/>
      <c r="B1413" s="168">
        <v>792.0</v>
      </c>
      <c r="C1413" s="174" t="s">
        <v>930</v>
      </c>
      <c r="D1413" s="154">
        <f>vlookup(E1413,terminals!$C$4:$O$196,13,FALSE)</f>
        <v>187</v>
      </c>
      <c r="E1413" s="174" t="s">
        <v>307</v>
      </c>
      <c r="F1413" s="123">
        <f>vlookup(G1413,terminals!$C$4:$O$196,13,FALSE)</f>
        <v>162</v>
      </c>
      <c r="G1413" s="174" t="s">
        <v>359</v>
      </c>
      <c r="H1413" s="175" t="s">
        <v>1143</v>
      </c>
      <c r="I1413" s="176">
        <v>11875.0</v>
      </c>
      <c r="J1413" s="177">
        <v>9375.0</v>
      </c>
      <c r="K1413" s="178"/>
      <c r="L1413" s="179"/>
      <c r="M1413" s="103"/>
      <c r="N1413" s="103"/>
      <c r="O1413" s="162" t="s">
        <v>1340</v>
      </c>
      <c r="P1413" s="180">
        <v>676.0</v>
      </c>
      <c r="Q1413" s="103"/>
      <c r="R1413" s="168" t="str">
        <f t="shared" si="1"/>
        <v>792187</v>
      </c>
      <c r="S1413" s="181" t="str">
        <f>vlookup(R1413,route!$A$3:$L$2248,5,FALSE)</f>
        <v>Origin</v>
      </c>
      <c r="T1413" s="168" t="str">
        <f t="shared" si="2"/>
        <v>792162</v>
      </c>
      <c r="U1413" s="170" t="str">
        <f>vlookup(T1413,route!$A$3:$L$2248,5,FALSE)</f>
        <v>Destination</v>
      </c>
      <c r="V1413" s="131"/>
    </row>
    <row r="1414">
      <c r="A1414" s="160"/>
      <c r="B1414" s="168">
        <v>793.0</v>
      </c>
      <c r="C1414" s="174" t="s">
        <v>931</v>
      </c>
      <c r="D1414" s="154">
        <f>vlookup(E1414,terminals!$C$4:$O$196,13,FALSE)</f>
        <v>187</v>
      </c>
      <c r="E1414" s="174" t="s">
        <v>307</v>
      </c>
      <c r="F1414" s="154">
        <f>vlookup(G1414,terminals!$C$4:$O$196,13,FALSE)</f>
        <v>180</v>
      </c>
      <c r="G1414" s="174" t="s">
        <v>311</v>
      </c>
      <c r="H1414" s="175" t="s">
        <v>1143</v>
      </c>
      <c r="I1414" s="176">
        <v>11875.0</v>
      </c>
      <c r="J1414" s="177">
        <v>9375.0</v>
      </c>
      <c r="K1414" s="178"/>
      <c r="L1414" s="179"/>
      <c r="M1414" s="103"/>
      <c r="N1414" s="103"/>
      <c r="O1414" s="162" t="s">
        <v>1366</v>
      </c>
      <c r="P1414" s="180">
        <v>687.0</v>
      </c>
      <c r="Q1414" s="103"/>
      <c r="R1414" s="168" t="str">
        <f t="shared" si="1"/>
        <v>793187</v>
      </c>
      <c r="S1414" s="181" t="str">
        <f>vlookup(R1414,route!$A$3:$L$2248,5,FALSE)</f>
        <v>Origin</v>
      </c>
      <c r="T1414" s="168" t="str">
        <f t="shared" si="2"/>
        <v>793180</v>
      </c>
      <c r="U1414" s="170" t="str">
        <f>vlookup(T1414,route!$A$3:$L$2248,5,FALSE)</f>
        <v>Dropoff</v>
      </c>
      <c r="V1414" s="131"/>
    </row>
    <row r="1415">
      <c r="A1415" s="160"/>
      <c r="B1415" s="168">
        <v>793.0</v>
      </c>
      <c r="C1415" s="174" t="s">
        <v>931</v>
      </c>
      <c r="D1415" s="154">
        <f>vlookup(E1415,terminals!$C$4:$O$196,13,FALSE)</f>
        <v>187</v>
      </c>
      <c r="E1415" s="174" t="s">
        <v>307</v>
      </c>
      <c r="F1415" s="154">
        <f>vlookup(G1415,terminals!$C$4:$O$196,13,FALSE)</f>
        <v>179</v>
      </c>
      <c r="G1415" s="174" t="s">
        <v>365</v>
      </c>
      <c r="H1415" s="175" t="s">
        <v>1143</v>
      </c>
      <c r="I1415" s="176">
        <v>11875.0</v>
      </c>
      <c r="J1415" s="177">
        <v>9375.0</v>
      </c>
      <c r="K1415" s="178"/>
      <c r="L1415" s="179"/>
      <c r="M1415" s="103"/>
      <c r="N1415" s="103"/>
      <c r="O1415" s="162" t="s">
        <v>1319</v>
      </c>
      <c r="P1415" s="180">
        <v>692.0</v>
      </c>
      <c r="Q1415" s="103"/>
      <c r="R1415" s="168" t="str">
        <f t="shared" si="1"/>
        <v>793187</v>
      </c>
      <c r="S1415" s="181" t="str">
        <f>vlookup(R1415,route!$A$3:$L$2248,5,FALSE)</f>
        <v>Origin</v>
      </c>
      <c r="T1415" s="168" t="str">
        <f t="shared" si="2"/>
        <v>793179</v>
      </c>
      <c r="U1415" s="170" t="str">
        <f>vlookup(T1415,route!$A$3:$L$2248,5,FALSE)</f>
        <v>Dropoff</v>
      </c>
      <c r="V1415" s="131"/>
    </row>
    <row r="1416">
      <c r="A1416" s="160"/>
      <c r="B1416" s="168">
        <v>793.0</v>
      </c>
      <c r="C1416" s="174" t="s">
        <v>931</v>
      </c>
      <c r="D1416" s="154">
        <f>vlookup(E1416,terminals!$C$4:$O$196,13,FALSE)</f>
        <v>187</v>
      </c>
      <c r="E1416" s="174" t="s">
        <v>307</v>
      </c>
      <c r="F1416" s="154">
        <f>vlookup(G1416,terminals!$C$4:$O$196,13,FALSE)</f>
        <v>166</v>
      </c>
      <c r="G1416" s="174" t="s">
        <v>314</v>
      </c>
      <c r="H1416" s="175" t="s">
        <v>1143</v>
      </c>
      <c r="I1416" s="176">
        <v>11875.0</v>
      </c>
      <c r="J1416" s="177">
        <v>9375.0</v>
      </c>
      <c r="K1416" s="178"/>
      <c r="L1416" s="179"/>
      <c r="M1416" s="103"/>
      <c r="N1416" s="103"/>
      <c r="O1416" s="162" t="s">
        <v>1542</v>
      </c>
      <c r="P1416" s="180">
        <v>700.0</v>
      </c>
      <c r="Q1416" s="103"/>
      <c r="R1416" s="168" t="str">
        <f t="shared" si="1"/>
        <v>793187</v>
      </c>
      <c r="S1416" s="181" t="str">
        <f>vlookup(R1416,route!$A$3:$L$2248,5,FALSE)</f>
        <v>Origin</v>
      </c>
      <c r="T1416" s="168" t="str">
        <f t="shared" si="2"/>
        <v>793166</v>
      </c>
      <c r="U1416" s="170" t="str">
        <f>vlookup(T1416,route!$A$3:$L$2248,5,FALSE)</f>
        <v>Dropoff</v>
      </c>
      <c r="V1416" s="131"/>
    </row>
    <row r="1417">
      <c r="A1417" s="160"/>
      <c r="B1417" s="168">
        <v>793.0</v>
      </c>
      <c r="C1417" s="174" t="s">
        <v>931</v>
      </c>
      <c r="D1417" s="154">
        <f>vlookup(E1417,terminals!$C$4:$O$196,13,FALSE)</f>
        <v>187</v>
      </c>
      <c r="E1417" s="174" t="s">
        <v>307</v>
      </c>
      <c r="F1417" s="154">
        <f>vlookup(G1417,terminals!$C$4:$O$196,13,FALSE)</f>
        <v>165</v>
      </c>
      <c r="G1417" s="174" t="s">
        <v>320</v>
      </c>
      <c r="H1417" s="175" t="s">
        <v>1143</v>
      </c>
      <c r="I1417" s="176">
        <v>11875.0</v>
      </c>
      <c r="J1417" s="177">
        <v>9375.0</v>
      </c>
      <c r="K1417" s="178"/>
      <c r="L1417" s="179"/>
      <c r="M1417" s="103"/>
      <c r="N1417" s="103"/>
      <c r="O1417" s="162" t="s">
        <v>1566</v>
      </c>
      <c r="P1417" s="180">
        <v>709.0</v>
      </c>
      <c r="Q1417" s="103"/>
      <c r="R1417" s="168" t="str">
        <f t="shared" si="1"/>
        <v>793187</v>
      </c>
      <c r="S1417" s="181" t="str">
        <f>vlookup(R1417,route!$A$3:$L$2248,5,FALSE)</f>
        <v>Origin</v>
      </c>
      <c r="T1417" s="168" t="str">
        <f t="shared" si="2"/>
        <v>793165</v>
      </c>
      <c r="U1417" s="170" t="str">
        <f>vlookup(T1417,route!$A$3:$L$2248,5,FALSE)</f>
        <v>Dropoff</v>
      </c>
      <c r="V1417" s="131"/>
    </row>
    <row r="1418">
      <c r="A1418" s="160"/>
      <c r="B1418" s="168">
        <v>793.0</v>
      </c>
      <c r="C1418" s="174" t="s">
        <v>931</v>
      </c>
      <c r="D1418" s="154">
        <f>vlookup(E1418,terminals!$C$4:$O$196,13,FALSE)</f>
        <v>187</v>
      </c>
      <c r="E1418" s="174" t="s">
        <v>307</v>
      </c>
      <c r="F1418" s="154">
        <f>vlookup(G1418,terminals!$C$4:$O$196,13,FALSE)</f>
        <v>177</v>
      </c>
      <c r="G1418" s="174" t="s">
        <v>1108</v>
      </c>
      <c r="H1418" s="175" t="s">
        <v>1143</v>
      </c>
      <c r="I1418" s="176">
        <v>11875.0</v>
      </c>
      <c r="J1418" s="177">
        <v>9375.0</v>
      </c>
      <c r="K1418" s="178"/>
      <c r="L1418" s="179"/>
      <c r="M1418" s="103"/>
      <c r="N1418" s="103"/>
      <c r="O1418" s="162" t="s">
        <v>1340</v>
      </c>
      <c r="P1418" s="180">
        <v>699.0</v>
      </c>
      <c r="Q1418" s="103"/>
      <c r="R1418" s="168" t="str">
        <f t="shared" si="1"/>
        <v>793187</v>
      </c>
      <c r="S1418" s="181" t="str">
        <f>vlookup(R1418,route!$A$3:$L$2248,5,FALSE)</f>
        <v>Origin</v>
      </c>
      <c r="T1418" s="168" t="str">
        <f t="shared" si="2"/>
        <v>793177</v>
      </c>
      <c r="U1418" s="170" t="str">
        <f>vlookup(T1418,route!$A$3:$L$2248,5,FALSE)</f>
        <v>Dropoff</v>
      </c>
      <c r="V1418" s="131"/>
    </row>
    <row r="1419">
      <c r="A1419" s="160"/>
      <c r="B1419" s="168">
        <v>793.0</v>
      </c>
      <c r="C1419" s="174" t="s">
        <v>931</v>
      </c>
      <c r="D1419" s="154">
        <f>vlookup(E1419,terminals!$C$4:$O$196,13,FALSE)</f>
        <v>187</v>
      </c>
      <c r="E1419" s="174" t="s">
        <v>307</v>
      </c>
      <c r="F1419" s="154">
        <f>vlookup(G1419,terminals!$C$4:$O$196,13,FALSE)</f>
        <v>170</v>
      </c>
      <c r="G1419" s="174" t="s">
        <v>318</v>
      </c>
      <c r="H1419" s="175" t="s">
        <v>1143</v>
      </c>
      <c r="I1419" s="176">
        <v>11875.0</v>
      </c>
      <c r="J1419" s="177">
        <v>9375.0</v>
      </c>
      <c r="K1419" s="178"/>
      <c r="L1419" s="179"/>
      <c r="M1419" s="103"/>
      <c r="N1419" s="103"/>
      <c r="O1419" s="162" t="s">
        <v>1567</v>
      </c>
      <c r="P1419" s="180">
        <v>691.0</v>
      </c>
      <c r="Q1419" s="103"/>
      <c r="R1419" s="168" t="str">
        <f t="shared" si="1"/>
        <v>793187</v>
      </c>
      <c r="S1419" s="181" t="str">
        <f>vlookup(R1419,route!$A$3:$L$2248,5,FALSE)</f>
        <v>Origin</v>
      </c>
      <c r="T1419" s="168" t="str">
        <f t="shared" si="2"/>
        <v>793170</v>
      </c>
      <c r="U1419" s="170" t="str">
        <f>vlookup(T1419,route!$A$3:$L$2248,5,FALSE)</f>
        <v>Dropoff</v>
      </c>
      <c r="V1419" s="131"/>
    </row>
    <row r="1420">
      <c r="A1420" s="160"/>
      <c r="B1420" s="168">
        <v>793.0</v>
      </c>
      <c r="C1420" s="174" t="s">
        <v>931</v>
      </c>
      <c r="D1420" s="154">
        <f>vlookup(E1420,terminals!$C$4:$O$196,13,FALSE)</f>
        <v>187</v>
      </c>
      <c r="E1420" s="174" t="s">
        <v>307</v>
      </c>
      <c r="F1420" s="154">
        <f>vlookup(G1420,terminals!$C$4:$O$196,13,FALSE)</f>
        <v>172</v>
      </c>
      <c r="G1420" s="174" t="s">
        <v>325</v>
      </c>
      <c r="H1420" s="175" t="s">
        <v>1143</v>
      </c>
      <c r="I1420" s="176">
        <v>11875.0</v>
      </c>
      <c r="J1420" s="177">
        <v>9375.0</v>
      </c>
      <c r="K1420" s="178"/>
      <c r="L1420" s="179"/>
      <c r="M1420" s="103"/>
      <c r="N1420" s="103"/>
      <c r="O1420" s="162" t="s">
        <v>1569</v>
      </c>
      <c r="P1420" s="180">
        <v>468.0</v>
      </c>
      <c r="Q1420" s="103"/>
      <c r="R1420" s="168" t="str">
        <f t="shared" si="1"/>
        <v>793187</v>
      </c>
      <c r="S1420" s="181" t="str">
        <f>vlookup(R1420,route!$A$3:$L$2248,5,FALSE)</f>
        <v>Origin</v>
      </c>
      <c r="T1420" s="168" t="str">
        <f t="shared" si="2"/>
        <v>793172</v>
      </c>
      <c r="U1420" s="170" t="str">
        <f>vlookup(T1420,route!$A$3:$L$2248,5,FALSE)</f>
        <v>Dropoff</v>
      </c>
      <c r="V1420" s="131"/>
    </row>
    <row r="1421">
      <c r="A1421" s="160"/>
      <c r="B1421" s="168">
        <v>793.0</v>
      </c>
      <c r="C1421" s="174" t="s">
        <v>931</v>
      </c>
      <c r="D1421" s="154">
        <f>vlookup(E1421,terminals!$C$4:$O$196,13,FALSE)</f>
        <v>187</v>
      </c>
      <c r="E1421" s="174" t="s">
        <v>307</v>
      </c>
      <c r="F1421" s="154">
        <f>vlookup(G1421,terminals!$C$4:$O$196,13,FALSE)</f>
        <v>174</v>
      </c>
      <c r="G1421" s="174" t="s">
        <v>1110</v>
      </c>
      <c r="H1421" s="175" t="s">
        <v>1143</v>
      </c>
      <c r="I1421" s="176">
        <v>11875.0</v>
      </c>
      <c r="J1421" s="177">
        <v>9375.0</v>
      </c>
      <c r="K1421" s="178"/>
      <c r="L1421" s="179"/>
      <c r="M1421" s="103"/>
      <c r="N1421" s="103"/>
      <c r="O1421" s="162" t="s">
        <v>1562</v>
      </c>
      <c r="P1421" s="180">
        <v>472.0</v>
      </c>
      <c r="Q1421" s="103"/>
      <c r="R1421" s="168" t="str">
        <f t="shared" si="1"/>
        <v>793187</v>
      </c>
      <c r="S1421" s="181" t="str">
        <f>vlookup(R1421,route!$A$3:$L$2248,5,FALSE)</f>
        <v>Origin</v>
      </c>
      <c r="T1421" s="168" t="str">
        <f t="shared" si="2"/>
        <v>793174</v>
      </c>
      <c r="U1421" s="170" t="str">
        <f>vlookup(T1421,route!$A$3:$L$2248,5,FALSE)</f>
        <v>Lastdrop</v>
      </c>
      <c r="V1421" s="131"/>
    </row>
    <row r="1422">
      <c r="A1422" s="129"/>
      <c r="B1422" s="168">
        <v>793.0</v>
      </c>
      <c r="C1422" s="174" t="s">
        <v>931</v>
      </c>
      <c r="D1422" s="154">
        <f>vlookup(E1422,terminals!$C$4:$O$196,13,FALSE)</f>
        <v>187</v>
      </c>
      <c r="E1422" s="174" t="s">
        <v>307</v>
      </c>
      <c r="F1422" s="154">
        <f>vlookup(G1422,terminals!$C$4:$O$196,13,FALSE)</f>
        <v>163</v>
      </c>
      <c r="G1422" s="174" t="s">
        <v>323</v>
      </c>
      <c r="H1422" s="175" t="s">
        <v>1143</v>
      </c>
      <c r="I1422" s="176">
        <v>11875.0</v>
      </c>
      <c r="J1422" s="177">
        <v>9375.0</v>
      </c>
      <c r="K1422" s="178"/>
      <c r="L1422" s="179"/>
      <c r="M1422" s="103"/>
      <c r="N1422" s="103"/>
      <c r="O1422" s="162" t="s">
        <v>1151</v>
      </c>
      <c r="P1422" s="180">
        <v>507.0</v>
      </c>
      <c r="Q1422" s="103"/>
      <c r="R1422" s="168" t="str">
        <f t="shared" si="1"/>
        <v>793187</v>
      </c>
      <c r="S1422" s="181" t="str">
        <f>vlookup(R1422,route!$A$3:$L$2248,5,FALSE)</f>
        <v>Origin</v>
      </c>
      <c r="T1422" s="168" t="str">
        <f t="shared" si="2"/>
        <v>793163</v>
      </c>
      <c r="U1422" s="170" t="str">
        <f>vlookup(T1422,route!$A$3:$L$2248,5,FALSE)</f>
        <v>Destination</v>
      </c>
      <c r="V1422" s="131"/>
    </row>
    <row r="1423">
      <c r="A1423" s="160"/>
      <c r="B1423" s="168">
        <v>794.0</v>
      </c>
      <c r="C1423" s="174" t="s">
        <v>932</v>
      </c>
      <c r="D1423" s="154">
        <f>vlookup(E1423,terminals!$C$4:$O$196,13,FALSE)</f>
        <v>187</v>
      </c>
      <c r="E1423" s="174" t="s">
        <v>307</v>
      </c>
      <c r="F1423" s="154">
        <f>vlookup(G1423,terminals!$C$4:$O$196,13,FALSE)</f>
        <v>142</v>
      </c>
      <c r="G1423" s="174" t="s">
        <v>342</v>
      </c>
      <c r="H1423" s="175" t="s">
        <v>1143</v>
      </c>
      <c r="I1423" s="176">
        <v>9975.0</v>
      </c>
      <c r="J1423" s="186">
        <v>7875.0</v>
      </c>
      <c r="K1423" s="178"/>
      <c r="L1423" s="179"/>
      <c r="M1423" s="103"/>
      <c r="N1423" s="103"/>
      <c r="O1423" s="162" t="s">
        <v>1157</v>
      </c>
      <c r="P1423" s="180">
        <v>487.0</v>
      </c>
      <c r="Q1423" s="103"/>
      <c r="R1423" s="168" t="str">
        <f t="shared" si="1"/>
        <v>794187</v>
      </c>
      <c r="S1423" s="181" t="str">
        <f>vlookup(R1423,route!$A$3:$L$2248,5,FALSE)</f>
        <v>Origin</v>
      </c>
      <c r="T1423" s="168" t="str">
        <f t="shared" si="2"/>
        <v>794142</v>
      </c>
      <c r="U1423" s="170" t="str">
        <f>vlookup(T1423,route!$A$3:$L$2248,5,FALSE)</f>
        <v>Dropoff</v>
      </c>
      <c r="V1423" s="131"/>
    </row>
    <row r="1424">
      <c r="A1424" s="160"/>
      <c r="B1424" s="168">
        <v>794.0</v>
      </c>
      <c r="C1424" s="174" t="s">
        <v>932</v>
      </c>
      <c r="D1424" s="154">
        <f>vlookup(E1424,terminals!$C$4:$O$196,13,FALSE)</f>
        <v>187</v>
      </c>
      <c r="E1424" s="174" t="s">
        <v>307</v>
      </c>
      <c r="F1424" s="154">
        <f>vlookup(G1424,terminals!$C$4:$O$196,13,FALSE)</f>
        <v>127</v>
      </c>
      <c r="G1424" s="174" t="s">
        <v>336</v>
      </c>
      <c r="H1424" s="175" t="s">
        <v>1143</v>
      </c>
      <c r="I1424" s="176">
        <v>9975.0</v>
      </c>
      <c r="J1424" s="186">
        <v>7875.0</v>
      </c>
      <c r="K1424" s="178"/>
      <c r="L1424" s="179"/>
      <c r="M1424" s="103"/>
      <c r="N1424" s="103"/>
      <c r="O1424" s="162" t="s">
        <v>1357</v>
      </c>
      <c r="P1424" s="180">
        <v>468.0</v>
      </c>
      <c r="Q1424" s="103"/>
      <c r="R1424" s="168" t="str">
        <f t="shared" si="1"/>
        <v>794187</v>
      </c>
      <c r="S1424" s="181" t="str">
        <f>vlookup(R1424,route!$A$3:$L$2248,5,FALSE)</f>
        <v>Origin</v>
      </c>
      <c r="T1424" s="168" t="str">
        <f t="shared" si="2"/>
        <v>794127</v>
      </c>
      <c r="U1424" s="170" t="str">
        <f>vlookup(T1424,route!$A$3:$L$2248,5,FALSE)</f>
        <v>Dropoff</v>
      </c>
      <c r="V1424" s="131"/>
    </row>
    <row r="1425">
      <c r="A1425" s="160"/>
      <c r="B1425" s="168">
        <v>794.0</v>
      </c>
      <c r="C1425" s="174" t="s">
        <v>932</v>
      </c>
      <c r="D1425" s="154">
        <f>vlookup(E1425,terminals!$C$4:$O$196,13,FALSE)</f>
        <v>187</v>
      </c>
      <c r="E1425" s="174" t="s">
        <v>307</v>
      </c>
      <c r="F1425" s="154">
        <f>vlookup(G1425,terminals!$C$4:$O$196,13,FALSE)</f>
        <v>131</v>
      </c>
      <c r="G1425" s="174" t="s">
        <v>1111</v>
      </c>
      <c r="H1425" s="175" t="s">
        <v>1143</v>
      </c>
      <c r="I1425" s="176">
        <v>10450.0</v>
      </c>
      <c r="J1425" s="186">
        <v>8250.0</v>
      </c>
      <c r="K1425" s="178"/>
      <c r="L1425" s="179"/>
      <c r="M1425" s="103"/>
      <c r="N1425" s="103"/>
      <c r="O1425" s="162" t="s">
        <v>1193</v>
      </c>
      <c r="P1425" s="180">
        <v>507.0</v>
      </c>
      <c r="Q1425" s="103"/>
      <c r="R1425" s="168" t="str">
        <f t="shared" si="1"/>
        <v>794187</v>
      </c>
      <c r="S1425" s="181" t="str">
        <f>vlookup(R1425,route!$A$3:$L$2248,5,FALSE)</f>
        <v>Origin</v>
      </c>
      <c r="T1425" s="168" t="str">
        <f t="shared" si="2"/>
        <v>794131</v>
      </c>
      <c r="U1425" s="170" t="str">
        <f>vlookup(T1425,route!$A$3:$L$2248,5,FALSE)</f>
        <v>Lastdrop</v>
      </c>
      <c r="V1425" s="131"/>
    </row>
    <row r="1426">
      <c r="A1426" s="129"/>
      <c r="B1426" s="168">
        <v>794.0</v>
      </c>
      <c r="C1426" s="174" t="s">
        <v>932</v>
      </c>
      <c r="D1426" s="154">
        <f>vlookup(E1426,terminals!$C$4:$O$196,13,FALSE)</f>
        <v>187</v>
      </c>
      <c r="E1426" s="174" t="s">
        <v>307</v>
      </c>
      <c r="F1426" s="154">
        <f>vlookup(G1426,terminals!$C$4:$O$196,13,FALSE)</f>
        <v>152</v>
      </c>
      <c r="G1426" s="174" t="s">
        <v>332</v>
      </c>
      <c r="H1426" s="175" t="s">
        <v>1143</v>
      </c>
      <c r="I1426" s="176">
        <v>11400.0</v>
      </c>
      <c r="J1426" s="186">
        <v>9000.0</v>
      </c>
      <c r="K1426" s="178"/>
      <c r="L1426" s="179"/>
      <c r="M1426" s="103"/>
      <c r="N1426" s="103"/>
      <c r="O1426" s="162" t="s">
        <v>1549</v>
      </c>
      <c r="P1426" s="180">
        <v>558.0</v>
      </c>
      <c r="Q1426" s="103"/>
      <c r="R1426" s="168" t="str">
        <f t="shared" si="1"/>
        <v>794187</v>
      </c>
      <c r="S1426" s="181" t="str">
        <f>vlookup(R1426,route!$A$3:$L$2248,5,FALSE)</f>
        <v>Origin</v>
      </c>
      <c r="T1426" s="168" t="str">
        <f t="shared" si="2"/>
        <v>794152</v>
      </c>
      <c r="U1426" s="170" t="str">
        <f>vlookup(T1426,route!$A$3:$L$2248,5,FALSE)</f>
        <v>Destination</v>
      </c>
      <c r="V1426" s="131"/>
    </row>
    <row r="1427">
      <c r="A1427" s="160"/>
      <c r="B1427" s="168">
        <v>795.0</v>
      </c>
      <c r="C1427" s="174" t="s">
        <v>933</v>
      </c>
      <c r="D1427" s="154">
        <f>vlookup(E1427,terminals!$C$4:$O$196,13,FALSE)</f>
        <v>187</v>
      </c>
      <c r="E1427" s="174" t="s">
        <v>307</v>
      </c>
      <c r="F1427" s="154">
        <f>vlookup(G1427,terminals!$C$4:$O$196,13,FALSE)</f>
        <v>142</v>
      </c>
      <c r="G1427" s="174" t="s">
        <v>342</v>
      </c>
      <c r="H1427" s="175" t="s">
        <v>1143</v>
      </c>
      <c r="I1427" s="176">
        <v>9975.0</v>
      </c>
      <c r="J1427" s="186">
        <v>7875.0</v>
      </c>
      <c r="K1427" s="178"/>
      <c r="L1427" s="179"/>
      <c r="M1427" s="103"/>
      <c r="N1427" s="103"/>
      <c r="O1427" s="162" t="s">
        <v>1157</v>
      </c>
      <c r="P1427" s="180">
        <v>655.0</v>
      </c>
      <c r="Q1427" s="103"/>
      <c r="R1427" s="168" t="str">
        <f t="shared" si="1"/>
        <v>795187</v>
      </c>
      <c r="S1427" s="181" t="str">
        <f>vlookup(R1427,route!$A$3:$L$2248,5,FALSE)</f>
        <v>Origin</v>
      </c>
      <c r="T1427" s="168" t="str">
        <f t="shared" si="2"/>
        <v>795142</v>
      </c>
      <c r="U1427" s="170" t="str">
        <f>vlookup(T1427,route!$A$3:$L$2248,5,FALSE)</f>
        <v>Dropoff</v>
      </c>
      <c r="V1427" s="131"/>
    </row>
    <row r="1428">
      <c r="A1428" s="160"/>
      <c r="B1428" s="168">
        <v>795.0</v>
      </c>
      <c r="C1428" s="174" t="s">
        <v>933</v>
      </c>
      <c r="D1428" s="154">
        <f>vlookup(E1428,terminals!$C$4:$O$196,13,FALSE)</f>
        <v>187</v>
      </c>
      <c r="E1428" s="174" t="s">
        <v>307</v>
      </c>
      <c r="F1428" s="154">
        <f>vlookup(G1428,terminals!$C$4:$O$196,13,FALSE)</f>
        <v>131</v>
      </c>
      <c r="G1428" s="174" t="s">
        <v>1111</v>
      </c>
      <c r="H1428" s="175" t="s">
        <v>1143</v>
      </c>
      <c r="I1428" s="176">
        <v>9975.0</v>
      </c>
      <c r="J1428" s="186">
        <v>7875.0</v>
      </c>
      <c r="K1428" s="178"/>
      <c r="L1428" s="179"/>
      <c r="M1428" s="103"/>
      <c r="N1428" s="103"/>
      <c r="O1428" s="162" t="s">
        <v>1193</v>
      </c>
      <c r="P1428" s="180">
        <v>576.0</v>
      </c>
      <c r="Q1428" s="103"/>
      <c r="R1428" s="168" t="str">
        <f t="shared" si="1"/>
        <v>795187</v>
      </c>
      <c r="S1428" s="181" t="str">
        <f>vlookup(R1428,route!$A$3:$L$2248,5,FALSE)</f>
        <v>Origin</v>
      </c>
      <c r="T1428" s="168" t="str">
        <f t="shared" si="2"/>
        <v>795131</v>
      </c>
      <c r="U1428" s="170" t="str">
        <f>vlookup(T1428,route!$A$3:$L$2248,5,FALSE)</f>
        <v>Dropoff</v>
      </c>
      <c r="V1428" s="131"/>
    </row>
    <row r="1429">
      <c r="A1429" s="160"/>
      <c r="B1429" s="168">
        <v>795.0</v>
      </c>
      <c r="C1429" s="174" t="s">
        <v>933</v>
      </c>
      <c r="D1429" s="154">
        <f>vlookup(E1429,terminals!$C$4:$O$196,13,FALSE)</f>
        <v>187</v>
      </c>
      <c r="E1429" s="174" t="s">
        <v>307</v>
      </c>
      <c r="F1429" s="154">
        <f>vlookup(G1429,terminals!$C$4:$O$196,13,FALSE)</f>
        <v>149</v>
      </c>
      <c r="G1429" s="174" t="s">
        <v>1114</v>
      </c>
      <c r="H1429" s="175" t="s">
        <v>1143</v>
      </c>
      <c r="I1429" s="176">
        <v>11400.0</v>
      </c>
      <c r="J1429" s="177">
        <v>9000.0</v>
      </c>
      <c r="K1429" s="178"/>
      <c r="L1429" s="179"/>
      <c r="M1429" s="103"/>
      <c r="N1429" s="103"/>
      <c r="O1429" s="162" t="s">
        <v>1402</v>
      </c>
      <c r="P1429" s="180">
        <v>471.0</v>
      </c>
      <c r="Q1429" s="103"/>
      <c r="R1429" s="168" t="str">
        <f t="shared" si="1"/>
        <v>795187</v>
      </c>
      <c r="S1429" s="181" t="str">
        <f>vlookup(R1429,route!$A$3:$L$2248,5,FALSE)</f>
        <v>Origin</v>
      </c>
      <c r="T1429" s="168" t="str">
        <f t="shared" si="2"/>
        <v>795149</v>
      </c>
      <c r="U1429" s="170" t="str">
        <f>vlookup(T1429,route!$A$3:$L$2248,5,FALSE)</f>
        <v>Lastdrop</v>
      </c>
      <c r="V1429" s="131"/>
    </row>
    <row r="1430">
      <c r="A1430" s="129"/>
      <c r="B1430" s="168">
        <v>795.0</v>
      </c>
      <c r="C1430" s="174" t="s">
        <v>933</v>
      </c>
      <c r="D1430" s="154">
        <f>vlookup(E1430,terminals!$C$4:$O$196,13,FALSE)</f>
        <v>187</v>
      </c>
      <c r="E1430" s="174" t="s">
        <v>307</v>
      </c>
      <c r="F1430" s="154">
        <f>vlookup(G1430,terminals!$C$4:$O$196,13,FALSE)</f>
        <v>183</v>
      </c>
      <c r="G1430" s="174" t="s">
        <v>1115</v>
      </c>
      <c r="H1430" s="175" t="s">
        <v>1143</v>
      </c>
      <c r="I1430" s="176">
        <v>11875.0</v>
      </c>
      <c r="J1430" s="177">
        <v>9375.0</v>
      </c>
      <c r="K1430" s="178"/>
      <c r="L1430" s="179"/>
      <c r="M1430" s="103"/>
      <c r="N1430" s="103"/>
      <c r="O1430" s="162" t="s">
        <v>1511</v>
      </c>
      <c r="P1430" s="180">
        <v>628.0</v>
      </c>
      <c r="Q1430" s="103"/>
      <c r="R1430" s="168" t="str">
        <f t="shared" si="1"/>
        <v>795187</v>
      </c>
      <c r="S1430" s="181" t="str">
        <f>vlookup(R1430,route!$A$3:$L$2248,5,FALSE)</f>
        <v>Origin</v>
      </c>
      <c r="T1430" s="168" t="str">
        <f t="shared" si="2"/>
        <v>795183</v>
      </c>
      <c r="U1430" s="170" t="str">
        <f>vlookup(T1430,route!$A$3:$L$2248,5,FALSE)</f>
        <v>Destination</v>
      </c>
      <c r="V1430" s="131"/>
    </row>
    <row r="1431">
      <c r="A1431" s="160"/>
      <c r="B1431" s="168">
        <v>796.0</v>
      </c>
      <c r="C1431" s="174" t="s">
        <v>934</v>
      </c>
      <c r="D1431" s="154">
        <f>vlookup(E1431,terminals!$C$4:$O$196,13,FALSE)</f>
        <v>188</v>
      </c>
      <c r="E1431" s="174" t="s">
        <v>306</v>
      </c>
      <c r="F1431" s="154">
        <f>vlookup(G1431,terminals!$C$4:$O$196,13,FALSE)</f>
        <v>146</v>
      </c>
      <c r="G1431" s="174" t="s">
        <v>350</v>
      </c>
      <c r="H1431" s="175" t="s">
        <v>1143</v>
      </c>
      <c r="I1431" s="176">
        <v>6000.0</v>
      </c>
      <c r="J1431" s="186">
        <v>4500.0</v>
      </c>
      <c r="K1431" s="178"/>
      <c r="L1431" s="179"/>
      <c r="M1431" s="103"/>
      <c r="N1431" s="103"/>
      <c r="O1431" s="162" t="s">
        <v>1570</v>
      </c>
      <c r="P1431" s="180">
        <v>576.0</v>
      </c>
      <c r="Q1431" s="103"/>
      <c r="R1431" s="168" t="str">
        <f t="shared" si="1"/>
        <v>796188</v>
      </c>
      <c r="S1431" s="181" t="str">
        <f>vlookup(R1431,route!$A$3:$L$2248,5,FALSE)</f>
        <v>Origin</v>
      </c>
      <c r="T1431" s="168" t="str">
        <f t="shared" si="2"/>
        <v>796146</v>
      </c>
      <c r="U1431" s="170" t="str">
        <f>vlookup(T1431,route!$A$3:$L$2248,5,FALSE)</f>
        <v>Dropoff</v>
      </c>
      <c r="V1431" s="131"/>
    </row>
    <row r="1432">
      <c r="A1432" s="160"/>
      <c r="B1432" s="168">
        <v>796.0</v>
      </c>
      <c r="C1432" s="174" t="s">
        <v>934</v>
      </c>
      <c r="D1432" s="154">
        <f>vlookup(E1432,terminals!$C$4:$O$196,13,FALSE)</f>
        <v>188</v>
      </c>
      <c r="E1432" s="174" t="s">
        <v>306</v>
      </c>
      <c r="F1432" s="154">
        <f>vlookup(G1432,terminals!$C$4:$O$196,13,FALSE)</f>
        <v>123</v>
      </c>
      <c r="G1432" s="174" t="s">
        <v>346</v>
      </c>
      <c r="H1432" s="175" t="s">
        <v>1143</v>
      </c>
      <c r="I1432" s="176">
        <v>8500.0</v>
      </c>
      <c r="J1432" s="177">
        <v>6375.0</v>
      </c>
      <c r="K1432" s="178"/>
      <c r="L1432" s="179"/>
      <c r="M1432" s="103"/>
      <c r="N1432" s="103"/>
      <c r="O1432" s="162" t="s">
        <v>1466</v>
      </c>
      <c r="P1432" s="180">
        <v>648.0</v>
      </c>
      <c r="Q1432" s="103"/>
      <c r="R1432" s="168" t="str">
        <f t="shared" si="1"/>
        <v>796188</v>
      </c>
      <c r="S1432" s="181" t="str">
        <f>vlookup(R1432,route!$A$3:$L$2248,5,FALSE)</f>
        <v>Origin</v>
      </c>
      <c r="T1432" s="168" t="str">
        <f t="shared" si="2"/>
        <v>796123</v>
      </c>
      <c r="U1432" s="170" t="str">
        <f>vlookup(T1432,route!$A$3:$L$2248,5,FALSE)</f>
        <v>Lastdrop</v>
      </c>
      <c r="V1432" s="131"/>
    </row>
    <row r="1433">
      <c r="A1433" s="129"/>
      <c r="B1433" s="168">
        <v>796.0</v>
      </c>
      <c r="C1433" s="174" t="s">
        <v>934</v>
      </c>
      <c r="D1433" s="154">
        <f>vlookup(E1433,terminals!$C$4:$O$196,13,FALSE)</f>
        <v>188</v>
      </c>
      <c r="E1433" s="174" t="s">
        <v>306</v>
      </c>
      <c r="F1433" s="154">
        <f>vlookup(G1433,terminals!$C$4:$O$196,13,FALSE)</f>
        <v>121</v>
      </c>
      <c r="G1433" s="174" t="s">
        <v>299</v>
      </c>
      <c r="H1433" s="175" t="s">
        <v>1143</v>
      </c>
      <c r="I1433" s="176">
        <v>8500.0</v>
      </c>
      <c r="J1433" s="177">
        <v>6375.0</v>
      </c>
      <c r="K1433" s="178"/>
      <c r="L1433" s="179"/>
      <c r="M1433" s="103"/>
      <c r="N1433" s="103"/>
      <c r="O1433" s="162" t="s">
        <v>1566</v>
      </c>
      <c r="P1433" s="180">
        <v>465.0</v>
      </c>
      <c r="Q1433" s="103"/>
      <c r="R1433" s="168" t="str">
        <f t="shared" si="1"/>
        <v>796188</v>
      </c>
      <c r="S1433" s="181" t="str">
        <f>vlookup(R1433,route!$A$3:$L$2248,5,FALSE)</f>
        <v>Origin</v>
      </c>
      <c r="T1433" s="168" t="str">
        <f t="shared" si="2"/>
        <v>796121</v>
      </c>
      <c r="U1433" s="170" t="str">
        <f>vlookup(T1433,route!$A$3:$L$2248,5,FALSE)</f>
        <v>Destination</v>
      </c>
      <c r="V1433" s="131"/>
    </row>
    <row r="1434">
      <c r="A1434" s="160"/>
      <c r="B1434" s="168">
        <v>797.0</v>
      </c>
      <c r="C1434" s="174" t="s">
        <v>935</v>
      </c>
      <c r="D1434" s="154">
        <f>vlookup(E1434,terminals!$C$4:$O$196,13,FALSE)</f>
        <v>188</v>
      </c>
      <c r="E1434" s="174" t="s">
        <v>306</v>
      </c>
      <c r="F1434" s="154">
        <f>vlookup(G1434,terminals!$C$4:$O$196,13,FALSE)</f>
        <v>146</v>
      </c>
      <c r="G1434" s="174" t="s">
        <v>350</v>
      </c>
      <c r="H1434" s="175" t="s">
        <v>1143</v>
      </c>
      <c r="I1434" s="176">
        <v>5500.0</v>
      </c>
      <c r="J1434" s="177">
        <v>4125.0</v>
      </c>
      <c r="K1434" s="178"/>
      <c r="L1434" s="179"/>
      <c r="M1434" s="103"/>
      <c r="N1434" s="103"/>
      <c r="O1434" s="162" t="s">
        <v>1570</v>
      </c>
      <c r="P1434" s="180">
        <v>469.0</v>
      </c>
      <c r="Q1434" s="103"/>
      <c r="R1434" s="168" t="str">
        <f t="shared" si="1"/>
        <v>797188</v>
      </c>
      <c r="S1434" s="181" t="str">
        <f>vlookup(R1434,route!$A$3:$L$2248,5,FALSE)</f>
        <v>Origin</v>
      </c>
      <c r="T1434" s="168" t="str">
        <f t="shared" si="2"/>
        <v>797146</v>
      </c>
      <c r="U1434" s="170" t="str">
        <f>vlookup(T1434,route!$A$3:$L$2248,5,FALSE)</f>
        <v>Lastdrop</v>
      </c>
      <c r="V1434" s="131"/>
    </row>
    <row r="1435">
      <c r="A1435" s="129"/>
      <c r="B1435" s="168">
        <v>797.0</v>
      </c>
      <c r="C1435" s="174" t="s">
        <v>935</v>
      </c>
      <c r="D1435" s="154">
        <f>vlookup(E1435,terminals!$C$4:$O$196,13,FALSE)</f>
        <v>188</v>
      </c>
      <c r="E1435" s="174" t="s">
        <v>306</v>
      </c>
      <c r="F1435" s="154">
        <f>vlookup(G1435,terminals!$C$4:$O$196,13,FALSE)</f>
        <v>144</v>
      </c>
      <c r="G1435" s="174" t="s">
        <v>344</v>
      </c>
      <c r="H1435" s="175" t="s">
        <v>1143</v>
      </c>
      <c r="I1435" s="176">
        <v>7000.0</v>
      </c>
      <c r="J1435" s="177">
        <v>5250.0</v>
      </c>
      <c r="K1435" s="178"/>
      <c r="L1435" s="179"/>
      <c r="M1435" s="103"/>
      <c r="N1435" s="103"/>
      <c r="O1435" s="162" t="s">
        <v>1156</v>
      </c>
      <c r="P1435" s="180">
        <v>511.0</v>
      </c>
      <c r="Q1435" s="103"/>
      <c r="R1435" s="168" t="str">
        <f t="shared" si="1"/>
        <v>797188</v>
      </c>
      <c r="S1435" s="181" t="str">
        <f>vlookup(R1435,route!$A$3:$L$2248,5,FALSE)</f>
        <v>Origin</v>
      </c>
      <c r="T1435" s="168" t="str">
        <f t="shared" si="2"/>
        <v>797144</v>
      </c>
      <c r="U1435" s="170" t="str">
        <f>vlookup(T1435,route!$A$3:$L$2248,5,FALSE)</f>
        <v>Destination</v>
      </c>
      <c r="V1435" s="131"/>
    </row>
    <row r="1436">
      <c r="A1436" s="160"/>
      <c r="B1436" s="168">
        <v>798.0</v>
      </c>
      <c r="C1436" s="174" t="s">
        <v>936</v>
      </c>
      <c r="D1436" s="154">
        <f>vlookup(E1436,terminals!$C$4:$O$196,13,FALSE)</f>
        <v>188</v>
      </c>
      <c r="E1436" s="174" t="s">
        <v>306</v>
      </c>
      <c r="F1436" s="154">
        <f>vlookup(G1436,terminals!$C$4:$O$196,13,FALSE)</f>
        <v>142</v>
      </c>
      <c r="G1436" s="174" t="s">
        <v>342</v>
      </c>
      <c r="H1436" s="175" t="s">
        <v>1143</v>
      </c>
      <c r="I1436" s="176">
        <v>7000.0</v>
      </c>
      <c r="J1436" s="177">
        <v>5250.0</v>
      </c>
      <c r="K1436" s="178"/>
      <c r="L1436" s="179"/>
      <c r="M1436" s="103"/>
      <c r="N1436" s="103"/>
      <c r="O1436" s="162" t="s">
        <v>1515</v>
      </c>
      <c r="P1436" s="180">
        <v>499.0</v>
      </c>
      <c r="Q1436" s="103"/>
      <c r="R1436" s="168" t="str">
        <f t="shared" si="1"/>
        <v>798188</v>
      </c>
      <c r="S1436" s="181" t="str">
        <f>vlookup(R1436,route!$A$3:$L$2248,5,FALSE)</f>
        <v>Origin</v>
      </c>
      <c r="T1436" s="168" t="str">
        <f t="shared" si="2"/>
        <v>798142</v>
      </c>
      <c r="U1436" s="170" t="str">
        <f>vlookup(T1436,route!$A$3:$L$2248,5,FALSE)</f>
        <v>Dropoff</v>
      </c>
      <c r="V1436" s="131"/>
    </row>
    <row r="1437">
      <c r="A1437" s="160"/>
      <c r="B1437" s="168">
        <v>798.0</v>
      </c>
      <c r="C1437" s="174" t="s">
        <v>936</v>
      </c>
      <c r="D1437" s="154">
        <f>vlookup(E1437,terminals!$C$4:$O$196,13,FALSE)</f>
        <v>188</v>
      </c>
      <c r="E1437" s="174" t="s">
        <v>306</v>
      </c>
      <c r="F1437" s="154">
        <f>vlookup(G1437,terminals!$C$4:$O$196,13,FALSE)</f>
        <v>127</v>
      </c>
      <c r="G1437" s="174" t="s">
        <v>336</v>
      </c>
      <c r="H1437" s="175" t="s">
        <v>1143</v>
      </c>
      <c r="I1437" s="176">
        <v>7000.0</v>
      </c>
      <c r="J1437" s="177">
        <v>5250.0</v>
      </c>
      <c r="K1437" s="178"/>
      <c r="L1437" s="179"/>
      <c r="M1437" s="103"/>
      <c r="N1437" s="103"/>
      <c r="O1437" s="162" t="s">
        <v>1433</v>
      </c>
      <c r="P1437" s="180">
        <v>512.0</v>
      </c>
      <c r="Q1437" s="103"/>
      <c r="R1437" s="168" t="str">
        <f t="shared" si="1"/>
        <v>798188</v>
      </c>
      <c r="S1437" s="181" t="str">
        <f>vlookup(R1437,route!$A$3:$L$2248,5,FALSE)</f>
        <v>Origin</v>
      </c>
      <c r="T1437" s="168" t="str">
        <f t="shared" si="2"/>
        <v>798127</v>
      </c>
      <c r="U1437" s="170" t="str">
        <f>vlookup(T1437,route!$A$3:$L$2248,5,FALSE)</f>
        <v>Dropoff</v>
      </c>
      <c r="V1437" s="131"/>
    </row>
    <row r="1438">
      <c r="A1438" s="160"/>
      <c r="B1438" s="168">
        <v>798.0</v>
      </c>
      <c r="C1438" s="174" t="s">
        <v>936</v>
      </c>
      <c r="D1438" s="154">
        <f>vlookup(E1438,terminals!$C$4:$O$196,13,FALSE)</f>
        <v>188</v>
      </c>
      <c r="E1438" s="174" t="s">
        <v>306</v>
      </c>
      <c r="F1438" s="154">
        <f>vlookup(G1438,terminals!$C$4:$O$196,13,FALSE)</f>
        <v>125</v>
      </c>
      <c r="G1438" s="174" t="s">
        <v>1112</v>
      </c>
      <c r="H1438" s="175" t="s">
        <v>1143</v>
      </c>
      <c r="I1438" s="176">
        <v>7500.0</v>
      </c>
      <c r="J1438" s="177">
        <v>5625.0</v>
      </c>
      <c r="K1438" s="178"/>
      <c r="L1438" s="179"/>
      <c r="M1438" s="103"/>
      <c r="N1438" s="103"/>
      <c r="O1438" s="162" t="s">
        <v>1318</v>
      </c>
      <c r="P1438" s="180">
        <v>576.0</v>
      </c>
      <c r="Q1438" s="103"/>
      <c r="R1438" s="168" t="str">
        <f t="shared" si="1"/>
        <v>798188</v>
      </c>
      <c r="S1438" s="181" t="str">
        <f>vlookup(R1438,route!$A$3:$L$2248,5,FALSE)</f>
        <v>Origin</v>
      </c>
      <c r="T1438" s="168" t="str">
        <f t="shared" si="2"/>
        <v>798125</v>
      </c>
      <c r="U1438" s="170" t="str">
        <f>vlookup(T1438,route!$A$3:$L$2248,5,FALSE)</f>
        <v>Dropoff</v>
      </c>
      <c r="V1438" s="131"/>
    </row>
    <row r="1439">
      <c r="A1439" s="160"/>
      <c r="B1439" s="168">
        <v>798.0</v>
      </c>
      <c r="C1439" s="174" t="s">
        <v>936</v>
      </c>
      <c r="D1439" s="154">
        <f>vlookup(E1439,terminals!$C$4:$O$196,13,FALSE)</f>
        <v>188</v>
      </c>
      <c r="E1439" s="174" t="s">
        <v>306</v>
      </c>
      <c r="F1439" s="154">
        <f>vlookup(G1439,terminals!$C$4:$O$196,13,FALSE)</f>
        <v>126</v>
      </c>
      <c r="G1439" s="174" t="s">
        <v>334</v>
      </c>
      <c r="H1439" s="175" t="s">
        <v>1143</v>
      </c>
      <c r="I1439" s="176">
        <v>7500.0</v>
      </c>
      <c r="J1439" s="177">
        <v>5625.0</v>
      </c>
      <c r="K1439" s="178"/>
      <c r="L1439" s="179"/>
      <c r="M1439" s="103"/>
      <c r="N1439" s="103"/>
      <c r="O1439" s="162" t="s">
        <v>1571</v>
      </c>
      <c r="P1439" s="180">
        <v>555.0</v>
      </c>
      <c r="Q1439" s="103"/>
      <c r="R1439" s="168" t="str">
        <f t="shared" si="1"/>
        <v>798188</v>
      </c>
      <c r="S1439" s="181" t="str">
        <f>vlookup(R1439,route!$A$3:$L$2248,5,FALSE)</f>
        <v>Origin</v>
      </c>
      <c r="T1439" s="168" t="str">
        <f t="shared" si="2"/>
        <v>798126</v>
      </c>
      <c r="U1439" s="170" t="str">
        <f>vlookup(T1439,route!$A$3:$L$2248,5,FALSE)</f>
        <v>Lastdrop</v>
      </c>
      <c r="V1439" s="131"/>
    </row>
    <row r="1440">
      <c r="A1440" s="129"/>
      <c r="B1440" s="168">
        <v>798.0</v>
      </c>
      <c r="C1440" s="174" t="s">
        <v>936</v>
      </c>
      <c r="D1440" s="154">
        <f>vlookup(E1440,terminals!$C$4:$O$196,13,FALSE)</f>
        <v>188</v>
      </c>
      <c r="E1440" s="174" t="s">
        <v>306</v>
      </c>
      <c r="F1440" s="154">
        <f>vlookup(G1440,terminals!$C$4:$O$196,13,FALSE)</f>
        <v>128</v>
      </c>
      <c r="G1440" s="174" t="s">
        <v>338</v>
      </c>
      <c r="H1440" s="175" t="s">
        <v>1143</v>
      </c>
      <c r="I1440" s="176">
        <v>7500.0</v>
      </c>
      <c r="J1440" s="177">
        <v>5625.0</v>
      </c>
      <c r="K1440" s="178"/>
      <c r="L1440" s="179"/>
      <c r="M1440" s="103"/>
      <c r="N1440" s="103"/>
      <c r="O1440" s="162" t="s">
        <v>1422</v>
      </c>
      <c r="P1440" s="180">
        <v>628.0</v>
      </c>
      <c r="Q1440" s="103"/>
      <c r="R1440" s="168" t="str">
        <f t="shared" si="1"/>
        <v>798188</v>
      </c>
      <c r="S1440" s="181" t="str">
        <f>vlookup(R1440,route!$A$3:$L$2248,5,FALSE)</f>
        <v>Origin</v>
      </c>
      <c r="T1440" s="168" t="str">
        <f t="shared" si="2"/>
        <v>798128</v>
      </c>
      <c r="U1440" s="170" t="str">
        <f>vlookup(T1440,route!$A$3:$L$2248,5,FALSE)</f>
        <v>Destination</v>
      </c>
      <c r="V1440" s="131"/>
    </row>
    <row r="1441">
      <c r="A1441" s="160"/>
      <c r="B1441" s="168">
        <v>799.0</v>
      </c>
      <c r="C1441" s="174" t="s">
        <v>937</v>
      </c>
      <c r="D1441" s="154">
        <f>vlookup(E1441,terminals!$C$4:$O$196,13,FALSE)</f>
        <v>188</v>
      </c>
      <c r="E1441" s="174" t="s">
        <v>306</v>
      </c>
      <c r="F1441" s="154">
        <f>vlookup(G1441,terminals!$C$4:$O$196,13,FALSE)</f>
        <v>146</v>
      </c>
      <c r="G1441" s="174" t="s">
        <v>350</v>
      </c>
      <c r="H1441" s="175" t="s">
        <v>1143</v>
      </c>
      <c r="I1441" s="176">
        <v>5500.0</v>
      </c>
      <c r="J1441" s="177">
        <v>4125.0</v>
      </c>
      <c r="K1441" s="178"/>
      <c r="L1441" s="179"/>
      <c r="M1441" s="103"/>
      <c r="N1441" s="103"/>
      <c r="O1441" s="162" t="s">
        <v>1570</v>
      </c>
      <c r="P1441" s="180">
        <v>628.0</v>
      </c>
      <c r="Q1441" s="103"/>
      <c r="R1441" s="168" t="str">
        <f t="shared" si="1"/>
        <v>799188</v>
      </c>
      <c r="S1441" s="181" t="str">
        <f>vlookup(R1441,route!$A$3:$L$2248,5,FALSE)</f>
        <v>Origin</v>
      </c>
      <c r="T1441" s="168" t="str">
        <f t="shared" si="2"/>
        <v>799146</v>
      </c>
      <c r="U1441" s="170" t="str">
        <f>vlookup(T1441,route!$A$3:$L$2248,5,FALSE)</f>
        <v>Dropoff</v>
      </c>
      <c r="V1441" s="131"/>
    </row>
    <row r="1442">
      <c r="A1442" s="160"/>
      <c r="B1442" s="168">
        <v>799.0</v>
      </c>
      <c r="C1442" s="174" t="s">
        <v>937</v>
      </c>
      <c r="D1442" s="154">
        <f>vlookup(E1442,terminals!$C$4:$O$196,13,FALSE)</f>
        <v>188</v>
      </c>
      <c r="E1442" s="174" t="s">
        <v>306</v>
      </c>
      <c r="F1442" s="154">
        <f>vlookup(G1442,terminals!$C$4:$O$196,13,FALSE)</f>
        <v>149</v>
      </c>
      <c r="G1442" s="174" t="s">
        <v>1114</v>
      </c>
      <c r="H1442" s="175" t="s">
        <v>1143</v>
      </c>
      <c r="I1442" s="176">
        <v>7500.0</v>
      </c>
      <c r="J1442" s="177">
        <v>5625.0</v>
      </c>
      <c r="K1442" s="178"/>
      <c r="L1442" s="179"/>
      <c r="M1442" s="103"/>
      <c r="N1442" s="103"/>
      <c r="O1442" s="162" t="s">
        <v>1201</v>
      </c>
      <c r="P1442" s="180">
        <v>437.0</v>
      </c>
      <c r="Q1442" s="103"/>
      <c r="R1442" s="168" t="str">
        <f t="shared" si="1"/>
        <v>799188</v>
      </c>
      <c r="S1442" s="181" t="str">
        <f>vlookup(R1442,route!$A$3:$L$2248,5,FALSE)</f>
        <v>Origin</v>
      </c>
      <c r="T1442" s="168" t="str">
        <f t="shared" si="2"/>
        <v>799149</v>
      </c>
      <c r="U1442" s="170" t="str">
        <f>vlookup(T1442,route!$A$3:$L$2248,5,FALSE)</f>
        <v>Dropoff</v>
      </c>
      <c r="V1442" s="131"/>
    </row>
    <row r="1443">
      <c r="A1443" s="160"/>
      <c r="B1443" s="168">
        <v>799.0</v>
      </c>
      <c r="C1443" s="174" t="s">
        <v>937</v>
      </c>
      <c r="D1443" s="154">
        <f>vlookup(E1443,terminals!$C$4:$O$196,13,FALSE)</f>
        <v>188</v>
      </c>
      <c r="E1443" s="174" t="s">
        <v>306</v>
      </c>
      <c r="F1443" s="154">
        <f>vlookup(G1443,terminals!$C$4:$O$196,13,FALSE)</f>
        <v>121</v>
      </c>
      <c r="G1443" s="174" t="s">
        <v>299</v>
      </c>
      <c r="H1443" s="175" t="s">
        <v>1143</v>
      </c>
      <c r="I1443" s="176">
        <v>8500.0</v>
      </c>
      <c r="J1443" s="177">
        <v>6375.0</v>
      </c>
      <c r="K1443" s="178"/>
      <c r="L1443" s="179"/>
      <c r="M1443" s="103"/>
      <c r="N1443" s="103"/>
      <c r="O1443" s="162" t="s">
        <v>1566</v>
      </c>
      <c r="P1443" s="180">
        <v>437.0</v>
      </c>
      <c r="Q1443" s="103"/>
      <c r="R1443" s="168" t="str">
        <f t="shared" si="1"/>
        <v>799188</v>
      </c>
      <c r="S1443" s="181" t="str">
        <f>vlookup(R1443,route!$A$3:$L$2248,5,FALSE)</f>
        <v>Origin</v>
      </c>
      <c r="T1443" s="168" t="str">
        <f t="shared" si="2"/>
        <v>799121</v>
      </c>
      <c r="U1443" s="170" t="str">
        <f>vlookup(T1443,route!$A$3:$L$2248,5,FALSE)</f>
        <v>Lastdrop</v>
      </c>
      <c r="V1443" s="131"/>
    </row>
    <row r="1444">
      <c r="A1444" s="129"/>
      <c r="B1444" s="168">
        <v>799.0</v>
      </c>
      <c r="C1444" s="174" t="s">
        <v>937</v>
      </c>
      <c r="D1444" s="154">
        <f>vlookup(E1444,terminals!$C$4:$O$196,13,FALSE)</f>
        <v>188</v>
      </c>
      <c r="E1444" s="174" t="s">
        <v>306</v>
      </c>
      <c r="F1444" s="154">
        <f>vlookup(G1444,terminals!$C$4:$O$196,13,FALSE)</f>
        <v>183</v>
      </c>
      <c r="G1444" s="174" t="s">
        <v>1115</v>
      </c>
      <c r="H1444" s="175" t="s">
        <v>1143</v>
      </c>
      <c r="I1444" s="176">
        <v>9000.0</v>
      </c>
      <c r="J1444" s="177">
        <v>6750.0</v>
      </c>
      <c r="K1444" s="178"/>
      <c r="L1444" s="179"/>
      <c r="M1444" s="103"/>
      <c r="N1444" s="103"/>
      <c r="O1444" s="162" t="s">
        <v>1458</v>
      </c>
      <c r="P1444" s="180">
        <v>765.0</v>
      </c>
      <c r="Q1444" s="103"/>
      <c r="R1444" s="168" t="str">
        <f t="shared" si="1"/>
        <v>799188</v>
      </c>
      <c r="S1444" s="181" t="str">
        <f>vlookup(R1444,route!$A$3:$L$2248,5,FALSE)</f>
        <v>Origin</v>
      </c>
      <c r="T1444" s="168" t="str">
        <f t="shared" si="2"/>
        <v>799183</v>
      </c>
      <c r="U1444" s="170" t="str">
        <f>vlookup(T1444,route!$A$3:$L$2248,5,FALSE)</f>
        <v>Destination</v>
      </c>
      <c r="V1444" s="131"/>
    </row>
  </sheetData>
  <conditionalFormatting sqref="A1410:N1413 Q1410:U1413">
    <cfRule type="notContainsBlanks" dxfId="5" priority="1">
      <formula>LEN(TRIM(A1410))&gt;0</formula>
    </cfRule>
  </conditionalFormatting>
  <conditionalFormatting sqref="H3">
    <cfRule type="notContainsBlanks" dxfId="5" priority="2">
      <formula>LEN(TRIM(H3))&gt;0</formula>
    </cfRule>
  </conditionalFormatting>
  <conditionalFormatting sqref="A3">
    <cfRule type="notContainsBlanks" dxfId="5" priority="3">
      <formula>LEN(TRIM(A3))&gt;0</formula>
    </cfRule>
  </conditionalFormatting>
  <dataValidations>
    <dataValidation type="list" allowBlank="1" sqref="E3:E1444">
      <formula1>terminals!$C$4:$C$196</formula1>
    </dataValidation>
    <dataValidation type="list" allowBlank="1" showErrorMessage="1" sqref="G3:G1444">
      <formula1>terminals!$C$4:$C$196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13"/>
    <col customWidth="1" min="7" max="7" width="14.0"/>
  </cols>
  <sheetData>
    <row r="2">
      <c r="A2" s="2"/>
      <c r="B2" s="134" t="s">
        <v>374</v>
      </c>
      <c r="C2" s="134" t="s">
        <v>1572</v>
      </c>
      <c r="D2" s="134" t="s">
        <v>46</v>
      </c>
      <c r="E2" s="134" t="s">
        <v>48</v>
      </c>
      <c r="F2" s="134" t="s">
        <v>372</v>
      </c>
      <c r="G2" s="134" t="s">
        <v>1573</v>
      </c>
    </row>
    <row r="3">
      <c r="A3" s="2" t="str">
        <f t="shared" ref="A3:A20" si="1">concat(D3,F3)</f>
        <v>0013</v>
      </c>
      <c r="B3" s="134">
        <v>1.0</v>
      </c>
      <c r="C3" s="191" t="s">
        <v>1574</v>
      </c>
      <c r="D3" s="192" t="str">
        <f>VLOOKUP(E3,partners!$C$4:$O$8,13,false)</f>
        <v>001</v>
      </c>
      <c r="E3" s="134" t="s">
        <v>61</v>
      </c>
      <c r="F3" s="6">
        <f>VLOOKUP(G3,vehicles!$C$3:$G$25,5,false)</f>
        <v>3</v>
      </c>
      <c r="G3" s="134" t="s">
        <v>226</v>
      </c>
      <c r="I3" s="193"/>
      <c r="J3" s="194"/>
    </row>
    <row r="4">
      <c r="A4" s="2" t="str">
        <f t="shared" si="1"/>
        <v>0017</v>
      </c>
      <c r="B4" s="134">
        <v>2.0</v>
      </c>
      <c r="C4" s="134" t="s">
        <v>142</v>
      </c>
      <c r="D4" s="192" t="str">
        <f>VLOOKUP(E4,partners!$C$4:$O$8,13,false)</f>
        <v>001</v>
      </c>
      <c r="E4" s="134" t="s">
        <v>61</v>
      </c>
      <c r="F4" s="6">
        <f>VLOOKUP(G4,vehicles!$C$3:$G$25,5,false)</f>
        <v>7</v>
      </c>
      <c r="G4" s="134" t="s">
        <v>381</v>
      </c>
      <c r="I4" s="193"/>
      <c r="J4" s="194"/>
    </row>
    <row r="5">
      <c r="A5" s="2" t="str">
        <f t="shared" si="1"/>
        <v>0012</v>
      </c>
      <c r="B5" s="134">
        <v>3.0</v>
      </c>
      <c r="C5" s="134" t="s">
        <v>147</v>
      </c>
      <c r="D5" s="192" t="str">
        <f>VLOOKUP(E5,partners!$C$4:$O$8,13,false)</f>
        <v>001</v>
      </c>
      <c r="E5" s="134" t="s">
        <v>61</v>
      </c>
      <c r="F5" s="6">
        <f>VLOOKUP(G5,vehicles!$C$3:$G$25,5,false)</f>
        <v>2</v>
      </c>
      <c r="G5" s="134" t="s">
        <v>383</v>
      </c>
      <c r="I5" s="193"/>
      <c r="J5" s="194"/>
    </row>
    <row r="6">
      <c r="A6" s="2" t="str">
        <f t="shared" si="1"/>
        <v>0023</v>
      </c>
      <c r="B6" s="134">
        <v>4.0</v>
      </c>
      <c r="C6" s="134" t="s">
        <v>1575</v>
      </c>
      <c r="D6" s="192" t="str">
        <f>VLOOKUP(E6,partners!$C$4:$O$8,13,false)</f>
        <v>002</v>
      </c>
      <c r="E6" s="134" t="s">
        <v>69</v>
      </c>
      <c r="F6" s="6">
        <f>VLOOKUP(G6,vehicles!$C$3:$G$25,5,false)</f>
        <v>3</v>
      </c>
      <c r="G6" s="134" t="s">
        <v>226</v>
      </c>
    </row>
    <row r="7">
      <c r="A7" s="2" t="str">
        <f t="shared" si="1"/>
        <v>00214</v>
      </c>
      <c r="B7" s="134">
        <v>5.0</v>
      </c>
      <c r="C7" s="134" t="s">
        <v>1576</v>
      </c>
      <c r="D7" s="192" t="str">
        <f>VLOOKUP(E7,partners!$C$4:$O$8,13,false)</f>
        <v>002</v>
      </c>
      <c r="E7" s="134" t="s">
        <v>69</v>
      </c>
      <c r="F7" s="6">
        <f>VLOOKUP(G7,vehicles!$C$3:$G$25,5,false)</f>
        <v>14</v>
      </c>
      <c r="G7" s="134" t="s">
        <v>516</v>
      </c>
      <c r="I7" s="193"/>
      <c r="J7" s="194"/>
    </row>
    <row r="8">
      <c r="A8" s="2" t="str">
        <f t="shared" si="1"/>
        <v>0033</v>
      </c>
      <c r="B8" s="134">
        <v>6.0</v>
      </c>
      <c r="C8" s="134" t="s">
        <v>1577</v>
      </c>
      <c r="D8" s="192" t="str">
        <f>VLOOKUP(E8,partners!$C$4:$O$8,13,false)</f>
        <v>003</v>
      </c>
      <c r="E8" s="134" t="s">
        <v>77</v>
      </c>
      <c r="F8" s="6">
        <f>VLOOKUP(G8,vehicles!$C$3:$G$25,5,false)</f>
        <v>3</v>
      </c>
      <c r="G8" s="134" t="s">
        <v>226</v>
      </c>
    </row>
    <row r="9">
      <c r="A9" s="2" t="str">
        <f t="shared" si="1"/>
        <v>0034</v>
      </c>
      <c r="B9" s="134">
        <v>7.0</v>
      </c>
      <c r="C9" s="134" t="s">
        <v>1578</v>
      </c>
      <c r="D9" s="192" t="str">
        <f>VLOOKUP(E9,partners!$C$4:$O$8,13,false)</f>
        <v>003</v>
      </c>
      <c r="E9" s="134" t="s">
        <v>77</v>
      </c>
      <c r="F9" s="6">
        <f>VLOOKUP(G9,vehicles!$C$3:$G$25,5,false)</f>
        <v>4</v>
      </c>
      <c r="G9" s="134" t="s">
        <v>264</v>
      </c>
    </row>
    <row r="10">
      <c r="A10" s="2" t="str">
        <f t="shared" si="1"/>
        <v>0044</v>
      </c>
      <c r="B10" s="134">
        <v>8.0</v>
      </c>
      <c r="C10" s="134" t="s">
        <v>1577</v>
      </c>
      <c r="D10" s="192" t="str">
        <f>VLOOKUP(E10,partners!$C$4:$O$8,13,false)</f>
        <v>004</v>
      </c>
      <c r="E10" s="134" t="s">
        <v>85</v>
      </c>
      <c r="F10" s="6">
        <f>VLOOKUP(G10,vehicles!$C$3:$G$25,5,false)</f>
        <v>4</v>
      </c>
      <c r="G10" s="134" t="s">
        <v>264</v>
      </c>
    </row>
    <row r="11">
      <c r="A11" s="2" t="str">
        <f t="shared" si="1"/>
        <v>0041</v>
      </c>
      <c r="B11" s="134">
        <v>9.0</v>
      </c>
      <c r="C11" s="134" t="s">
        <v>276</v>
      </c>
      <c r="D11" s="192" t="str">
        <f>VLOOKUP(E11,partners!$C$4:$O$8,13,false)</f>
        <v>004</v>
      </c>
      <c r="E11" s="134" t="s">
        <v>85</v>
      </c>
      <c r="F11" s="6">
        <f>VLOOKUP(G11,vehicles!$C$3:$G$25,5,false)</f>
        <v>1</v>
      </c>
      <c r="G11" s="134" t="s">
        <v>595</v>
      </c>
      <c r="I11" s="193"/>
      <c r="J11" s="194"/>
    </row>
    <row r="12">
      <c r="A12" s="2" t="str">
        <f t="shared" si="1"/>
        <v>00413</v>
      </c>
      <c r="B12" s="134">
        <v>10.0</v>
      </c>
      <c r="C12" s="134" t="s">
        <v>1579</v>
      </c>
      <c r="D12" s="192" t="str">
        <f>VLOOKUP(E12,partners!$C$4:$O$8,13,false)</f>
        <v>004</v>
      </c>
      <c r="E12" s="134" t="s">
        <v>85</v>
      </c>
      <c r="F12" s="6">
        <f>VLOOKUP(G12,vehicles!$C$3:$G$25,5,false)</f>
        <v>13</v>
      </c>
      <c r="G12" s="134" t="s">
        <v>303</v>
      </c>
      <c r="I12" s="193"/>
      <c r="J12" s="194"/>
    </row>
    <row r="13">
      <c r="A13" s="2" t="str">
        <f t="shared" si="1"/>
        <v>00423</v>
      </c>
      <c r="B13" s="134">
        <v>11.0</v>
      </c>
      <c r="C13" s="134" t="s">
        <v>1580</v>
      </c>
      <c r="D13" s="192" t="str">
        <f>VLOOKUP(E13,partners!$C$4:$O$8,13,false)</f>
        <v>004</v>
      </c>
      <c r="E13" s="134" t="s">
        <v>85</v>
      </c>
      <c r="F13" s="6">
        <f>VLOOKUP(G13,vehicles!$C$3:$G$25,5,false)</f>
        <v>23</v>
      </c>
      <c r="G13" s="134" t="s">
        <v>782</v>
      </c>
      <c r="I13" s="193"/>
      <c r="J13" s="194"/>
    </row>
    <row r="14">
      <c r="A14" s="2" t="str">
        <f t="shared" si="1"/>
        <v>00412</v>
      </c>
      <c r="B14" s="134">
        <v>12.0</v>
      </c>
      <c r="C14" s="134" t="s">
        <v>1581</v>
      </c>
      <c r="D14" s="192" t="str">
        <f>VLOOKUP(E14,partners!$C$4:$O$8,13,false)</f>
        <v>004</v>
      </c>
      <c r="E14" s="134" t="s">
        <v>85</v>
      </c>
      <c r="F14" s="6">
        <f>VLOOKUP(G14,vehicles!$C$3:$G$25,5,false)</f>
        <v>12</v>
      </c>
      <c r="G14" s="134" t="s">
        <v>258</v>
      </c>
      <c r="I14" s="193"/>
      <c r="J14" s="194"/>
    </row>
    <row r="15">
      <c r="A15" s="2" t="str">
        <f t="shared" si="1"/>
        <v>00418</v>
      </c>
      <c r="B15" s="134">
        <v>13.0</v>
      </c>
      <c r="C15" s="134" t="s">
        <v>1582</v>
      </c>
      <c r="D15" s="192" t="str">
        <f>VLOOKUP(E15,partners!$C$4:$O$8,13,false)</f>
        <v>004</v>
      </c>
      <c r="E15" s="134" t="s">
        <v>85</v>
      </c>
      <c r="F15" s="6">
        <f>VLOOKUP(G15,vehicles!$C$3:$G$25,5,false)</f>
        <v>18</v>
      </c>
      <c r="G15" s="134" t="s">
        <v>272</v>
      </c>
      <c r="I15" s="193"/>
      <c r="J15" s="194"/>
    </row>
    <row r="16">
      <c r="A16" s="2" t="str">
        <f t="shared" si="1"/>
        <v>0046</v>
      </c>
      <c r="B16" s="134">
        <v>14.0</v>
      </c>
      <c r="C16" s="134" t="s">
        <v>1583</v>
      </c>
      <c r="D16" s="192" t="str">
        <f>VLOOKUP(E16,partners!$C$4:$O$8,13,false)</f>
        <v>004</v>
      </c>
      <c r="E16" s="134" t="s">
        <v>85</v>
      </c>
      <c r="F16" s="6">
        <f>VLOOKUP(G16,vehicles!$C$3:$G$25,5,false)</f>
        <v>6</v>
      </c>
      <c r="G16" s="134" t="s">
        <v>583</v>
      </c>
      <c r="I16" s="193"/>
    </row>
    <row r="17">
      <c r="A17" s="2" t="str">
        <f t="shared" si="1"/>
        <v>0053</v>
      </c>
      <c r="B17" s="134">
        <v>15.0</v>
      </c>
      <c r="C17" s="134" t="s">
        <v>226</v>
      </c>
      <c r="D17" s="192" t="str">
        <f>VLOOKUP(E17,partners!$C$4:$O$8,13,false)</f>
        <v>005</v>
      </c>
      <c r="E17" s="134" t="s">
        <v>92</v>
      </c>
      <c r="F17" s="6">
        <f>VLOOKUP(G17,vehicles!$C$3:$G$25,5,false)</f>
        <v>3</v>
      </c>
      <c r="G17" s="134" t="s">
        <v>226</v>
      </c>
    </row>
    <row r="18">
      <c r="A18" s="2" t="str">
        <f t="shared" si="1"/>
        <v>00518</v>
      </c>
      <c r="B18" s="134">
        <v>16.0</v>
      </c>
      <c r="C18" s="134" t="s">
        <v>272</v>
      </c>
      <c r="D18" s="192" t="str">
        <f>VLOOKUP(E18,partners!$C$4:$O$8,13,false)</f>
        <v>005</v>
      </c>
      <c r="E18" s="134" t="s">
        <v>92</v>
      </c>
      <c r="F18" s="6">
        <f>VLOOKUP(G18,vehicles!$C$3:$G$25,5,false)</f>
        <v>18</v>
      </c>
      <c r="G18" s="134" t="s">
        <v>272</v>
      </c>
    </row>
    <row r="19">
      <c r="A19" s="2" t="str">
        <f t="shared" si="1"/>
        <v>00514</v>
      </c>
      <c r="B19" s="134">
        <v>17.0</v>
      </c>
      <c r="C19" s="134" t="s">
        <v>324</v>
      </c>
      <c r="D19" s="192" t="str">
        <f>VLOOKUP(E19,partners!$C$4:$O$8,13,false)</f>
        <v>005</v>
      </c>
      <c r="E19" s="134" t="s">
        <v>92</v>
      </c>
      <c r="F19" s="6">
        <f>VLOOKUP(G19,vehicles!$C$3:$G$25,5,false)</f>
        <v>14</v>
      </c>
      <c r="G19" s="134" t="s">
        <v>516</v>
      </c>
    </row>
    <row r="20">
      <c r="A20" s="2" t="str">
        <f t="shared" si="1"/>
        <v>00520</v>
      </c>
      <c r="B20" s="134">
        <v>18.0</v>
      </c>
      <c r="C20" s="134" t="s">
        <v>866</v>
      </c>
      <c r="D20" s="192" t="str">
        <f>VLOOKUP(E20,partners!$C$4:$O$8,13,false)</f>
        <v>005</v>
      </c>
      <c r="E20" s="134" t="s">
        <v>92</v>
      </c>
      <c r="F20" s="6">
        <f>VLOOKUP(G20,vehicles!$C$3:$G$25,5,false)</f>
        <v>20</v>
      </c>
      <c r="G20" s="134" t="s">
        <v>865</v>
      </c>
      <c r="I20" s="193"/>
      <c r="J20" s="194"/>
    </row>
  </sheetData>
  <dataValidations>
    <dataValidation type="list" allowBlank="1" showErrorMessage="1" sqref="G3:G20">
      <formula1>vehicles!$C$3:$C$25</formula1>
    </dataValidation>
    <dataValidation type="list" allowBlank="1" showErrorMessage="1" sqref="E3:E20">
      <formula1>partners!$C$4:$C$16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3" max="3" width="18.88"/>
    <col customWidth="1" min="4" max="4" width="15.75"/>
    <col customWidth="1" min="5" max="5" width="11.63"/>
    <col customWidth="1" min="6" max="6" width="38.88"/>
    <col customWidth="1" min="7" max="7" width="12.0"/>
    <col customWidth="1" min="8" max="8" width="18.63"/>
    <col customWidth="1" min="9" max="9" width="40.63"/>
    <col customWidth="1" min="10" max="10" width="14.5"/>
    <col customWidth="1" min="11" max="11" width="14.13"/>
    <col customWidth="1" min="12" max="12" width="18.25"/>
    <col customWidth="1" min="14" max="14" width="31.5"/>
    <col customWidth="1" min="17" max="17" width="0.38"/>
    <col customWidth="1" min="18" max="18" width="38.63"/>
  </cols>
  <sheetData>
    <row r="1">
      <c r="A1" s="195"/>
      <c r="B1" s="195"/>
      <c r="C1" s="195"/>
      <c r="D1" s="195"/>
      <c r="E1" s="195"/>
      <c r="F1" s="195"/>
      <c r="G1" s="195"/>
      <c r="H1" s="196"/>
      <c r="I1" s="196"/>
      <c r="J1" s="195"/>
      <c r="K1" s="195"/>
      <c r="L1" s="195"/>
      <c r="M1" s="195"/>
      <c r="N1" s="197"/>
      <c r="O1" s="198"/>
      <c r="P1" s="199"/>
      <c r="Q1" s="199"/>
      <c r="R1" s="200"/>
    </row>
    <row r="2">
      <c r="A2" s="201"/>
      <c r="B2" s="202"/>
      <c r="C2" s="201"/>
      <c r="D2" s="201"/>
      <c r="E2" s="202"/>
      <c r="F2" s="201"/>
      <c r="G2" s="202"/>
      <c r="H2" s="203"/>
      <c r="I2" s="203"/>
      <c r="J2" s="204"/>
      <c r="K2" s="205"/>
      <c r="L2" s="206" t="s">
        <v>1584</v>
      </c>
      <c r="M2" s="207"/>
      <c r="N2" s="208"/>
      <c r="O2" s="209"/>
      <c r="P2" s="210"/>
      <c r="Q2" s="210"/>
      <c r="R2" s="14"/>
    </row>
    <row r="3">
      <c r="A3" s="211" t="s">
        <v>98</v>
      </c>
      <c r="B3" s="212" t="s">
        <v>1585</v>
      </c>
      <c r="C3" s="213" t="s">
        <v>1586</v>
      </c>
      <c r="D3" s="213" t="s">
        <v>1587</v>
      </c>
      <c r="E3" s="212" t="s">
        <v>46</v>
      </c>
      <c r="F3" s="213" t="s">
        <v>48</v>
      </c>
      <c r="G3" s="212" t="s">
        <v>1588</v>
      </c>
      <c r="H3" s="214" t="s">
        <v>1589</v>
      </c>
      <c r="I3" s="214" t="s">
        <v>1590</v>
      </c>
      <c r="J3" s="213" t="s">
        <v>1591</v>
      </c>
      <c r="K3" s="215" t="s">
        <v>1592</v>
      </c>
      <c r="L3" s="213" t="s">
        <v>1593</v>
      </c>
      <c r="M3" s="216" t="s">
        <v>1594</v>
      </c>
      <c r="N3" s="208"/>
      <c r="O3" s="209"/>
      <c r="P3" s="210"/>
      <c r="Q3" s="210"/>
      <c r="R3" s="217" t="s">
        <v>1595</v>
      </c>
    </row>
    <row r="4">
      <c r="A4" s="218">
        <v>1.0</v>
      </c>
      <c r="B4" s="219">
        <v>1.0</v>
      </c>
      <c r="C4" s="220" t="s">
        <v>139</v>
      </c>
      <c r="D4" s="221" t="s">
        <v>1596</v>
      </c>
      <c r="E4" s="222" t="str">
        <f>VLOOKUP($F4,partners!$C$3:$O$16,13,FALSE)</f>
        <v>001</v>
      </c>
      <c r="F4" s="223" t="s">
        <v>61</v>
      </c>
      <c r="G4" s="224">
        <f>vlookup($H4,locations!$C$4:$G$227,5,FALSE)</f>
        <v>1</v>
      </c>
      <c r="H4" s="225" t="s">
        <v>1597</v>
      </c>
      <c r="I4" s="226" t="s">
        <v>1598</v>
      </c>
      <c r="J4" s="219" t="s">
        <v>1599</v>
      </c>
      <c r="K4" s="227" t="s">
        <v>1600</v>
      </c>
      <c r="L4" s="228"/>
      <c r="M4" s="229"/>
      <c r="N4" s="230" t="str">
        <f t="shared" ref="N4:N196" si="1">GOOGLEMAPS_LATLONG((I4))</f>
        <v>5.1818671, 7.7112114</v>
      </c>
      <c r="O4" s="168">
        <f t="shared" ref="O4:O196" si="2">B4</f>
        <v>1</v>
      </c>
      <c r="P4" s="231"/>
      <c r="Q4" s="231"/>
      <c r="R4" s="62" t="s">
        <v>1601</v>
      </c>
    </row>
    <row r="5">
      <c r="A5" s="218">
        <v>2.0</v>
      </c>
      <c r="B5" s="219">
        <v>2.0</v>
      </c>
      <c r="C5" s="220" t="s">
        <v>173</v>
      </c>
      <c r="D5" s="221" t="s">
        <v>1596</v>
      </c>
      <c r="E5" s="222" t="str">
        <f>VLOOKUP($F5,partners!$C$3:$O$16,13,FALSE)</f>
        <v>001</v>
      </c>
      <c r="F5" s="223" t="s">
        <v>61</v>
      </c>
      <c r="G5" s="224">
        <f>vlookup($H5,locations!$C$4:$G$227,5,FALSE)</f>
        <v>2</v>
      </c>
      <c r="H5" s="225" t="s">
        <v>1602</v>
      </c>
      <c r="I5" s="226" t="s">
        <v>1603</v>
      </c>
      <c r="J5" s="219" t="s">
        <v>1599</v>
      </c>
      <c r="K5" s="232" t="s">
        <v>1600</v>
      </c>
      <c r="L5" s="228"/>
      <c r="M5" s="229"/>
      <c r="N5" s="230" t="str">
        <f t="shared" si="1"/>
        <v>5.5357181, 7.4664604</v>
      </c>
      <c r="O5" s="168">
        <f t="shared" si="2"/>
        <v>2</v>
      </c>
      <c r="P5" s="231"/>
      <c r="Q5" s="231"/>
      <c r="R5" s="62" t="s">
        <v>1604</v>
      </c>
    </row>
    <row r="6">
      <c r="A6" s="218">
        <v>3.0</v>
      </c>
      <c r="B6" s="219">
        <v>3.0</v>
      </c>
      <c r="C6" s="220" t="s">
        <v>204</v>
      </c>
      <c r="D6" s="221" t="s">
        <v>1596</v>
      </c>
      <c r="E6" s="222" t="str">
        <f>VLOOKUP($F6,partners!$C$3:$O$16,13,FALSE)</f>
        <v>001</v>
      </c>
      <c r="F6" s="223" t="s">
        <v>61</v>
      </c>
      <c r="G6" s="224">
        <f>vlookup($H6,locations!$C$4:$G$227,5,FALSE)</f>
        <v>4</v>
      </c>
      <c r="H6" s="225" t="s">
        <v>1605</v>
      </c>
      <c r="I6" s="226" t="s">
        <v>1606</v>
      </c>
      <c r="J6" s="219" t="s">
        <v>1599</v>
      </c>
      <c r="K6" s="227" t="s">
        <v>1607</v>
      </c>
      <c r="L6" s="228"/>
      <c r="M6" s="229"/>
      <c r="N6" s="230" t="str">
        <f t="shared" si="1"/>
        <v>5.5379261, 7.286867999999999</v>
      </c>
      <c r="O6" s="168">
        <f t="shared" si="2"/>
        <v>3</v>
      </c>
      <c r="P6" s="231"/>
      <c r="Q6" s="231"/>
      <c r="R6" s="62" t="s">
        <v>1608</v>
      </c>
    </row>
    <row r="7">
      <c r="A7" s="218">
        <v>4.0</v>
      </c>
      <c r="B7" s="219">
        <v>4.0</v>
      </c>
      <c r="C7" s="220" t="s">
        <v>178</v>
      </c>
      <c r="D7" s="221" t="s">
        <v>1596</v>
      </c>
      <c r="E7" s="222" t="str">
        <f>VLOOKUP($F7,partners!$C$3:$O$16,13,FALSE)</f>
        <v>001</v>
      </c>
      <c r="F7" s="223" t="s">
        <v>61</v>
      </c>
      <c r="G7" s="224">
        <f>vlookup($H7,locations!$C$4:$G$227,5,FALSE)</f>
        <v>7</v>
      </c>
      <c r="H7" s="225" t="s">
        <v>1609</v>
      </c>
      <c r="I7" s="226" t="s">
        <v>1610</v>
      </c>
      <c r="J7" s="219" t="s">
        <v>1599</v>
      </c>
      <c r="K7" s="227" t="s">
        <v>1611</v>
      </c>
      <c r="L7" s="228"/>
      <c r="M7" s="229"/>
      <c r="N7" s="230" t="str">
        <f t="shared" si="1"/>
        <v>5.0254635, 7.9622938</v>
      </c>
      <c r="O7" s="168">
        <f t="shared" si="2"/>
        <v>4</v>
      </c>
      <c r="P7" s="231"/>
      <c r="Q7" s="231"/>
      <c r="R7" s="62" t="s">
        <v>1612</v>
      </c>
    </row>
    <row r="8">
      <c r="A8" s="218">
        <v>5.0</v>
      </c>
      <c r="B8" s="219">
        <v>5.0</v>
      </c>
      <c r="C8" s="220" t="s">
        <v>158</v>
      </c>
      <c r="D8" s="221" t="s">
        <v>1596</v>
      </c>
      <c r="E8" s="222" t="str">
        <f>VLOOKUP($F8,partners!$C$3:$O$16,13,FALSE)</f>
        <v>001</v>
      </c>
      <c r="F8" s="223" t="s">
        <v>61</v>
      </c>
      <c r="G8" s="224">
        <f>vlookup($H8,locations!$C$4:$G$227,5,FALSE)</f>
        <v>12</v>
      </c>
      <c r="H8" s="225" t="s">
        <v>1613</v>
      </c>
      <c r="I8" s="226" t="s">
        <v>1614</v>
      </c>
      <c r="J8" s="219" t="s">
        <v>1615</v>
      </c>
      <c r="K8" s="227" t="s">
        <v>1616</v>
      </c>
      <c r="L8" s="228"/>
      <c r="M8" s="229"/>
      <c r="N8" s="230" t="str">
        <f t="shared" si="1"/>
        <v>6.2205289, 7.065465499999999</v>
      </c>
      <c r="O8" s="168">
        <f t="shared" si="2"/>
        <v>5</v>
      </c>
      <c r="P8" s="231"/>
      <c r="Q8" s="231"/>
      <c r="R8" s="62" t="s">
        <v>1617</v>
      </c>
    </row>
    <row r="9">
      <c r="A9" s="218">
        <v>6.0</v>
      </c>
      <c r="B9" s="219">
        <v>6.0</v>
      </c>
      <c r="C9" s="220" t="s">
        <v>159</v>
      </c>
      <c r="D9" s="221" t="s">
        <v>1596</v>
      </c>
      <c r="E9" s="222" t="str">
        <f>VLOOKUP($F9,partners!$C$3:$O$16,13,FALSE)</f>
        <v>001</v>
      </c>
      <c r="F9" s="223" t="s">
        <v>61</v>
      </c>
      <c r="G9" s="224">
        <f>vlookup($H9,locations!$C$4:$G$227,5,FALSE)</f>
        <v>21</v>
      </c>
      <c r="H9" s="225" t="s">
        <v>1618</v>
      </c>
      <c r="I9" s="226" t="s">
        <v>1619</v>
      </c>
      <c r="J9" s="219" t="s">
        <v>1599</v>
      </c>
      <c r="K9" s="227" t="s">
        <v>1620</v>
      </c>
      <c r="L9" s="228"/>
      <c r="M9" s="229"/>
      <c r="N9" s="230" t="str">
        <f t="shared" si="1"/>
        <v>6.1329419, 6.7923994</v>
      </c>
      <c r="O9" s="168">
        <f t="shared" si="2"/>
        <v>6</v>
      </c>
      <c r="P9" s="231"/>
      <c r="Q9" s="231"/>
      <c r="R9" s="62" t="s">
        <v>1621</v>
      </c>
    </row>
    <row r="10">
      <c r="A10" s="218">
        <v>7.0</v>
      </c>
      <c r="B10" s="219">
        <v>7.0</v>
      </c>
      <c r="C10" s="220" t="s">
        <v>155</v>
      </c>
      <c r="D10" s="221" t="s">
        <v>1596</v>
      </c>
      <c r="E10" s="222" t="str">
        <f>VLOOKUP($F10,partners!$C$3:$O$16,13,FALSE)</f>
        <v>001</v>
      </c>
      <c r="F10" s="223" t="s">
        <v>61</v>
      </c>
      <c r="G10" s="224">
        <f>vlookup($H10,locations!$C$4:$G$227,5,FALSE)</f>
        <v>47</v>
      </c>
      <c r="H10" s="225" t="s">
        <v>1622</v>
      </c>
      <c r="I10" s="226" t="s">
        <v>1623</v>
      </c>
      <c r="J10" s="219" t="s">
        <v>1615</v>
      </c>
      <c r="K10" s="227" t="s">
        <v>1624</v>
      </c>
      <c r="L10" s="228"/>
      <c r="M10" s="229"/>
      <c r="N10" s="230" t="str">
        <f t="shared" si="1"/>
        <v>4.965085699999999, 8.353065599999999</v>
      </c>
      <c r="O10" s="168">
        <f t="shared" si="2"/>
        <v>7</v>
      </c>
      <c r="P10" s="231"/>
      <c r="Q10" s="231"/>
      <c r="R10" s="62" t="s">
        <v>1625</v>
      </c>
    </row>
    <row r="11">
      <c r="A11" s="218">
        <v>8.0</v>
      </c>
      <c r="B11" s="219">
        <v>8.0</v>
      </c>
      <c r="C11" s="220" t="s">
        <v>179</v>
      </c>
      <c r="D11" s="221" t="s">
        <v>1596</v>
      </c>
      <c r="E11" s="222" t="str">
        <f>VLOOKUP($F11,partners!$C$3:$O$16,13,FALSE)</f>
        <v>001</v>
      </c>
      <c r="F11" s="223" t="s">
        <v>61</v>
      </c>
      <c r="G11" s="224">
        <f>vlookup($H11,locations!$C$4:$G$227,5,FALSE)</f>
        <v>51</v>
      </c>
      <c r="H11" s="225" t="s">
        <v>1626</v>
      </c>
      <c r="I11" s="226" t="s">
        <v>1627</v>
      </c>
      <c r="J11" s="219" t="s">
        <v>1599</v>
      </c>
      <c r="K11" s="227" t="s">
        <v>1628</v>
      </c>
      <c r="L11" s="228"/>
      <c r="M11" s="229"/>
      <c r="N11" s="230" t="str">
        <f t="shared" si="1"/>
        <v>5.5623678, 5.780024699999999</v>
      </c>
      <c r="O11" s="168">
        <f t="shared" si="2"/>
        <v>8</v>
      </c>
      <c r="P11" s="231"/>
      <c r="Q11" s="231"/>
      <c r="R11" s="62" t="s">
        <v>1629</v>
      </c>
    </row>
    <row r="12">
      <c r="A12" s="218">
        <v>9.0</v>
      </c>
      <c r="B12" s="219">
        <v>9.0</v>
      </c>
      <c r="C12" s="220" t="s">
        <v>170</v>
      </c>
      <c r="D12" s="221" t="s">
        <v>1596</v>
      </c>
      <c r="E12" s="222" t="str">
        <f>VLOOKUP($F12,partners!$C$3:$O$16,13,FALSE)</f>
        <v>001</v>
      </c>
      <c r="F12" s="223" t="s">
        <v>61</v>
      </c>
      <c r="G12" s="224">
        <f>vlookup($H12,locations!$C$4:$G$227,5,FALSE)</f>
        <v>56</v>
      </c>
      <c r="H12" s="225" t="s">
        <v>1630</v>
      </c>
      <c r="I12" s="226" t="s">
        <v>1631</v>
      </c>
      <c r="J12" s="219" t="s">
        <v>1615</v>
      </c>
      <c r="K12" s="227" t="s">
        <v>1632</v>
      </c>
      <c r="L12" s="228"/>
      <c r="M12" s="229"/>
      <c r="N12" s="230" t="str">
        <f t="shared" si="1"/>
        <v>6.4219091, 5.6027536</v>
      </c>
      <c r="O12" s="168">
        <f t="shared" si="2"/>
        <v>9</v>
      </c>
      <c r="P12" s="231"/>
      <c r="Q12" s="231"/>
      <c r="R12" s="62" t="s">
        <v>1633</v>
      </c>
    </row>
    <row r="13">
      <c r="A13" s="218">
        <v>10.0</v>
      </c>
      <c r="B13" s="219">
        <v>10.0</v>
      </c>
      <c r="C13" s="220" t="s">
        <v>140</v>
      </c>
      <c r="D13" s="221" t="s">
        <v>1596</v>
      </c>
      <c r="E13" s="222" t="str">
        <f>VLOOKUP($F13,partners!$C$3:$O$16,13,FALSE)</f>
        <v>001</v>
      </c>
      <c r="F13" s="223" t="s">
        <v>61</v>
      </c>
      <c r="G13" s="224">
        <f>vlookup($H13,locations!$C$4:$G$227,5,FALSE)</f>
        <v>66</v>
      </c>
      <c r="H13" s="225" t="s">
        <v>1634</v>
      </c>
      <c r="I13" s="226" t="s">
        <v>1635</v>
      </c>
      <c r="J13" s="219" t="s">
        <v>1615</v>
      </c>
      <c r="K13" s="227" t="s">
        <v>1636</v>
      </c>
      <c r="L13" s="228"/>
      <c r="M13" s="229"/>
      <c r="N13" s="230" t="str">
        <f t="shared" si="1"/>
        <v>6.4451543, 7.498381199999999</v>
      </c>
      <c r="O13" s="168">
        <f t="shared" si="2"/>
        <v>10</v>
      </c>
      <c r="P13" s="231"/>
      <c r="Q13" s="231"/>
      <c r="R13" s="62" t="s">
        <v>1637</v>
      </c>
    </row>
    <row r="14">
      <c r="A14" s="218">
        <v>11.0</v>
      </c>
      <c r="B14" s="219">
        <v>11.0</v>
      </c>
      <c r="C14" s="220" t="s">
        <v>186</v>
      </c>
      <c r="D14" s="221" t="s">
        <v>1596</v>
      </c>
      <c r="E14" s="222" t="str">
        <f>VLOOKUP($F14,partners!$C$3:$O$16,13,FALSE)</f>
        <v>001</v>
      </c>
      <c r="F14" s="223" t="s">
        <v>61</v>
      </c>
      <c r="G14" s="224">
        <f>vlookup($H14,locations!$C$4:$G$227,5,FALSE)</f>
        <v>68</v>
      </c>
      <c r="H14" s="225" t="s">
        <v>1638</v>
      </c>
      <c r="I14" s="226" t="s">
        <v>1639</v>
      </c>
      <c r="J14" s="219" t="s">
        <v>1599</v>
      </c>
      <c r="K14" s="227" t="s">
        <v>1640</v>
      </c>
      <c r="L14" s="228"/>
      <c r="M14" s="229"/>
      <c r="N14" s="230" t="str">
        <f t="shared" si="1"/>
        <v>6.4602621, 7.5545758</v>
      </c>
      <c r="O14" s="168">
        <f t="shared" si="2"/>
        <v>11</v>
      </c>
      <c r="P14" s="231"/>
      <c r="Q14" s="231"/>
      <c r="R14" s="62" t="s">
        <v>1641</v>
      </c>
    </row>
    <row r="15">
      <c r="A15" s="218">
        <v>12.0</v>
      </c>
      <c r="B15" s="219">
        <v>12.0</v>
      </c>
      <c r="C15" s="220" t="s">
        <v>160</v>
      </c>
      <c r="D15" s="221" t="s">
        <v>1596</v>
      </c>
      <c r="E15" s="222" t="str">
        <f>VLOOKUP($F15,partners!$C$3:$O$16,13,FALSE)</f>
        <v>001</v>
      </c>
      <c r="F15" s="223" t="s">
        <v>61</v>
      </c>
      <c r="G15" s="224">
        <f>vlookup($H15,locations!$C$4:$G$227,5,FALSE)</f>
        <v>82</v>
      </c>
      <c r="H15" s="225" t="s">
        <v>1642</v>
      </c>
      <c r="I15" s="226" t="s">
        <v>1643</v>
      </c>
      <c r="J15" s="219" t="s">
        <v>1599</v>
      </c>
      <c r="K15" s="227" t="s">
        <v>1644</v>
      </c>
      <c r="L15" s="228"/>
      <c r="M15" s="229"/>
      <c r="N15" s="230" t="str">
        <f t="shared" si="1"/>
        <v>5.4785115, 7.0437378</v>
      </c>
      <c r="O15" s="168">
        <f t="shared" si="2"/>
        <v>12</v>
      </c>
      <c r="P15" s="231"/>
      <c r="Q15" s="231"/>
      <c r="R15" s="62" t="s">
        <v>1645</v>
      </c>
    </row>
    <row r="16">
      <c r="A16" s="218">
        <v>13.0</v>
      </c>
      <c r="B16" s="219">
        <v>13.0</v>
      </c>
      <c r="C16" s="220" t="s">
        <v>1646</v>
      </c>
      <c r="D16" s="221" t="s">
        <v>1596</v>
      </c>
      <c r="E16" s="222" t="str">
        <f>VLOOKUP($F16,partners!$C$3:$O$16,13,FALSE)</f>
        <v>001</v>
      </c>
      <c r="F16" s="223" t="s">
        <v>61</v>
      </c>
      <c r="G16" s="224">
        <f>vlookup($H16,locations!$C$4:$G$227,5,FALSE)</f>
        <v>82</v>
      </c>
      <c r="H16" s="225" t="s">
        <v>1642</v>
      </c>
      <c r="I16" s="226" t="s">
        <v>1647</v>
      </c>
      <c r="J16" s="219" t="s">
        <v>1599</v>
      </c>
      <c r="K16" s="227" t="s">
        <v>1648</v>
      </c>
      <c r="L16" s="228"/>
      <c r="M16" s="229"/>
      <c r="N16" s="230" t="str">
        <f t="shared" si="1"/>
        <v>5.4912756, 7.060820700000001</v>
      </c>
      <c r="O16" s="168">
        <f t="shared" si="2"/>
        <v>13</v>
      </c>
      <c r="P16" s="231"/>
      <c r="Q16" s="231"/>
      <c r="R16" s="62" t="s">
        <v>1649</v>
      </c>
    </row>
    <row r="17">
      <c r="A17" s="218">
        <v>14.0</v>
      </c>
      <c r="B17" s="219">
        <v>14.0</v>
      </c>
      <c r="C17" s="220" t="s">
        <v>1650</v>
      </c>
      <c r="D17" s="221" t="s">
        <v>1596</v>
      </c>
      <c r="E17" s="222" t="str">
        <f>VLOOKUP($F17,partners!$C$3:$O$16,13,FALSE)</f>
        <v>001</v>
      </c>
      <c r="F17" s="223" t="s">
        <v>61</v>
      </c>
      <c r="G17" s="224">
        <f>vlookup($H17,locations!$C$4:$G$227,5,FALSE)</f>
        <v>90</v>
      </c>
      <c r="H17" s="225" t="s">
        <v>1651</v>
      </c>
      <c r="I17" s="226" t="s">
        <v>1652</v>
      </c>
      <c r="J17" s="219" t="s">
        <v>1615</v>
      </c>
      <c r="K17" s="227" t="s">
        <v>1653</v>
      </c>
      <c r="L17" s="228"/>
      <c r="M17" s="229"/>
      <c r="N17" s="230" t="str">
        <f t="shared" si="1"/>
        <v>10.4886888, 7.4190357</v>
      </c>
      <c r="O17" s="168">
        <f t="shared" si="2"/>
        <v>14</v>
      </c>
      <c r="P17" s="231"/>
      <c r="Q17" s="231"/>
      <c r="R17" s="62" t="s">
        <v>1654</v>
      </c>
    </row>
    <row r="18">
      <c r="A18" s="218">
        <v>15.0</v>
      </c>
      <c r="B18" s="219">
        <v>15.0</v>
      </c>
      <c r="C18" s="220" t="s">
        <v>196</v>
      </c>
      <c r="D18" s="221" t="s">
        <v>1596</v>
      </c>
      <c r="E18" s="222" t="str">
        <f>VLOOKUP($F18,partners!$C$3:$O$16,13,FALSE)</f>
        <v>001</v>
      </c>
      <c r="F18" s="223" t="s">
        <v>61</v>
      </c>
      <c r="G18" s="224">
        <f>vlookup($H18,locations!$C$4:$G$227,5,FALSE)</f>
        <v>98</v>
      </c>
      <c r="H18" s="225" t="s">
        <v>1655</v>
      </c>
      <c r="I18" s="226" t="s">
        <v>1656</v>
      </c>
      <c r="J18" s="219" t="s">
        <v>1615</v>
      </c>
      <c r="K18" s="227" t="s">
        <v>1657</v>
      </c>
      <c r="L18" s="228"/>
      <c r="M18" s="229"/>
      <c r="N18" s="230" t="str">
        <f t="shared" si="1"/>
        <v>7.846214199999999, 6.752788799999999</v>
      </c>
      <c r="O18" s="168">
        <f t="shared" si="2"/>
        <v>15</v>
      </c>
      <c r="P18" s="231"/>
      <c r="Q18" s="231"/>
      <c r="R18" s="62" t="s">
        <v>1658</v>
      </c>
    </row>
    <row r="19">
      <c r="A19" s="218">
        <v>16.0</v>
      </c>
      <c r="B19" s="219">
        <v>16.0</v>
      </c>
      <c r="C19" s="220" t="s">
        <v>1659</v>
      </c>
      <c r="D19" s="221" t="s">
        <v>1596</v>
      </c>
      <c r="E19" s="222" t="str">
        <f>VLOOKUP($F19,partners!$C$3:$O$16,13,FALSE)</f>
        <v>001</v>
      </c>
      <c r="F19" s="223" t="s">
        <v>61</v>
      </c>
      <c r="G19" s="224">
        <f>vlookup($H19,locations!$C$4:$G$227,5,FALSE)</f>
        <v>99</v>
      </c>
      <c r="H19" s="225" t="s">
        <v>1660</v>
      </c>
      <c r="I19" s="226" t="s">
        <v>1661</v>
      </c>
      <c r="J19" s="219" t="s">
        <v>1599</v>
      </c>
      <c r="K19" s="227" t="s">
        <v>1662</v>
      </c>
      <c r="L19" s="228"/>
      <c r="M19" s="229"/>
      <c r="N19" s="230" t="str">
        <f t="shared" si="1"/>
        <v>7.5731978, 6.2448484</v>
      </c>
      <c r="O19" s="168">
        <f t="shared" si="2"/>
        <v>16</v>
      </c>
      <c r="P19" s="231"/>
      <c r="Q19" s="231"/>
      <c r="R19" s="62" t="s">
        <v>1663</v>
      </c>
    </row>
    <row r="20">
      <c r="A20" s="218">
        <v>17.0</v>
      </c>
      <c r="B20" s="219">
        <v>17.0</v>
      </c>
      <c r="C20" s="220" t="s">
        <v>152</v>
      </c>
      <c r="D20" s="221" t="s">
        <v>1596</v>
      </c>
      <c r="E20" s="222" t="str">
        <f>VLOOKUP($F20,partners!$C$3:$O$16,13,FALSE)</f>
        <v>001</v>
      </c>
      <c r="F20" s="223" t="s">
        <v>61</v>
      </c>
      <c r="G20" s="224">
        <f>vlookup($H20,locations!$C$4:$G$227,5,FALSE)</f>
        <v>104</v>
      </c>
      <c r="H20" s="225" t="s">
        <v>1664</v>
      </c>
      <c r="I20" s="226" t="s">
        <v>1665</v>
      </c>
      <c r="J20" s="219" t="s">
        <v>1615</v>
      </c>
      <c r="K20" s="227" t="s">
        <v>1666</v>
      </c>
      <c r="L20" s="228"/>
      <c r="M20" s="229"/>
      <c r="N20" s="230" t="str">
        <f t="shared" si="1"/>
        <v>6.4698394, 3.5773339</v>
      </c>
      <c r="O20" s="168">
        <f t="shared" si="2"/>
        <v>17</v>
      </c>
      <c r="P20" s="231"/>
      <c r="Q20" s="231"/>
      <c r="R20" s="62" t="s">
        <v>1667</v>
      </c>
    </row>
    <row r="21">
      <c r="A21" s="218">
        <v>18.0</v>
      </c>
      <c r="B21" s="219">
        <v>18.0</v>
      </c>
      <c r="C21" s="220" t="s">
        <v>1668</v>
      </c>
      <c r="D21" s="221" t="s">
        <v>1596</v>
      </c>
      <c r="E21" s="222" t="str">
        <f>VLOOKUP($F21,partners!$C$3:$O$16,13,FALSE)</f>
        <v>001</v>
      </c>
      <c r="F21" s="223" t="s">
        <v>61</v>
      </c>
      <c r="G21" s="224">
        <f>vlookup($H21,locations!$C$4:$G$227,5,FALSE)</f>
        <v>106</v>
      </c>
      <c r="H21" s="225" t="s">
        <v>1669</v>
      </c>
      <c r="I21" s="226" t="s">
        <v>1670</v>
      </c>
      <c r="J21" s="219" t="s">
        <v>1615</v>
      </c>
      <c r="K21" s="227" t="s">
        <v>1671</v>
      </c>
      <c r="L21" s="228"/>
      <c r="M21" s="229"/>
      <c r="N21" s="230" t="str">
        <f t="shared" si="1"/>
        <v>6.5948642, 3.3383998</v>
      </c>
      <c r="O21" s="168">
        <f t="shared" si="2"/>
        <v>18</v>
      </c>
      <c r="P21" s="231"/>
      <c r="Q21" s="231"/>
      <c r="R21" s="62" t="s">
        <v>1672</v>
      </c>
    </row>
    <row r="22">
      <c r="A22" s="218">
        <v>19.0</v>
      </c>
      <c r="B22" s="219">
        <v>19.0</v>
      </c>
      <c r="C22" s="220" t="s">
        <v>1673</v>
      </c>
      <c r="D22" s="221" t="s">
        <v>1596</v>
      </c>
      <c r="E22" s="222" t="str">
        <f>VLOOKUP($F22,partners!$C$3:$O$16,13,FALSE)</f>
        <v>001</v>
      </c>
      <c r="F22" s="223" t="s">
        <v>61</v>
      </c>
      <c r="G22" s="224">
        <f>vlookup($H22,locations!$C$4:$G$227,5,FALSE)</f>
        <v>107</v>
      </c>
      <c r="H22" s="225" t="s">
        <v>1674</v>
      </c>
      <c r="I22" s="226" t="s">
        <v>1675</v>
      </c>
      <c r="J22" s="219" t="s">
        <v>1676</v>
      </c>
      <c r="K22" s="227" t="s">
        <v>1677</v>
      </c>
      <c r="L22" s="228"/>
      <c r="M22" s="229"/>
      <c r="N22" s="230" t="str">
        <f t="shared" si="1"/>
        <v>6.665446299999999, 3.5170754</v>
      </c>
      <c r="O22" s="168">
        <f t="shared" si="2"/>
        <v>19</v>
      </c>
      <c r="P22" s="231"/>
      <c r="Q22" s="231"/>
      <c r="R22" s="62" t="s">
        <v>1678</v>
      </c>
    </row>
    <row r="23">
      <c r="A23" s="218">
        <v>20.0</v>
      </c>
      <c r="B23" s="219">
        <v>20.0</v>
      </c>
      <c r="C23" s="220" t="s">
        <v>150</v>
      </c>
      <c r="D23" s="221" t="s">
        <v>1596</v>
      </c>
      <c r="E23" s="222" t="str">
        <f>VLOOKUP($F23,partners!$C$3:$O$16,13,FALSE)</f>
        <v>001</v>
      </c>
      <c r="F23" s="223" t="s">
        <v>61</v>
      </c>
      <c r="G23" s="224">
        <f>vlookup($H23,locations!$C$4:$G$227,5,FALSE)</f>
        <v>112</v>
      </c>
      <c r="H23" s="225" t="s">
        <v>1679</v>
      </c>
      <c r="I23" s="226" t="s">
        <v>1680</v>
      </c>
      <c r="J23" s="219" t="s">
        <v>1615</v>
      </c>
      <c r="K23" s="227" t="s">
        <v>1681</v>
      </c>
      <c r="L23" s="228"/>
      <c r="M23" s="229"/>
      <c r="N23" s="230" t="str">
        <f t="shared" si="1"/>
        <v>6.5209807, 3.3680105</v>
      </c>
      <c r="O23" s="168">
        <f t="shared" si="2"/>
        <v>20</v>
      </c>
      <c r="P23" s="231"/>
      <c r="Q23" s="231"/>
      <c r="R23" s="62" t="s">
        <v>1682</v>
      </c>
    </row>
    <row r="24">
      <c r="A24" s="218">
        <v>21.0</v>
      </c>
      <c r="B24" s="219">
        <v>21.0</v>
      </c>
      <c r="C24" s="220" t="s">
        <v>1683</v>
      </c>
      <c r="D24" s="221" t="s">
        <v>1596</v>
      </c>
      <c r="E24" s="222" t="str">
        <f>VLOOKUP($F24,partners!$C$3:$O$16,13,FALSE)</f>
        <v>001</v>
      </c>
      <c r="F24" s="223" t="s">
        <v>61</v>
      </c>
      <c r="G24" s="224">
        <f>vlookup($H24,locations!$C$4:$G$227,5,FALSE)</f>
        <v>113</v>
      </c>
      <c r="H24" s="225" t="s">
        <v>1684</v>
      </c>
      <c r="I24" s="226" t="s">
        <v>1685</v>
      </c>
      <c r="J24" s="219" t="s">
        <v>1615</v>
      </c>
      <c r="K24" s="227" t="s">
        <v>1686</v>
      </c>
      <c r="L24" s="228"/>
      <c r="M24" s="229"/>
      <c r="N24" s="230" t="str">
        <f t="shared" si="1"/>
        <v>6.4354866, 3.4465793</v>
      </c>
      <c r="O24" s="168">
        <f t="shared" si="2"/>
        <v>21</v>
      </c>
      <c r="P24" s="231"/>
      <c r="Q24" s="231"/>
      <c r="R24" s="62" t="s">
        <v>1687</v>
      </c>
    </row>
    <row r="25">
      <c r="A25" s="218">
        <v>22.0</v>
      </c>
      <c r="B25" s="219">
        <v>22.0</v>
      </c>
      <c r="C25" s="220" t="s">
        <v>202</v>
      </c>
      <c r="D25" s="221" t="s">
        <v>1596</v>
      </c>
      <c r="E25" s="222" t="str">
        <f>VLOOKUP($F25,partners!$C$3:$O$16,13,FALSE)</f>
        <v>001</v>
      </c>
      <c r="F25" s="223" t="s">
        <v>61</v>
      </c>
      <c r="G25" s="224">
        <f>vlookup($H25,locations!$C$4:$G$227,5,FALSE)</f>
        <v>114</v>
      </c>
      <c r="H25" s="225" t="s">
        <v>1688</v>
      </c>
      <c r="I25" s="226" t="s">
        <v>1689</v>
      </c>
      <c r="J25" s="219" t="s">
        <v>1615</v>
      </c>
      <c r="K25" s="227" t="s">
        <v>1690</v>
      </c>
      <c r="L25" s="228"/>
      <c r="M25" s="229"/>
      <c r="N25" s="230" t="str">
        <f t="shared" si="1"/>
        <v>6.4588439, 3.3027474</v>
      </c>
      <c r="O25" s="168">
        <f t="shared" si="2"/>
        <v>22</v>
      </c>
      <c r="P25" s="231"/>
      <c r="Q25" s="231"/>
      <c r="R25" s="62" t="s">
        <v>1691</v>
      </c>
    </row>
    <row r="26">
      <c r="A26" s="218">
        <v>23.0</v>
      </c>
      <c r="B26" s="219">
        <v>23.0</v>
      </c>
      <c r="C26" s="220" t="s">
        <v>145</v>
      </c>
      <c r="D26" s="221" t="s">
        <v>1596</v>
      </c>
      <c r="E26" s="222" t="str">
        <f>VLOOKUP($F26,partners!$C$3:$O$16,13,FALSE)</f>
        <v>001</v>
      </c>
      <c r="F26" s="223" t="s">
        <v>61</v>
      </c>
      <c r="G26" s="224">
        <f>vlookup($H26,locations!$C$4:$G$227,5,FALSE)</f>
        <v>124</v>
      </c>
      <c r="H26" s="225" t="s">
        <v>1692</v>
      </c>
      <c r="I26" s="226" t="s">
        <v>1693</v>
      </c>
      <c r="J26" s="219" t="s">
        <v>1615</v>
      </c>
      <c r="K26" s="227" t="s">
        <v>1694</v>
      </c>
      <c r="L26" s="228"/>
      <c r="M26" s="229"/>
      <c r="N26" s="230" t="str">
        <f t="shared" si="1"/>
        <v>6.6216735, 3.3246442</v>
      </c>
      <c r="O26" s="168">
        <f t="shared" si="2"/>
        <v>23</v>
      </c>
      <c r="P26" s="231"/>
      <c r="Q26" s="231"/>
      <c r="R26" s="62" t="s">
        <v>1695</v>
      </c>
    </row>
    <row r="27">
      <c r="A27" s="218">
        <v>24.0</v>
      </c>
      <c r="B27" s="219">
        <v>24.0</v>
      </c>
      <c r="C27" s="220" t="s">
        <v>154</v>
      </c>
      <c r="D27" s="221" t="s">
        <v>1596</v>
      </c>
      <c r="E27" s="222" t="str">
        <f>VLOOKUP($F27,partners!$C$3:$O$16,13,FALSE)</f>
        <v>001</v>
      </c>
      <c r="F27" s="223" t="s">
        <v>61</v>
      </c>
      <c r="G27" s="224">
        <f>vlookup($H27,locations!$C$4:$G$227,5,FALSE)</f>
        <v>138</v>
      </c>
      <c r="H27" s="225" t="s">
        <v>1696</v>
      </c>
      <c r="I27" s="226" t="s">
        <v>1697</v>
      </c>
      <c r="J27" s="219" t="s">
        <v>1615</v>
      </c>
      <c r="K27" s="227" t="s">
        <v>1698</v>
      </c>
      <c r="L27" s="228"/>
      <c r="M27" s="229"/>
      <c r="N27" s="230" t="str">
        <f t="shared" si="1"/>
        <v>6.4750352, 3.3177009</v>
      </c>
      <c r="O27" s="168">
        <f t="shared" si="2"/>
        <v>24</v>
      </c>
      <c r="P27" s="231"/>
      <c r="Q27" s="231"/>
      <c r="R27" s="62" t="s">
        <v>1699</v>
      </c>
    </row>
    <row r="28">
      <c r="A28" s="218">
        <v>25.0</v>
      </c>
      <c r="B28" s="219">
        <v>25.0</v>
      </c>
      <c r="C28" s="220" t="s">
        <v>190</v>
      </c>
      <c r="D28" s="221" t="s">
        <v>1596</v>
      </c>
      <c r="E28" s="222" t="str">
        <f>VLOOKUP($F28,partners!$C$3:$O$16,13,FALSE)</f>
        <v>001</v>
      </c>
      <c r="F28" s="223" t="s">
        <v>61</v>
      </c>
      <c r="G28" s="224">
        <f>vlookup($H28,locations!$C$4:$G$227,5,FALSE)</f>
        <v>163</v>
      </c>
      <c r="H28" s="225" t="s">
        <v>1700</v>
      </c>
      <c r="I28" s="226" t="s">
        <v>1701</v>
      </c>
      <c r="J28" s="219" t="s">
        <v>1615</v>
      </c>
      <c r="K28" s="227" t="s">
        <v>1702</v>
      </c>
      <c r="L28" s="228"/>
      <c r="M28" s="229"/>
      <c r="N28" s="230" t="str">
        <f t="shared" si="1"/>
        <v>6.798004, 3.8990292</v>
      </c>
      <c r="O28" s="168">
        <f t="shared" si="2"/>
        <v>25</v>
      </c>
      <c r="P28" s="231"/>
      <c r="Q28" s="231"/>
      <c r="R28" s="62" t="s">
        <v>1703</v>
      </c>
    </row>
    <row r="29">
      <c r="A29" s="218">
        <v>26.0</v>
      </c>
      <c r="B29" s="219">
        <v>26.0</v>
      </c>
      <c r="C29" s="220" t="s">
        <v>149</v>
      </c>
      <c r="D29" s="221" t="s">
        <v>1596</v>
      </c>
      <c r="E29" s="222" t="str">
        <f>VLOOKUP($F29,partners!$C$3:$O$16,13,FALSE)</f>
        <v>001</v>
      </c>
      <c r="F29" s="223" t="s">
        <v>61</v>
      </c>
      <c r="G29" s="224">
        <f>vlookup($H29,locations!$C$4:$G$227,5,FALSE)</f>
        <v>172</v>
      </c>
      <c r="H29" s="225" t="s">
        <v>1704</v>
      </c>
      <c r="I29" s="226" t="s">
        <v>1705</v>
      </c>
      <c r="J29" s="219" t="s">
        <v>1615</v>
      </c>
      <c r="K29" s="227" t="s">
        <v>1706</v>
      </c>
      <c r="L29" s="228"/>
      <c r="M29" s="229"/>
      <c r="N29" s="230" t="str">
        <f t="shared" si="1"/>
        <v>7.393698299999999, 3.9669556</v>
      </c>
      <c r="O29" s="168">
        <f t="shared" si="2"/>
        <v>26</v>
      </c>
      <c r="P29" s="231"/>
      <c r="Q29" s="231"/>
      <c r="R29" s="62" t="s">
        <v>1707</v>
      </c>
    </row>
    <row r="30">
      <c r="A30" s="218">
        <v>27.0</v>
      </c>
      <c r="B30" s="219">
        <v>27.0</v>
      </c>
      <c r="C30" s="220" t="s">
        <v>1708</v>
      </c>
      <c r="D30" s="221" t="s">
        <v>1596</v>
      </c>
      <c r="E30" s="222" t="str">
        <f>VLOOKUP($F30,partners!$C$3:$O$16,13,FALSE)</f>
        <v>001</v>
      </c>
      <c r="F30" s="223" t="s">
        <v>61</v>
      </c>
      <c r="G30" s="224">
        <f>vlookup($H30,locations!$C$4:$G$227,5,FALSE)</f>
        <v>177</v>
      </c>
      <c r="H30" s="225" t="s">
        <v>1709</v>
      </c>
      <c r="I30" s="226" t="s">
        <v>1710</v>
      </c>
      <c r="J30" s="219" t="s">
        <v>1615</v>
      </c>
      <c r="K30" s="227" t="s">
        <v>1711</v>
      </c>
      <c r="L30" s="228"/>
      <c r="M30" s="229"/>
      <c r="N30" s="230" t="str">
        <f t="shared" si="1"/>
        <v>9.9054709, 8.8937755</v>
      </c>
      <c r="O30" s="168">
        <f t="shared" si="2"/>
        <v>27</v>
      </c>
      <c r="P30" s="231"/>
      <c r="Q30" s="231"/>
      <c r="R30" s="62" t="s">
        <v>1712</v>
      </c>
    </row>
    <row r="31">
      <c r="A31" s="218">
        <v>28.0</v>
      </c>
      <c r="B31" s="219">
        <v>28.0</v>
      </c>
      <c r="C31" s="220" t="s">
        <v>161</v>
      </c>
      <c r="D31" s="221" t="s">
        <v>1596</v>
      </c>
      <c r="E31" s="222" t="str">
        <f>VLOOKUP($F31,partners!$C$3:$O$16,13,FALSE)</f>
        <v>001</v>
      </c>
      <c r="F31" s="223" t="s">
        <v>61</v>
      </c>
      <c r="G31" s="224">
        <f>vlookup($H31,locations!$C$4:$G$227,5,FALSE)</f>
        <v>189</v>
      </c>
      <c r="H31" s="225" t="s">
        <v>1713</v>
      </c>
      <c r="I31" s="226" t="s">
        <v>1714</v>
      </c>
      <c r="J31" s="219" t="s">
        <v>1599</v>
      </c>
      <c r="K31" s="227" t="s">
        <v>1715</v>
      </c>
      <c r="L31" s="228"/>
      <c r="M31" s="229"/>
      <c r="N31" s="230" t="str">
        <f t="shared" si="1"/>
        <v>4.8435672, 7.038232600000001</v>
      </c>
      <c r="O31" s="168">
        <f t="shared" si="2"/>
        <v>28</v>
      </c>
      <c r="P31" s="231"/>
      <c r="Q31" s="231"/>
      <c r="R31" s="62" t="s">
        <v>1716</v>
      </c>
    </row>
    <row r="32">
      <c r="A32" s="218">
        <v>29.0</v>
      </c>
      <c r="B32" s="219">
        <v>29.0</v>
      </c>
      <c r="C32" s="220" t="s">
        <v>187</v>
      </c>
      <c r="D32" s="221" t="s">
        <v>1596</v>
      </c>
      <c r="E32" s="222" t="str">
        <f>VLOOKUP($F32,partners!$C$3:$O$16,13,FALSE)</f>
        <v>001</v>
      </c>
      <c r="F32" s="223" t="s">
        <v>61</v>
      </c>
      <c r="G32" s="224">
        <f>vlookup($H32,locations!$C$4:$G$227,5,FALSE)</f>
        <v>202</v>
      </c>
      <c r="H32" s="225" t="s">
        <v>1717</v>
      </c>
      <c r="I32" s="226" t="s">
        <v>1718</v>
      </c>
      <c r="J32" s="219" t="s">
        <v>1615</v>
      </c>
      <c r="K32" s="227" t="s">
        <v>1719</v>
      </c>
      <c r="L32" s="228"/>
      <c r="M32" s="229"/>
      <c r="N32" s="230" t="str">
        <f t="shared" si="1"/>
        <v>8.9433145, 7.0945179</v>
      </c>
      <c r="O32" s="168">
        <f t="shared" si="2"/>
        <v>29</v>
      </c>
      <c r="P32" s="231"/>
      <c r="Q32" s="231"/>
      <c r="R32" s="62" t="s">
        <v>1720</v>
      </c>
    </row>
    <row r="33">
      <c r="A33" s="218">
        <v>30.0</v>
      </c>
      <c r="B33" s="219">
        <v>30.0</v>
      </c>
      <c r="C33" s="220" t="s">
        <v>1721</v>
      </c>
      <c r="D33" s="221" t="s">
        <v>1596</v>
      </c>
      <c r="E33" s="222" t="str">
        <f>VLOOKUP($F33,partners!$C$3:$O$16,13,FALSE)</f>
        <v>001</v>
      </c>
      <c r="F33" s="223" t="s">
        <v>61</v>
      </c>
      <c r="G33" s="224">
        <f>vlookup($H33,locations!$C$4:$G$227,5,FALSE)</f>
        <v>204</v>
      </c>
      <c r="H33" s="225" t="s">
        <v>1722</v>
      </c>
      <c r="I33" s="226" t="s">
        <v>1723</v>
      </c>
      <c r="J33" s="219" t="s">
        <v>1724</v>
      </c>
      <c r="K33" s="227" t="s">
        <v>1725</v>
      </c>
      <c r="L33" s="228"/>
      <c r="M33" s="229"/>
      <c r="N33" s="230" t="str">
        <f t="shared" si="1"/>
        <v>9.1599196, 7.338455499999999</v>
      </c>
      <c r="O33" s="168">
        <f t="shared" si="2"/>
        <v>30</v>
      </c>
      <c r="P33" s="231"/>
      <c r="Q33" s="231"/>
      <c r="R33" s="62" t="s">
        <v>1726</v>
      </c>
    </row>
    <row r="34">
      <c r="A34" s="218">
        <v>31.0</v>
      </c>
      <c r="B34" s="219">
        <v>31.0</v>
      </c>
      <c r="C34" s="220" t="s">
        <v>148</v>
      </c>
      <c r="D34" s="221" t="s">
        <v>1596</v>
      </c>
      <c r="E34" s="222" t="str">
        <f>VLOOKUP($F34,partners!$C$3:$O$16,13,FALSE)</f>
        <v>001</v>
      </c>
      <c r="F34" s="223" t="s">
        <v>61</v>
      </c>
      <c r="G34" s="224">
        <f>vlookup($H34,locations!$C$4:$G$227,5,FALSE)</f>
        <v>206</v>
      </c>
      <c r="H34" s="225" t="s">
        <v>1727</v>
      </c>
      <c r="I34" s="226" t="s">
        <v>1728</v>
      </c>
      <c r="J34" s="219" t="s">
        <v>1724</v>
      </c>
      <c r="K34" s="227" t="s">
        <v>1729</v>
      </c>
      <c r="L34" s="228"/>
      <c r="M34" s="229"/>
      <c r="N34" s="230" t="str">
        <f t="shared" si="1"/>
        <v>9.0663784, 7.4387833</v>
      </c>
      <c r="O34" s="168">
        <f t="shared" si="2"/>
        <v>31</v>
      </c>
      <c r="P34" s="231"/>
      <c r="Q34" s="231"/>
      <c r="R34" s="62" t="s">
        <v>1730</v>
      </c>
    </row>
    <row r="35">
      <c r="A35" s="218">
        <v>32.0</v>
      </c>
      <c r="B35" s="219">
        <v>32.0</v>
      </c>
      <c r="C35" s="220" t="s">
        <v>1731</v>
      </c>
      <c r="D35" s="221" t="s">
        <v>1596</v>
      </c>
      <c r="E35" s="222" t="str">
        <f>VLOOKUP($F35,partners!$C$3:$O$16,13,FALSE)</f>
        <v>001</v>
      </c>
      <c r="F35" s="223" t="s">
        <v>61</v>
      </c>
      <c r="G35" s="224">
        <f>vlookup($H35,locations!$C$4:$G$227,5,FALSE)</f>
        <v>216</v>
      </c>
      <c r="H35" s="225" t="s">
        <v>1732</v>
      </c>
      <c r="I35" s="226" t="s">
        <v>1733</v>
      </c>
      <c r="J35" s="219" t="s">
        <v>1734</v>
      </c>
      <c r="K35" s="227" t="s">
        <v>1735</v>
      </c>
      <c r="L35" s="228"/>
      <c r="M35" s="229"/>
      <c r="N35" s="230" t="str">
        <f t="shared" si="1"/>
        <v>5.5816699, -0.2169623</v>
      </c>
      <c r="O35" s="168">
        <f t="shared" si="2"/>
        <v>32</v>
      </c>
      <c r="P35" s="231"/>
      <c r="Q35" s="231"/>
      <c r="R35" s="62" t="s">
        <v>1736</v>
      </c>
    </row>
    <row r="36">
      <c r="A36" s="218">
        <v>33.0</v>
      </c>
      <c r="B36" s="219">
        <v>33.0</v>
      </c>
      <c r="C36" s="220" t="s">
        <v>1737</v>
      </c>
      <c r="D36" s="221" t="s">
        <v>1596</v>
      </c>
      <c r="E36" s="222" t="str">
        <f>VLOOKUP($F36,partners!$C$3:$O$16,13,FALSE)</f>
        <v>001</v>
      </c>
      <c r="F36" s="223" t="s">
        <v>61</v>
      </c>
      <c r="G36" s="224">
        <f>vlookup($H36,locations!$C$4:$G$227,5,FALSE)</f>
        <v>224</v>
      </c>
      <c r="H36" s="225" t="s">
        <v>1738</v>
      </c>
      <c r="I36" s="226" t="s">
        <v>1739</v>
      </c>
      <c r="J36" s="219" t="s">
        <v>1740</v>
      </c>
      <c r="K36" s="227" t="s">
        <v>1741</v>
      </c>
      <c r="L36" s="228"/>
      <c r="M36" s="229"/>
      <c r="N36" s="230" t="str">
        <f t="shared" si="1"/>
        <v>38.9108325, -75.52766989999999</v>
      </c>
      <c r="O36" s="168">
        <f t="shared" si="2"/>
        <v>33</v>
      </c>
      <c r="P36" s="231"/>
      <c r="Q36" s="231"/>
      <c r="R36" s="62" t="s">
        <v>1742</v>
      </c>
    </row>
    <row r="37">
      <c r="A37" s="218">
        <v>34.0</v>
      </c>
      <c r="B37" s="219">
        <v>34.0</v>
      </c>
      <c r="C37" s="220" t="s">
        <v>1053</v>
      </c>
      <c r="D37" s="221" t="s">
        <v>1596</v>
      </c>
      <c r="E37" s="222" t="str">
        <f>VLOOKUP($F37,partners!$C$3:$O$16,13,FALSE)</f>
        <v>002</v>
      </c>
      <c r="F37" s="223" t="s">
        <v>69</v>
      </c>
      <c r="G37" s="224">
        <f>vlookup($H37,locations!$C$4:$G$227,5,FALSE)</f>
        <v>1</v>
      </c>
      <c r="H37" s="225" t="s">
        <v>1597</v>
      </c>
      <c r="I37" s="226" t="s">
        <v>1743</v>
      </c>
      <c r="J37" s="219" t="s">
        <v>1744</v>
      </c>
      <c r="K37" s="227" t="s">
        <v>1745</v>
      </c>
      <c r="L37" s="228"/>
      <c r="M37" s="229"/>
      <c r="N37" s="230" t="str">
        <f t="shared" si="1"/>
        <v>5.1131171, 7.3704263</v>
      </c>
      <c r="O37" s="168">
        <f t="shared" si="2"/>
        <v>34</v>
      </c>
      <c r="P37" s="231"/>
      <c r="Q37" s="231"/>
      <c r="R37" s="62" t="s">
        <v>1746</v>
      </c>
    </row>
    <row r="38">
      <c r="A38" s="218">
        <v>35.0</v>
      </c>
      <c r="B38" s="219">
        <v>35.0</v>
      </c>
      <c r="C38" s="220" t="s">
        <v>213</v>
      </c>
      <c r="D38" s="221" t="s">
        <v>1596</v>
      </c>
      <c r="E38" s="222" t="str">
        <f>VLOOKUP($F38,partners!$C$3:$O$16,13,FALSE)</f>
        <v>002</v>
      </c>
      <c r="F38" s="223" t="s">
        <v>69</v>
      </c>
      <c r="G38" s="224">
        <f>vlookup($H38,locations!$C$4:$G$227,5,FALSE)</f>
        <v>2</v>
      </c>
      <c r="H38" s="225" t="s">
        <v>1602</v>
      </c>
      <c r="I38" s="226" t="s">
        <v>1747</v>
      </c>
      <c r="J38" s="219" t="s">
        <v>1748</v>
      </c>
      <c r="K38" s="232" t="s">
        <v>1749</v>
      </c>
      <c r="L38" s="228"/>
      <c r="M38" s="229"/>
      <c r="N38" s="230" t="str">
        <f t="shared" si="1"/>
        <v>5.5367963, 7.498315499999999</v>
      </c>
      <c r="O38" s="168">
        <f t="shared" si="2"/>
        <v>35</v>
      </c>
      <c r="P38" s="231"/>
      <c r="Q38" s="231"/>
      <c r="R38" s="62" t="s">
        <v>1750</v>
      </c>
    </row>
    <row r="39">
      <c r="A39" s="218">
        <v>36.0</v>
      </c>
      <c r="B39" s="219">
        <v>36.0</v>
      </c>
      <c r="C39" s="220" t="s">
        <v>1751</v>
      </c>
      <c r="D39" s="221" t="s">
        <v>1596</v>
      </c>
      <c r="E39" s="222" t="str">
        <f>VLOOKUP($F39,partners!$C$3:$O$16,13,FALSE)</f>
        <v>002</v>
      </c>
      <c r="F39" s="223" t="s">
        <v>69</v>
      </c>
      <c r="G39" s="224">
        <f>vlookup($H39,locations!$C$4:$G$227,5,FALSE)</f>
        <v>7</v>
      </c>
      <c r="H39" s="225" t="s">
        <v>1609</v>
      </c>
      <c r="I39" s="226" t="s">
        <v>1752</v>
      </c>
      <c r="J39" s="219" t="s">
        <v>1748</v>
      </c>
      <c r="K39" s="232" t="s">
        <v>1749</v>
      </c>
      <c r="L39" s="228"/>
      <c r="M39" s="229"/>
      <c r="N39" s="230" t="str">
        <f t="shared" si="1"/>
        <v>5.0420742, 7.9069008</v>
      </c>
      <c r="O39" s="168">
        <f t="shared" si="2"/>
        <v>36</v>
      </c>
      <c r="P39" s="231"/>
      <c r="Q39" s="231"/>
      <c r="R39" s="62" t="s">
        <v>1753</v>
      </c>
    </row>
    <row r="40">
      <c r="A40" s="218">
        <v>37.0</v>
      </c>
      <c r="B40" s="219">
        <v>37.0</v>
      </c>
      <c r="C40" s="220" t="s">
        <v>1754</v>
      </c>
      <c r="D40" s="221" t="s">
        <v>1596</v>
      </c>
      <c r="E40" s="222" t="str">
        <f>VLOOKUP($F40,partners!$C$3:$O$16,13,FALSE)</f>
        <v>002</v>
      </c>
      <c r="F40" s="223" t="s">
        <v>69</v>
      </c>
      <c r="G40" s="224">
        <f>vlookup($H40,locations!$C$4:$G$227,5,FALSE)</f>
        <v>13</v>
      </c>
      <c r="H40" s="225" t="s">
        <v>1755</v>
      </c>
      <c r="I40" s="226" t="s">
        <v>1756</v>
      </c>
      <c r="J40" s="219" t="s">
        <v>1757</v>
      </c>
      <c r="K40" s="232" t="s">
        <v>1749</v>
      </c>
      <c r="L40" s="228"/>
      <c r="M40" s="229"/>
      <c r="N40" s="230" t="str">
        <f t="shared" si="1"/>
        <v>5.9864945, 6.9799755</v>
      </c>
      <c r="O40" s="168">
        <f t="shared" si="2"/>
        <v>37</v>
      </c>
      <c r="P40" s="231"/>
      <c r="Q40" s="231"/>
      <c r="R40" s="62" t="s">
        <v>1758</v>
      </c>
    </row>
    <row r="41">
      <c r="A41" s="218">
        <v>38.0</v>
      </c>
      <c r="B41" s="219">
        <v>38.0</v>
      </c>
      <c r="C41" s="220" t="s">
        <v>1759</v>
      </c>
      <c r="D41" s="221" t="s">
        <v>1596</v>
      </c>
      <c r="E41" s="222" t="str">
        <f>VLOOKUP($F41,partners!$C$3:$O$16,13,FALSE)</f>
        <v>002</v>
      </c>
      <c r="F41" s="223" t="s">
        <v>69</v>
      </c>
      <c r="G41" s="224">
        <f>vlookup($H41,locations!$C$4:$G$227,5,FALSE)</f>
        <v>20</v>
      </c>
      <c r="H41" s="225" t="s">
        <v>1760</v>
      </c>
      <c r="I41" s="226" t="s">
        <v>1761</v>
      </c>
      <c r="J41" s="219" t="s">
        <v>1748</v>
      </c>
      <c r="K41" s="232" t="s">
        <v>1749</v>
      </c>
      <c r="L41" s="228"/>
      <c r="M41" s="229"/>
      <c r="N41" s="230" t="str">
        <f t="shared" si="1"/>
        <v>6.0105192, 6.9103455</v>
      </c>
      <c r="O41" s="168">
        <f t="shared" si="2"/>
        <v>38</v>
      </c>
      <c r="P41" s="231"/>
      <c r="Q41" s="231"/>
      <c r="R41" s="62" t="s">
        <v>1762</v>
      </c>
    </row>
    <row r="42">
      <c r="A42" s="218">
        <v>39.0</v>
      </c>
      <c r="B42" s="219">
        <v>39.0</v>
      </c>
      <c r="C42" s="220" t="s">
        <v>1062</v>
      </c>
      <c r="D42" s="221" t="s">
        <v>1596</v>
      </c>
      <c r="E42" s="222" t="str">
        <f>VLOOKUP($F42,partners!$C$3:$O$16,13,FALSE)</f>
        <v>002</v>
      </c>
      <c r="F42" s="223" t="s">
        <v>69</v>
      </c>
      <c r="G42" s="224">
        <f>vlookup($H42,locations!$C$4:$G$227,5,FALSE)</f>
        <v>22</v>
      </c>
      <c r="H42" s="225" t="s">
        <v>1763</v>
      </c>
      <c r="I42" s="226" t="s">
        <v>1764</v>
      </c>
      <c r="J42" s="219" t="s">
        <v>1765</v>
      </c>
      <c r="K42" s="232" t="s">
        <v>1749</v>
      </c>
      <c r="L42" s="228"/>
      <c r="M42" s="229"/>
      <c r="N42" s="230" t="str">
        <f t="shared" si="1"/>
        <v>6.1328954, 6.791565899999999</v>
      </c>
      <c r="O42" s="168">
        <f t="shared" si="2"/>
        <v>39</v>
      </c>
      <c r="P42" s="231"/>
      <c r="Q42" s="231"/>
      <c r="R42" s="62" t="s">
        <v>1766</v>
      </c>
    </row>
    <row r="43">
      <c r="A43" s="218">
        <v>40.0</v>
      </c>
      <c r="B43" s="219">
        <v>40.0</v>
      </c>
      <c r="C43" s="220" t="s">
        <v>224</v>
      </c>
      <c r="D43" s="221" t="s">
        <v>1596</v>
      </c>
      <c r="E43" s="222" t="str">
        <f>VLOOKUP($F43,partners!$C$3:$O$16,13,FALSE)</f>
        <v>002</v>
      </c>
      <c r="F43" s="223" t="s">
        <v>69</v>
      </c>
      <c r="G43" s="224">
        <f>vlookup($H43,locations!$C$4:$G$227,5,FALSE)</f>
        <v>76</v>
      </c>
      <c r="H43" s="225" t="s">
        <v>1767</v>
      </c>
      <c r="I43" s="226" t="s">
        <v>1768</v>
      </c>
      <c r="J43" s="219" t="s">
        <v>1748</v>
      </c>
      <c r="K43" s="232" t="s">
        <v>1749</v>
      </c>
      <c r="L43" s="228"/>
      <c r="M43" s="229"/>
      <c r="N43" s="230" t="str">
        <f t="shared" si="1"/>
        <v>6.4302814, 7.4787104</v>
      </c>
      <c r="O43" s="168">
        <f t="shared" si="2"/>
        <v>40</v>
      </c>
      <c r="P43" s="231"/>
      <c r="Q43" s="231"/>
      <c r="R43" s="62" t="s">
        <v>1769</v>
      </c>
    </row>
    <row r="44">
      <c r="A44" s="218">
        <v>41.0</v>
      </c>
      <c r="B44" s="219">
        <v>41.0</v>
      </c>
      <c r="C44" s="220" t="s">
        <v>1056</v>
      </c>
      <c r="D44" s="221" t="s">
        <v>1596</v>
      </c>
      <c r="E44" s="222" t="str">
        <f>VLOOKUP($F44,partners!$C$3:$O$16,13,FALSE)</f>
        <v>002</v>
      </c>
      <c r="F44" s="223" t="s">
        <v>69</v>
      </c>
      <c r="G44" s="224">
        <f>vlookup($H44,locations!$C$4:$G$227,5,FALSE)</f>
        <v>82</v>
      </c>
      <c r="H44" s="225" t="s">
        <v>1642</v>
      </c>
      <c r="I44" s="226" t="s">
        <v>1770</v>
      </c>
      <c r="J44" s="219" t="s">
        <v>1771</v>
      </c>
      <c r="K44" s="232" t="s">
        <v>1749</v>
      </c>
      <c r="L44" s="228"/>
      <c r="M44" s="229"/>
      <c r="N44" s="230" t="str">
        <f t="shared" si="1"/>
        <v>5.4803495, 7.035048</v>
      </c>
      <c r="O44" s="168">
        <f t="shared" si="2"/>
        <v>41</v>
      </c>
      <c r="P44" s="231"/>
      <c r="Q44" s="231"/>
      <c r="R44" s="62" t="s">
        <v>1772</v>
      </c>
    </row>
    <row r="45">
      <c r="A45" s="218">
        <v>42.0</v>
      </c>
      <c r="B45" s="219">
        <v>42.0</v>
      </c>
      <c r="C45" s="220" t="s">
        <v>217</v>
      </c>
      <c r="D45" s="221" t="s">
        <v>1596</v>
      </c>
      <c r="E45" s="222" t="str">
        <f>VLOOKUP($F45,partners!$C$3:$O$16,13,FALSE)</f>
        <v>002</v>
      </c>
      <c r="F45" s="223" t="s">
        <v>69</v>
      </c>
      <c r="G45" s="224">
        <f>vlookup($H45,locations!$C$4:$G$227,5,FALSE)</f>
        <v>85</v>
      </c>
      <c r="H45" s="225" t="s">
        <v>1773</v>
      </c>
      <c r="I45" s="226" t="s">
        <v>1774</v>
      </c>
      <c r="J45" s="219" t="s">
        <v>1748</v>
      </c>
      <c r="K45" s="232" t="s">
        <v>1749</v>
      </c>
      <c r="L45" s="228"/>
      <c r="M45" s="229"/>
      <c r="N45" s="230" t="str">
        <f t="shared" si="1"/>
        <v>5.786413, 7.0500623</v>
      </c>
      <c r="O45" s="168">
        <f t="shared" si="2"/>
        <v>42</v>
      </c>
      <c r="P45" s="231"/>
      <c r="Q45" s="231"/>
      <c r="R45" s="62" t="s">
        <v>1775</v>
      </c>
    </row>
    <row r="46">
      <c r="A46" s="218">
        <v>43.0</v>
      </c>
      <c r="B46" s="219">
        <v>43.0</v>
      </c>
      <c r="C46" s="220" t="s">
        <v>1776</v>
      </c>
      <c r="D46" s="221" t="s">
        <v>1596</v>
      </c>
      <c r="E46" s="222" t="str">
        <f>VLOOKUP($F46,partners!$C$3:$O$16,13,FALSE)</f>
        <v>002</v>
      </c>
      <c r="F46" s="223" t="s">
        <v>69</v>
      </c>
      <c r="G46" s="224">
        <f>vlookup($H46,locations!$C$4:$G$227,5,FALSE)</f>
        <v>105</v>
      </c>
      <c r="H46" s="225" t="s">
        <v>1777</v>
      </c>
      <c r="I46" s="226" t="s">
        <v>1778</v>
      </c>
      <c r="J46" s="219" t="s">
        <v>1779</v>
      </c>
      <c r="K46" s="233" t="s">
        <v>1749</v>
      </c>
      <c r="L46" s="228"/>
      <c r="M46" s="229"/>
      <c r="N46" s="230" t="str">
        <f t="shared" si="1"/>
        <v>6.459279599999999, 3.1861792</v>
      </c>
      <c r="O46" s="168">
        <f t="shared" si="2"/>
        <v>43</v>
      </c>
      <c r="P46" s="231"/>
      <c r="Q46" s="231"/>
      <c r="R46" s="62" t="s">
        <v>1780</v>
      </c>
    </row>
    <row r="47">
      <c r="A47" s="218">
        <v>44.0</v>
      </c>
      <c r="B47" s="219">
        <v>44.0</v>
      </c>
      <c r="C47" s="220" t="s">
        <v>1781</v>
      </c>
      <c r="D47" s="221" t="s">
        <v>1596</v>
      </c>
      <c r="E47" s="222" t="str">
        <f>VLOOKUP($F47,partners!$C$3:$O$16,13,FALSE)</f>
        <v>002</v>
      </c>
      <c r="F47" s="223" t="s">
        <v>69</v>
      </c>
      <c r="G47" s="224">
        <f>vlookup($H47,locations!$C$4:$G$227,5,FALSE)</f>
        <v>106</v>
      </c>
      <c r="H47" s="225" t="s">
        <v>1669</v>
      </c>
      <c r="I47" s="226" t="s">
        <v>1782</v>
      </c>
      <c r="J47" s="219" t="s">
        <v>1748</v>
      </c>
      <c r="K47" s="232" t="s">
        <v>1749</v>
      </c>
      <c r="L47" s="228"/>
      <c r="M47" s="229"/>
      <c r="N47" s="230" t="str">
        <f t="shared" si="1"/>
        <v>6.5962497, 3.3382453</v>
      </c>
      <c r="O47" s="168">
        <f t="shared" si="2"/>
        <v>44</v>
      </c>
      <c r="P47" s="231"/>
      <c r="Q47" s="231"/>
      <c r="R47" s="62" t="s">
        <v>1783</v>
      </c>
    </row>
    <row r="48">
      <c r="A48" s="218">
        <v>45.0</v>
      </c>
      <c r="B48" s="219">
        <v>45.0</v>
      </c>
      <c r="C48" s="220" t="s">
        <v>1784</v>
      </c>
      <c r="D48" s="221" t="s">
        <v>1596</v>
      </c>
      <c r="E48" s="222" t="str">
        <f>VLOOKUP($F48,partners!$C$3:$O$16,13,FALSE)</f>
        <v>002</v>
      </c>
      <c r="F48" s="223" t="s">
        <v>69</v>
      </c>
      <c r="G48" s="224">
        <f>vlookup($H48,locations!$C$4:$G$227,5,FALSE)</f>
        <v>108</v>
      </c>
      <c r="H48" s="225" t="s">
        <v>1785</v>
      </c>
      <c r="I48" s="226" t="s">
        <v>1786</v>
      </c>
      <c r="J48" s="219" t="s">
        <v>1787</v>
      </c>
      <c r="K48" s="232" t="s">
        <v>1749</v>
      </c>
      <c r="L48" s="228"/>
      <c r="M48" s="229"/>
      <c r="N48" s="230" t="str">
        <f t="shared" si="1"/>
        <v>6.5465392, 3.2661892</v>
      </c>
      <c r="O48" s="168">
        <f t="shared" si="2"/>
        <v>45</v>
      </c>
      <c r="P48" s="231"/>
      <c r="Q48" s="231"/>
      <c r="R48" s="62" t="s">
        <v>1788</v>
      </c>
    </row>
    <row r="49">
      <c r="A49" s="218">
        <v>46.0</v>
      </c>
      <c r="B49" s="219">
        <v>46.0</v>
      </c>
      <c r="C49" s="220" t="s">
        <v>1054</v>
      </c>
      <c r="D49" s="221" t="s">
        <v>1596</v>
      </c>
      <c r="E49" s="222" t="str">
        <f>VLOOKUP($F49,partners!$C$3:$O$16,13,FALSE)</f>
        <v>002</v>
      </c>
      <c r="F49" s="223" t="s">
        <v>69</v>
      </c>
      <c r="G49" s="224">
        <f>vlookup($H49,locations!$C$4:$G$227,5,FALSE)</f>
        <v>112</v>
      </c>
      <c r="H49" s="225" t="s">
        <v>1679</v>
      </c>
      <c r="I49" s="226" t="s">
        <v>1789</v>
      </c>
      <c r="J49" s="219" t="s">
        <v>1790</v>
      </c>
      <c r="K49" s="227" t="s">
        <v>1791</v>
      </c>
      <c r="L49" s="228"/>
      <c r="M49" s="229"/>
      <c r="N49" s="230" t="str">
        <f t="shared" si="1"/>
        <v>6.516207199999999, 3.3649078</v>
      </c>
      <c r="O49" s="168">
        <f t="shared" si="2"/>
        <v>46</v>
      </c>
      <c r="P49" s="231"/>
      <c r="Q49" s="231"/>
      <c r="R49" s="62" t="s">
        <v>1792</v>
      </c>
    </row>
    <row r="50">
      <c r="A50" s="218">
        <v>47.0</v>
      </c>
      <c r="B50" s="219">
        <v>47.0</v>
      </c>
      <c r="C50" s="220" t="s">
        <v>214</v>
      </c>
      <c r="D50" s="221" t="s">
        <v>1596</v>
      </c>
      <c r="E50" s="222" t="str">
        <f>VLOOKUP($F50,partners!$C$3:$O$16,13,FALSE)</f>
        <v>002</v>
      </c>
      <c r="F50" s="223" t="s">
        <v>69</v>
      </c>
      <c r="G50" s="224">
        <f>vlookup($H50,locations!$C$4:$G$227,5,FALSE)</f>
        <v>113</v>
      </c>
      <c r="H50" s="225" t="s">
        <v>1684</v>
      </c>
      <c r="I50" s="226" t="s">
        <v>1793</v>
      </c>
      <c r="J50" s="219" t="s">
        <v>1748</v>
      </c>
      <c r="K50" s="232" t="s">
        <v>1749</v>
      </c>
      <c r="L50" s="228"/>
      <c r="M50" s="229"/>
      <c r="N50" s="230" t="str">
        <f t="shared" si="1"/>
        <v>6.4522343, 3.5553089</v>
      </c>
      <c r="O50" s="168">
        <f t="shared" si="2"/>
        <v>47</v>
      </c>
      <c r="P50" s="231"/>
      <c r="Q50" s="231"/>
      <c r="R50" s="62" t="s">
        <v>1794</v>
      </c>
    </row>
    <row r="51">
      <c r="A51" s="218">
        <v>48.0</v>
      </c>
      <c r="B51" s="219">
        <v>48.0</v>
      </c>
      <c r="C51" s="220" t="s">
        <v>1060</v>
      </c>
      <c r="D51" s="221" t="s">
        <v>1596</v>
      </c>
      <c r="E51" s="222" t="str">
        <f>VLOOKUP($F51,partners!$C$3:$O$16,13,FALSE)</f>
        <v>002</v>
      </c>
      <c r="F51" s="223" t="s">
        <v>69</v>
      </c>
      <c r="G51" s="224">
        <f>vlookup($H51,locations!$C$4:$G$227,5,FALSE)</f>
        <v>114</v>
      </c>
      <c r="H51" s="225" t="s">
        <v>1688</v>
      </c>
      <c r="I51" s="226" t="s">
        <v>1795</v>
      </c>
      <c r="J51" s="219" t="s">
        <v>1796</v>
      </c>
      <c r="K51" s="232" t="s">
        <v>1749</v>
      </c>
      <c r="L51" s="228"/>
      <c r="M51" s="229"/>
      <c r="N51" s="230" t="str">
        <f t="shared" si="1"/>
        <v>6.4596758, 3.2860923</v>
      </c>
      <c r="O51" s="168">
        <f t="shared" si="2"/>
        <v>48</v>
      </c>
      <c r="P51" s="231"/>
      <c r="Q51" s="231"/>
      <c r="R51" s="62" t="s">
        <v>1797</v>
      </c>
    </row>
    <row r="52">
      <c r="A52" s="218">
        <v>49.0</v>
      </c>
      <c r="B52" s="219">
        <v>49.0</v>
      </c>
      <c r="C52" s="220" t="s">
        <v>222</v>
      </c>
      <c r="D52" s="221" t="s">
        <v>1596</v>
      </c>
      <c r="E52" s="222" t="str">
        <f>VLOOKUP($F52,partners!$C$3:$O$16,13,FALSE)</f>
        <v>002</v>
      </c>
      <c r="F52" s="223" t="s">
        <v>69</v>
      </c>
      <c r="G52" s="224">
        <f>vlookup($H52,locations!$C$4:$G$227,5,FALSE)</f>
        <v>119</v>
      </c>
      <c r="H52" s="225" t="s">
        <v>1798</v>
      </c>
      <c r="I52" s="226" t="s">
        <v>1799</v>
      </c>
      <c r="J52" s="219" t="s">
        <v>1800</v>
      </c>
      <c r="K52" s="233" t="s">
        <v>1749</v>
      </c>
      <c r="L52" s="228"/>
      <c r="M52" s="229"/>
      <c r="N52" s="230" t="str">
        <f t="shared" si="1"/>
        <v>6.47336, 3.3377966</v>
      </c>
      <c r="O52" s="168">
        <f t="shared" si="2"/>
        <v>49</v>
      </c>
      <c r="P52" s="231"/>
      <c r="Q52" s="231"/>
      <c r="R52" s="62" t="s">
        <v>1801</v>
      </c>
    </row>
    <row r="53">
      <c r="A53" s="218">
        <v>50.0</v>
      </c>
      <c r="B53" s="219">
        <v>50.0</v>
      </c>
      <c r="C53" s="220" t="s">
        <v>1802</v>
      </c>
      <c r="D53" s="221" t="s">
        <v>1596</v>
      </c>
      <c r="E53" s="222" t="str">
        <f>VLOOKUP($F53,partners!$C$3:$O$16,13,FALSE)</f>
        <v>002</v>
      </c>
      <c r="F53" s="223" t="s">
        <v>69</v>
      </c>
      <c r="G53" s="224">
        <f>vlookup($H53,locations!$C$4:$G$227,5,FALSE)</f>
        <v>121</v>
      </c>
      <c r="H53" s="225" t="s">
        <v>1803</v>
      </c>
      <c r="I53" s="226" t="s">
        <v>1804</v>
      </c>
      <c r="J53" s="219" t="s">
        <v>1748</v>
      </c>
      <c r="K53" s="232" t="s">
        <v>1749</v>
      </c>
      <c r="L53" s="228"/>
      <c r="M53" s="229"/>
      <c r="N53" s="230" t="str">
        <f t="shared" si="1"/>
        <v>6.4979159, 3.3498397</v>
      </c>
      <c r="O53" s="168">
        <f t="shared" si="2"/>
        <v>50</v>
      </c>
      <c r="P53" s="231"/>
      <c r="Q53" s="231"/>
      <c r="R53" s="62" t="s">
        <v>1805</v>
      </c>
    </row>
    <row r="54">
      <c r="A54" s="218">
        <v>51.0</v>
      </c>
      <c r="B54" s="219">
        <v>51.0</v>
      </c>
      <c r="C54" s="220" t="s">
        <v>1806</v>
      </c>
      <c r="D54" s="221" t="s">
        <v>1596</v>
      </c>
      <c r="E54" s="222" t="str">
        <f>VLOOKUP($F54,partners!$C$3:$O$16,13,FALSE)</f>
        <v>002</v>
      </c>
      <c r="F54" s="223" t="s">
        <v>69</v>
      </c>
      <c r="G54" s="224">
        <f>vlookup($H54,locations!$C$4:$G$227,5,FALSE)</f>
        <v>146</v>
      </c>
      <c r="H54" s="225" t="s">
        <v>1807</v>
      </c>
      <c r="I54" s="226" t="s">
        <v>1808</v>
      </c>
      <c r="J54" s="219" t="s">
        <v>1748</v>
      </c>
      <c r="K54" s="232" t="s">
        <v>1749</v>
      </c>
      <c r="L54" s="228"/>
      <c r="M54" s="229"/>
      <c r="N54" s="230" t="str">
        <f t="shared" si="1"/>
        <v>6.484939000000001, 3.366105</v>
      </c>
      <c r="O54" s="168">
        <f t="shared" si="2"/>
        <v>51</v>
      </c>
      <c r="P54" s="231"/>
      <c r="Q54" s="231"/>
      <c r="R54" s="62" t="s">
        <v>1809</v>
      </c>
    </row>
    <row r="55">
      <c r="A55" s="218">
        <v>52.0</v>
      </c>
      <c r="B55" s="219">
        <v>52.0</v>
      </c>
      <c r="C55" s="220" t="s">
        <v>1810</v>
      </c>
      <c r="D55" s="221" t="s">
        <v>1596</v>
      </c>
      <c r="E55" s="222" t="str">
        <f>VLOOKUP($F55,partners!$C$3:$O$16,13,FALSE)</f>
        <v>002</v>
      </c>
      <c r="F55" s="223" t="s">
        <v>69</v>
      </c>
      <c r="G55" s="224">
        <f>vlookup($H55,locations!$C$4:$G$227,5,FALSE)</f>
        <v>148</v>
      </c>
      <c r="H55" s="225" t="s">
        <v>1811</v>
      </c>
      <c r="I55" s="226" t="s">
        <v>1812</v>
      </c>
      <c r="J55" s="219" t="s">
        <v>1748</v>
      </c>
      <c r="K55" s="232" t="s">
        <v>1749</v>
      </c>
      <c r="L55" s="228"/>
      <c r="M55" s="229"/>
      <c r="N55" s="230" t="str">
        <f t="shared" si="1"/>
        <v>6.612545000000001, 3.368349</v>
      </c>
      <c r="O55" s="168">
        <f t="shared" si="2"/>
        <v>52</v>
      </c>
      <c r="P55" s="231"/>
      <c r="Q55" s="231"/>
      <c r="R55" s="62" t="s">
        <v>1813</v>
      </c>
    </row>
    <row r="56">
      <c r="A56" s="218">
        <v>53.0</v>
      </c>
      <c r="B56" s="219">
        <v>53.0</v>
      </c>
      <c r="C56" s="220" t="s">
        <v>1814</v>
      </c>
      <c r="D56" s="221" t="s">
        <v>1596</v>
      </c>
      <c r="E56" s="222" t="str">
        <f>VLOOKUP($F56,partners!$C$3:$O$16,13,FALSE)</f>
        <v>002</v>
      </c>
      <c r="F56" s="223" t="s">
        <v>69</v>
      </c>
      <c r="G56" s="224">
        <f>vlookup($H56,locations!$C$4:$G$227,5,FALSE)</f>
        <v>149</v>
      </c>
      <c r="H56" s="225" t="s">
        <v>1815</v>
      </c>
      <c r="I56" s="226" t="s">
        <v>1816</v>
      </c>
      <c r="J56" s="219" t="s">
        <v>1817</v>
      </c>
      <c r="K56" s="233" t="s">
        <v>1749</v>
      </c>
      <c r="L56" s="228"/>
      <c r="M56" s="229"/>
      <c r="N56" s="230" t="str">
        <f t="shared" si="1"/>
        <v>6.480976699999999, 3.3873065</v>
      </c>
      <c r="O56" s="168">
        <f t="shared" si="2"/>
        <v>53</v>
      </c>
      <c r="P56" s="231"/>
      <c r="Q56" s="231"/>
      <c r="R56" s="62" t="s">
        <v>1818</v>
      </c>
    </row>
    <row r="57">
      <c r="A57" s="218">
        <v>54.0</v>
      </c>
      <c r="B57" s="219">
        <v>54.0</v>
      </c>
      <c r="C57" s="220" t="s">
        <v>1819</v>
      </c>
      <c r="D57" s="221" t="s">
        <v>1596</v>
      </c>
      <c r="E57" s="222" t="str">
        <f>VLOOKUP($F57,partners!$C$3:$O$16,13,FALSE)</f>
        <v>002</v>
      </c>
      <c r="F57" s="223" t="s">
        <v>69</v>
      </c>
      <c r="G57" s="224">
        <f>vlookup($H57,locations!$C$4:$G$227,5,FALSE)</f>
        <v>184</v>
      </c>
      <c r="H57" s="225" t="s">
        <v>1820</v>
      </c>
      <c r="I57" s="226" t="s">
        <v>1821</v>
      </c>
      <c r="J57" s="219" t="s">
        <v>1822</v>
      </c>
      <c r="K57" s="232" t="s">
        <v>1749</v>
      </c>
      <c r="L57" s="228"/>
      <c r="M57" s="229"/>
      <c r="N57" s="230" t="str">
        <f t="shared" si="1"/>
        <v>4.78992, 7.00006</v>
      </c>
      <c r="O57" s="168">
        <f t="shared" si="2"/>
        <v>54</v>
      </c>
      <c r="P57" s="231"/>
      <c r="Q57" s="231"/>
      <c r="R57" s="62" t="s">
        <v>1823</v>
      </c>
    </row>
    <row r="58">
      <c r="A58" s="218">
        <v>55.0</v>
      </c>
      <c r="B58" s="219">
        <v>55.0</v>
      </c>
      <c r="C58" s="220" t="s">
        <v>1058</v>
      </c>
      <c r="D58" s="221" t="s">
        <v>1596</v>
      </c>
      <c r="E58" s="222" t="str">
        <f>VLOOKUP($F58,partners!$C$3:$O$16,13,FALSE)</f>
        <v>002</v>
      </c>
      <c r="F58" s="223" t="s">
        <v>69</v>
      </c>
      <c r="G58" s="224">
        <f>vlookup($H58,locations!$C$4:$G$227,5,FALSE)</f>
        <v>185</v>
      </c>
      <c r="H58" s="225" t="s">
        <v>1824</v>
      </c>
      <c r="I58" s="226" t="s">
        <v>1825</v>
      </c>
      <c r="J58" s="219" t="s">
        <v>1826</v>
      </c>
      <c r="K58" s="232" t="s">
        <v>1749</v>
      </c>
      <c r="L58" s="228"/>
      <c r="M58" s="229"/>
      <c r="N58" s="230" t="str">
        <f t="shared" si="1"/>
        <v>4.8663088, 7.0007494</v>
      </c>
      <c r="O58" s="168">
        <f t="shared" si="2"/>
        <v>55</v>
      </c>
      <c r="P58" s="231"/>
      <c r="Q58" s="231"/>
      <c r="R58" s="62" t="s">
        <v>1827</v>
      </c>
    </row>
    <row r="59">
      <c r="A59" s="218">
        <v>56.0</v>
      </c>
      <c r="B59" s="219">
        <v>56.0</v>
      </c>
      <c r="C59" s="220" t="s">
        <v>219</v>
      </c>
      <c r="D59" s="221" t="s">
        <v>1596</v>
      </c>
      <c r="E59" s="222" t="str">
        <f>VLOOKUP($F59,partners!$C$3:$O$16,13,FALSE)</f>
        <v>002</v>
      </c>
      <c r="F59" s="223" t="s">
        <v>69</v>
      </c>
      <c r="G59" s="224">
        <f>vlookup($H59,locations!$C$4:$G$227,5,FALSE)</f>
        <v>206</v>
      </c>
      <c r="H59" s="225" t="s">
        <v>1727</v>
      </c>
      <c r="I59" s="226" t="s">
        <v>1828</v>
      </c>
      <c r="J59" s="219" t="s">
        <v>1829</v>
      </c>
      <c r="K59" s="232" t="s">
        <v>1749</v>
      </c>
      <c r="L59" s="228"/>
      <c r="M59" s="229"/>
      <c r="N59" s="230" t="str">
        <f t="shared" si="1"/>
        <v>9.06682, 7.443029999999999</v>
      </c>
      <c r="O59" s="168">
        <f t="shared" si="2"/>
        <v>56</v>
      </c>
      <c r="P59" s="231"/>
      <c r="Q59" s="231"/>
      <c r="R59" s="62" t="s">
        <v>1830</v>
      </c>
    </row>
    <row r="60">
      <c r="A60" s="218">
        <v>57.0</v>
      </c>
      <c r="B60" s="219">
        <v>57.0</v>
      </c>
      <c r="C60" s="220" t="s">
        <v>216</v>
      </c>
      <c r="D60" s="221" t="s">
        <v>1596</v>
      </c>
      <c r="E60" s="222" t="str">
        <f>VLOOKUP($F60,partners!$C$3:$O$16,13,FALSE)</f>
        <v>002</v>
      </c>
      <c r="F60" s="223" t="s">
        <v>69</v>
      </c>
      <c r="G60" s="224">
        <f>vlookup($H60,locations!$C$4:$G$227,5,FALSE)</f>
        <v>213</v>
      </c>
      <c r="H60" s="225" t="s">
        <v>1831</v>
      </c>
      <c r="I60" s="226" t="s">
        <v>1832</v>
      </c>
      <c r="J60" s="219" t="s">
        <v>1829</v>
      </c>
      <c r="K60" s="232" t="s">
        <v>1749</v>
      </c>
      <c r="L60" s="228"/>
      <c r="M60" s="229"/>
      <c r="N60" s="230" t="str">
        <f t="shared" si="1"/>
        <v>8.839701, 7.876322</v>
      </c>
      <c r="O60" s="168">
        <f t="shared" si="2"/>
        <v>57</v>
      </c>
      <c r="P60" s="231"/>
      <c r="Q60" s="231"/>
      <c r="R60" s="62" t="s">
        <v>1833</v>
      </c>
    </row>
    <row r="61">
      <c r="A61" s="218">
        <v>58.0</v>
      </c>
      <c r="B61" s="219">
        <v>58.0</v>
      </c>
      <c r="C61" s="220" t="s">
        <v>1834</v>
      </c>
      <c r="D61" s="221" t="s">
        <v>1596</v>
      </c>
      <c r="E61" s="222" t="str">
        <f>VLOOKUP($F61,partners!$C$3:$O$16,13,FALSE)</f>
        <v>002</v>
      </c>
      <c r="F61" s="223" t="s">
        <v>69</v>
      </c>
      <c r="G61" s="224">
        <f>vlookup($H61,locations!$C$4:$G$227,5,FALSE)</f>
        <v>213</v>
      </c>
      <c r="H61" s="225" t="s">
        <v>1831</v>
      </c>
      <c r="I61" s="226" t="s">
        <v>1835</v>
      </c>
      <c r="J61" s="219" t="s">
        <v>1836</v>
      </c>
      <c r="K61" s="232" t="s">
        <v>1749</v>
      </c>
      <c r="L61" s="228"/>
      <c r="M61" s="229"/>
      <c r="N61" s="230" t="str">
        <f t="shared" si="1"/>
        <v>9.02977, 7.5011972</v>
      </c>
      <c r="O61" s="168">
        <f t="shared" si="2"/>
        <v>58</v>
      </c>
      <c r="P61" s="231"/>
      <c r="Q61" s="231"/>
      <c r="R61" s="62" t="s">
        <v>1837</v>
      </c>
    </row>
    <row r="62">
      <c r="A62" s="218">
        <v>59.0</v>
      </c>
      <c r="B62" s="219">
        <v>59.0</v>
      </c>
      <c r="C62" s="220" t="s">
        <v>1838</v>
      </c>
      <c r="D62" s="221" t="s">
        <v>1596</v>
      </c>
      <c r="E62" s="222" t="str">
        <f>VLOOKUP($F62,partners!$C$3:$O$16,13,FALSE)</f>
        <v>002</v>
      </c>
      <c r="F62" s="223" t="s">
        <v>69</v>
      </c>
      <c r="G62" s="224">
        <f>vlookup($H62,locations!$C$4:$G$227,5,FALSE)</f>
        <v>216</v>
      </c>
      <c r="H62" s="225" t="s">
        <v>1732</v>
      </c>
      <c r="I62" s="226" t="s">
        <v>1839</v>
      </c>
      <c r="J62" s="219" t="s">
        <v>1840</v>
      </c>
      <c r="K62" s="227" t="s">
        <v>1749</v>
      </c>
      <c r="L62" s="228"/>
      <c r="M62" s="229"/>
      <c r="N62" s="230" t="str">
        <f t="shared" si="1"/>
        <v>5.5696414, -0.2186429</v>
      </c>
      <c r="O62" s="168">
        <f t="shared" si="2"/>
        <v>59</v>
      </c>
      <c r="P62" s="231"/>
      <c r="Q62" s="231"/>
      <c r="R62" s="62" t="s">
        <v>1841</v>
      </c>
    </row>
    <row r="63">
      <c r="A63" s="218">
        <v>60.0</v>
      </c>
      <c r="B63" s="219">
        <v>60.0</v>
      </c>
      <c r="C63" s="221" t="s">
        <v>1066</v>
      </c>
      <c r="D63" s="221" t="s">
        <v>1596</v>
      </c>
      <c r="E63" s="222" t="str">
        <f>VLOOKUP($F63,partners!$C$3:$O$16,13,FALSE)</f>
        <v>003</v>
      </c>
      <c r="F63" s="234" t="s">
        <v>77</v>
      </c>
      <c r="G63" s="224">
        <f>vlookup($H63,locations!$C$4:$G$227,5,FALSE)</f>
        <v>1</v>
      </c>
      <c r="H63" s="235" t="s">
        <v>1597</v>
      </c>
      <c r="I63" s="226" t="s">
        <v>1842</v>
      </c>
      <c r="J63" s="236"/>
      <c r="K63" s="227" t="s">
        <v>1843</v>
      </c>
      <c r="L63" s="237"/>
      <c r="M63" s="236"/>
      <c r="N63" s="230" t="str">
        <f t="shared" si="1"/>
        <v>5.1125487, 7.3714773</v>
      </c>
      <c r="O63" s="168">
        <f t="shared" si="2"/>
        <v>60</v>
      </c>
      <c r="P63" s="231"/>
      <c r="Q63" s="231"/>
      <c r="R63" s="62" t="s">
        <v>1844</v>
      </c>
    </row>
    <row r="64">
      <c r="A64" s="218">
        <v>61.0</v>
      </c>
      <c r="B64" s="219">
        <v>61.0</v>
      </c>
      <c r="C64" s="221" t="s">
        <v>238</v>
      </c>
      <c r="D64" s="221" t="s">
        <v>1021</v>
      </c>
      <c r="E64" s="222" t="str">
        <f>VLOOKUP($F64,partners!$C$3:$O$16,13,FALSE)</f>
        <v>003</v>
      </c>
      <c r="F64" s="234" t="s">
        <v>77</v>
      </c>
      <c r="G64" s="224">
        <f>vlookup($H64,locations!$C$4:$G$227,5,FALSE)</f>
        <v>4</v>
      </c>
      <c r="H64" s="235" t="s">
        <v>1605</v>
      </c>
      <c r="I64" s="226" t="s">
        <v>1605</v>
      </c>
      <c r="J64" s="236"/>
      <c r="K64" s="227"/>
      <c r="L64" s="237"/>
      <c r="M64" s="236"/>
      <c r="N64" s="230" t="str">
        <f t="shared" si="1"/>
        <v>5.5379261, 7.286867999999999</v>
      </c>
      <c r="O64" s="168">
        <f t="shared" si="2"/>
        <v>61</v>
      </c>
      <c r="P64" s="231"/>
      <c r="Q64" s="231"/>
      <c r="R64" s="62" t="s">
        <v>1845</v>
      </c>
    </row>
    <row r="65">
      <c r="A65" s="218">
        <v>62.0</v>
      </c>
      <c r="B65" s="219">
        <v>62.0</v>
      </c>
      <c r="C65" s="221" t="s">
        <v>246</v>
      </c>
      <c r="D65" s="221" t="s">
        <v>969</v>
      </c>
      <c r="E65" s="222" t="str">
        <f>VLOOKUP($F65,partners!$C$3:$O$16,13,FALSE)</f>
        <v>003</v>
      </c>
      <c r="F65" s="234" t="s">
        <v>77</v>
      </c>
      <c r="G65" s="224">
        <f>vlookup($H65,locations!$C$4:$G$227,5,FALSE)</f>
        <v>2</v>
      </c>
      <c r="H65" s="235" t="s">
        <v>1602</v>
      </c>
      <c r="I65" s="226" t="s">
        <v>1846</v>
      </c>
      <c r="J65" s="236"/>
      <c r="K65" s="227"/>
      <c r="L65" s="237"/>
      <c r="M65" s="236"/>
      <c r="N65" s="230" t="str">
        <f t="shared" si="1"/>
        <v>5.5249526, 7.4922407</v>
      </c>
      <c r="O65" s="168">
        <f t="shared" si="2"/>
        <v>62</v>
      </c>
      <c r="P65" s="231"/>
      <c r="Q65" s="231"/>
      <c r="R65" s="62" t="s">
        <v>1847</v>
      </c>
    </row>
    <row r="66">
      <c r="A66" s="218">
        <v>63.0</v>
      </c>
      <c r="B66" s="219">
        <v>63.0</v>
      </c>
      <c r="C66" s="221" t="s">
        <v>1071</v>
      </c>
      <c r="D66" s="221" t="s">
        <v>969</v>
      </c>
      <c r="E66" s="222" t="str">
        <f>VLOOKUP($F66,partners!$C$3:$O$16,13,FALSE)</f>
        <v>003</v>
      </c>
      <c r="F66" s="234" t="s">
        <v>77</v>
      </c>
      <c r="G66" s="224">
        <f>vlookup($H66,locations!$C$4:$G$227,5,FALSE)</f>
        <v>2</v>
      </c>
      <c r="H66" s="235" t="s">
        <v>1602</v>
      </c>
      <c r="I66" s="226" t="s">
        <v>1602</v>
      </c>
      <c r="J66" s="236"/>
      <c r="K66" s="227"/>
      <c r="L66" s="237"/>
      <c r="M66" s="236"/>
      <c r="N66" s="230" t="str">
        <f t="shared" si="1"/>
        <v>5.5249526, 7.4922407</v>
      </c>
      <c r="O66" s="168">
        <f t="shared" si="2"/>
        <v>63</v>
      </c>
      <c r="P66" s="231"/>
      <c r="Q66" s="231"/>
      <c r="R66" s="62" t="s">
        <v>1847</v>
      </c>
    </row>
    <row r="67">
      <c r="A67" s="218">
        <v>64.0</v>
      </c>
      <c r="B67" s="219">
        <v>64.0</v>
      </c>
      <c r="C67" s="221" t="s">
        <v>247</v>
      </c>
      <c r="D67" s="221" t="s">
        <v>1596</v>
      </c>
      <c r="E67" s="222" t="str">
        <f>VLOOKUP($F67,partners!$C$3:$O$16,13,FALSE)</f>
        <v>003</v>
      </c>
      <c r="F67" s="234" t="s">
        <v>77</v>
      </c>
      <c r="G67" s="224">
        <f>vlookup($H67,locations!$C$4:$G$227,5,FALSE)</f>
        <v>2</v>
      </c>
      <c r="H67" s="235" t="s">
        <v>1602</v>
      </c>
      <c r="I67" s="226" t="s">
        <v>1848</v>
      </c>
      <c r="J67" s="236"/>
      <c r="K67" s="227" t="s">
        <v>1849</v>
      </c>
      <c r="L67" s="237"/>
      <c r="M67" s="236"/>
      <c r="N67" s="230" t="str">
        <f t="shared" si="1"/>
        <v>5.5327852, 7.4939896</v>
      </c>
      <c r="O67" s="168">
        <f t="shared" si="2"/>
        <v>64</v>
      </c>
      <c r="P67" s="231"/>
      <c r="Q67" s="231"/>
      <c r="R67" s="62" t="s">
        <v>1850</v>
      </c>
    </row>
    <row r="68">
      <c r="A68" s="218">
        <v>65.0</v>
      </c>
      <c r="B68" s="219">
        <v>65.0</v>
      </c>
      <c r="C68" s="221" t="s">
        <v>237</v>
      </c>
      <c r="D68" s="221" t="s">
        <v>1596</v>
      </c>
      <c r="E68" s="222" t="str">
        <f>VLOOKUP($F68,partners!$C$3:$O$16,13,FALSE)</f>
        <v>003</v>
      </c>
      <c r="F68" s="234" t="s">
        <v>77</v>
      </c>
      <c r="G68" s="224">
        <f>vlookup($H68,locations!$C$4:$G$227,5,FALSE)</f>
        <v>12</v>
      </c>
      <c r="H68" s="235" t="s">
        <v>1613</v>
      </c>
      <c r="I68" s="226" t="s">
        <v>1851</v>
      </c>
      <c r="J68" s="236"/>
      <c r="K68" s="227" t="s">
        <v>1852</v>
      </c>
      <c r="L68" s="237"/>
      <c r="M68" s="236"/>
      <c r="N68" s="230" t="str">
        <f t="shared" si="1"/>
        <v>6.221143, 7.066059999999999</v>
      </c>
      <c r="O68" s="168">
        <f t="shared" si="2"/>
        <v>65</v>
      </c>
      <c r="P68" s="231"/>
      <c r="Q68" s="231"/>
      <c r="R68" s="62" t="s">
        <v>1853</v>
      </c>
    </row>
    <row r="69">
      <c r="A69" s="218">
        <v>66.0</v>
      </c>
      <c r="B69" s="219">
        <v>66.0</v>
      </c>
      <c r="C69" s="221" t="s">
        <v>232</v>
      </c>
      <c r="D69" s="221" t="s">
        <v>969</v>
      </c>
      <c r="E69" s="222" t="str">
        <f>VLOOKUP($F69,partners!$C$3:$O$16,13,FALSE)</f>
        <v>003</v>
      </c>
      <c r="F69" s="234" t="s">
        <v>77</v>
      </c>
      <c r="G69" s="224">
        <f>vlookup($H69,locations!$C$4:$G$227,5,FALSE)</f>
        <v>19</v>
      </c>
      <c r="H69" s="235" t="s">
        <v>1854</v>
      </c>
      <c r="I69" s="226" t="s">
        <v>1854</v>
      </c>
      <c r="J69" s="236"/>
      <c r="K69" s="227"/>
      <c r="L69" s="237"/>
      <c r="M69" s="236"/>
      <c r="N69" s="230" t="str">
        <f t="shared" si="1"/>
        <v>46.743835, -117.1545279</v>
      </c>
      <c r="O69" s="168">
        <f t="shared" si="2"/>
        <v>66</v>
      </c>
      <c r="P69" s="231"/>
      <c r="Q69" s="231"/>
      <c r="R69" s="62" t="s">
        <v>1855</v>
      </c>
    </row>
    <row r="70">
      <c r="A70" s="218">
        <v>67.0</v>
      </c>
      <c r="B70" s="219">
        <v>67.0</v>
      </c>
      <c r="C70" s="221" t="s">
        <v>1073</v>
      </c>
      <c r="D70" s="221" t="s">
        <v>1596</v>
      </c>
      <c r="E70" s="222" t="str">
        <f>VLOOKUP($F70,partners!$C$3:$O$16,13,FALSE)</f>
        <v>003</v>
      </c>
      <c r="F70" s="234" t="s">
        <v>77</v>
      </c>
      <c r="G70" s="224">
        <f>vlookup($H70,locations!$C$4:$G$227,5,FALSE)</f>
        <v>20</v>
      </c>
      <c r="H70" s="235" t="s">
        <v>1760</v>
      </c>
      <c r="I70" s="226" t="s">
        <v>1856</v>
      </c>
      <c r="J70" s="236"/>
      <c r="K70" s="227" t="s">
        <v>1857</v>
      </c>
      <c r="L70" s="237"/>
      <c r="M70" s="236"/>
      <c r="N70" s="230" t="str">
        <f t="shared" si="1"/>
        <v>6.0128872, 6.9318417</v>
      </c>
      <c r="O70" s="168">
        <f t="shared" si="2"/>
        <v>67</v>
      </c>
      <c r="P70" s="231"/>
      <c r="Q70" s="231"/>
      <c r="R70" s="62" t="s">
        <v>1858</v>
      </c>
    </row>
    <row r="71">
      <c r="A71" s="218">
        <v>68.0</v>
      </c>
      <c r="B71" s="219">
        <v>68.0</v>
      </c>
      <c r="C71" s="221" t="s">
        <v>252</v>
      </c>
      <c r="D71" s="221" t="s">
        <v>1596</v>
      </c>
      <c r="E71" s="222" t="str">
        <f>VLOOKUP($F71,partners!$C$3:$O$16,13,FALSE)</f>
        <v>003</v>
      </c>
      <c r="F71" s="234" t="s">
        <v>77</v>
      </c>
      <c r="G71" s="224">
        <f>vlookup($H71,locations!$C$4:$G$227,5,FALSE)</f>
        <v>21</v>
      </c>
      <c r="H71" s="235" t="s">
        <v>1618</v>
      </c>
      <c r="I71" s="226" t="s">
        <v>1859</v>
      </c>
      <c r="J71" s="236"/>
      <c r="K71" s="227" t="s">
        <v>1860</v>
      </c>
      <c r="L71" s="237"/>
      <c r="M71" s="236"/>
      <c r="N71" s="230" t="str">
        <f t="shared" si="1"/>
        <v>6.1329419, 6.7923994</v>
      </c>
      <c r="O71" s="168">
        <f t="shared" si="2"/>
        <v>68</v>
      </c>
      <c r="P71" s="231"/>
      <c r="Q71" s="231"/>
      <c r="R71" s="62" t="s">
        <v>1861</v>
      </c>
    </row>
    <row r="72">
      <c r="A72" s="218">
        <v>69.0</v>
      </c>
      <c r="B72" s="219">
        <v>69.0</v>
      </c>
      <c r="C72" s="221" t="s">
        <v>1065</v>
      </c>
      <c r="D72" s="221" t="s">
        <v>1596</v>
      </c>
      <c r="E72" s="222" t="str">
        <f>VLOOKUP($F72,partners!$C$3:$O$16,13,FALSE)</f>
        <v>003</v>
      </c>
      <c r="F72" s="234" t="s">
        <v>77</v>
      </c>
      <c r="G72" s="224">
        <f>vlookup($H72,locations!$C$4:$G$227,5,FALSE)</f>
        <v>25</v>
      </c>
      <c r="H72" s="235" t="s">
        <v>1862</v>
      </c>
      <c r="I72" s="226" t="s">
        <v>1863</v>
      </c>
      <c r="J72" s="236"/>
      <c r="K72" s="227" t="s">
        <v>1864</v>
      </c>
      <c r="L72" s="237"/>
      <c r="M72" s="236"/>
      <c r="N72" s="230" t="str">
        <f t="shared" si="1"/>
        <v>6.0234045, 7.0821616</v>
      </c>
      <c r="O72" s="168">
        <f t="shared" si="2"/>
        <v>69</v>
      </c>
      <c r="P72" s="231"/>
      <c r="Q72" s="231"/>
      <c r="R72" s="62" t="s">
        <v>1865</v>
      </c>
    </row>
    <row r="73">
      <c r="A73" s="218">
        <v>70.0</v>
      </c>
      <c r="B73" s="219">
        <v>70.0</v>
      </c>
      <c r="C73" s="221" t="s">
        <v>234</v>
      </c>
      <c r="D73" s="221" t="s">
        <v>969</v>
      </c>
      <c r="E73" s="222" t="str">
        <f>VLOOKUP($F73,partners!$C$3:$O$16,13,FALSE)</f>
        <v>003</v>
      </c>
      <c r="F73" s="234" t="s">
        <v>77</v>
      </c>
      <c r="G73" s="224">
        <f>vlookup($H73,locations!$C$4:$G$227,5,FALSE)</f>
        <v>49</v>
      </c>
      <c r="H73" s="235" t="s">
        <v>1866</v>
      </c>
      <c r="I73" s="238" t="s">
        <v>1867</v>
      </c>
      <c r="J73" s="236"/>
      <c r="K73" s="227"/>
      <c r="L73" s="237"/>
      <c r="M73" s="236"/>
      <c r="N73" s="230" t="str">
        <f t="shared" si="1"/>
        <v>6.2059295, 6.6958939</v>
      </c>
      <c r="O73" s="168">
        <f t="shared" si="2"/>
        <v>70</v>
      </c>
      <c r="P73" s="231"/>
      <c r="Q73" s="231"/>
      <c r="R73" s="62" t="s">
        <v>1868</v>
      </c>
    </row>
    <row r="74">
      <c r="A74" s="218">
        <v>71.0</v>
      </c>
      <c r="B74" s="219">
        <v>71.0</v>
      </c>
      <c r="C74" s="221" t="s">
        <v>227</v>
      </c>
      <c r="D74" s="221" t="s">
        <v>1596</v>
      </c>
      <c r="E74" s="222" t="str">
        <f>VLOOKUP($F74,partners!$C$3:$O$16,13,FALSE)</f>
        <v>003</v>
      </c>
      <c r="F74" s="234" t="s">
        <v>77</v>
      </c>
      <c r="G74" s="224">
        <f>vlookup($H74,locations!$C$4:$G$227,5,FALSE)</f>
        <v>51</v>
      </c>
      <c r="H74" s="235" t="s">
        <v>1626</v>
      </c>
      <c r="I74" s="226" t="s">
        <v>1869</v>
      </c>
      <c r="J74" s="236"/>
      <c r="K74" s="227" t="s">
        <v>1870</v>
      </c>
      <c r="L74" s="237"/>
      <c r="M74" s="236"/>
      <c r="N74" s="230" t="str">
        <f t="shared" si="1"/>
        <v>5.5159512, 5.7549642</v>
      </c>
      <c r="O74" s="168">
        <f t="shared" si="2"/>
        <v>71</v>
      </c>
      <c r="P74" s="231"/>
      <c r="Q74" s="231"/>
      <c r="R74" s="62" t="s">
        <v>1871</v>
      </c>
    </row>
    <row r="75">
      <c r="A75" s="218">
        <v>72.0</v>
      </c>
      <c r="B75" s="219">
        <v>72.0</v>
      </c>
      <c r="C75" s="221" t="s">
        <v>251</v>
      </c>
      <c r="D75" s="221" t="s">
        <v>969</v>
      </c>
      <c r="E75" s="222" t="str">
        <f>VLOOKUP($F75,partners!$C$3:$O$16,13,FALSE)</f>
        <v>003</v>
      </c>
      <c r="F75" s="234" t="s">
        <v>77</v>
      </c>
      <c r="G75" s="224">
        <f>vlookup($H75,locations!$C$4:$G$227,5,FALSE)</f>
        <v>53</v>
      </c>
      <c r="H75" s="235" t="s">
        <v>1872</v>
      </c>
      <c r="I75" s="239" t="s">
        <v>1872</v>
      </c>
      <c r="J75" s="236"/>
      <c r="K75" s="227"/>
      <c r="L75" s="237"/>
      <c r="M75" s="236"/>
      <c r="N75" s="230" t="str">
        <f t="shared" si="1"/>
        <v>5.5001866, 5.993833899999999</v>
      </c>
      <c r="O75" s="168">
        <f t="shared" si="2"/>
        <v>72</v>
      </c>
      <c r="P75" s="231"/>
      <c r="Q75" s="231"/>
      <c r="R75" s="62" t="s">
        <v>1873</v>
      </c>
    </row>
    <row r="76">
      <c r="A76" s="218">
        <v>73.0</v>
      </c>
      <c r="B76" s="219">
        <v>73.0</v>
      </c>
      <c r="C76" s="221" t="s">
        <v>250</v>
      </c>
      <c r="D76" s="221" t="s">
        <v>969</v>
      </c>
      <c r="E76" s="222" t="str">
        <f>VLOOKUP($F76,partners!$C$3:$O$16,13,FALSE)</f>
        <v>003</v>
      </c>
      <c r="F76" s="234" t="s">
        <v>77</v>
      </c>
      <c r="G76" s="224">
        <f>vlookup($H76,locations!$C$4:$G$227,5,FALSE)</f>
        <v>56</v>
      </c>
      <c r="H76" s="235" t="s">
        <v>1630</v>
      </c>
      <c r="I76" s="239" t="s">
        <v>1874</v>
      </c>
      <c r="J76" s="236"/>
      <c r="K76" s="227"/>
      <c r="L76" s="237"/>
      <c r="M76" s="236"/>
      <c r="N76" s="230" t="str">
        <f t="shared" si="1"/>
        <v>6.334986, 5.6037465</v>
      </c>
      <c r="O76" s="168">
        <f t="shared" si="2"/>
        <v>73</v>
      </c>
      <c r="P76" s="231"/>
      <c r="Q76" s="231"/>
      <c r="R76" s="62" t="s">
        <v>1875</v>
      </c>
    </row>
    <row r="77">
      <c r="A77" s="218">
        <v>74.0</v>
      </c>
      <c r="B77" s="219">
        <v>74.0</v>
      </c>
      <c r="C77" s="221" t="s">
        <v>239</v>
      </c>
      <c r="D77" s="221" t="s">
        <v>1596</v>
      </c>
      <c r="E77" s="222" t="str">
        <f>VLOOKUP($F77,partners!$C$3:$O$16,13,FALSE)</f>
        <v>003</v>
      </c>
      <c r="F77" s="234" t="s">
        <v>77</v>
      </c>
      <c r="G77" s="224">
        <f>vlookup($H77,locations!$C$4:$G$227,5,FALSE)</f>
        <v>66</v>
      </c>
      <c r="H77" s="235" t="s">
        <v>1634</v>
      </c>
      <c r="I77" s="226" t="s">
        <v>1876</v>
      </c>
      <c r="J77" s="236"/>
      <c r="K77" s="227" t="s">
        <v>1877</v>
      </c>
      <c r="L77" s="237"/>
      <c r="M77" s="236"/>
      <c r="N77" s="230" t="str">
        <f t="shared" si="1"/>
        <v>6.536353, 7.435619399999999</v>
      </c>
      <c r="O77" s="168">
        <f t="shared" si="2"/>
        <v>74</v>
      </c>
      <c r="P77" s="231"/>
      <c r="Q77" s="231"/>
      <c r="R77" s="62" t="s">
        <v>1878</v>
      </c>
    </row>
    <row r="78">
      <c r="A78" s="218">
        <v>75.0</v>
      </c>
      <c r="B78" s="219">
        <v>75.0</v>
      </c>
      <c r="C78" s="221" t="s">
        <v>235</v>
      </c>
      <c r="D78" s="221" t="s">
        <v>969</v>
      </c>
      <c r="E78" s="222" t="str">
        <f>VLOOKUP($F78,partners!$C$3:$O$16,13,FALSE)</f>
        <v>003</v>
      </c>
      <c r="F78" s="234" t="s">
        <v>77</v>
      </c>
      <c r="G78" s="224">
        <f>vlookup($H78,locations!$C$4:$G$227,5,FALSE)</f>
        <v>229</v>
      </c>
      <c r="H78" s="235" t="s">
        <v>1879</v>
      </c>
      <c r="I78" s="240" t="s">
        <v>1880</v>
      </c>
      <c r="J78" s="236"/>
      <c r="K78" s="227"/>
      <c r="L78" s="237"/>
      <c r="M78" s="236"/>
      <c r="N78" s="230" t="str">
        <f t="shared" si="1"/>
        <v>6.2541441, 6.2057449</v>
      </c>
      <c r="O78" s="168">
        <f t="shared" si="2"/>
        <v>75</v>
      </c>
      <c r="P78" s="231"/>
      <c r="Q78" s="231"/>
      <c r="R78" s="62" t="s">
        <v>1881</v>
      </c>
    </row>
    <row r="79">
      <c r="A79" s="218">
        <v>76.0</v>
      </c>
      <c r="B79" s="219">
        <v>76.0</v>
      </c>
      <c r="C79" s="221" t="s">
        <v>241</v>
      </c>
      <c r="D79" s="221" t="s">
        <v>1596</v>
      </c>
      <c r="E79" s="222" t="str">
        <f>VLOOKUP($F79,partners!$C$3:$O$16,13,FALSE)</f>
        <v>003</v>
      </c>
      <c r="F79" s="234" t="s">
        <v>77</v>
      </c>
      <c r="G79" s="224">
        <f>vlookup($H79,locations!$C$4:$G$227,5,FALSE)</f>
        <v>82</v>
      </c>
      <c r="H79" s="235" t="s">
        <v>1642</v>
      </c>
      <c r="I79" s="226" t="s">
        <v>1882</v>
      </c>
      <c r="J79" s="236"/>
      <c r="K79" s="227" t="s">
        <v>1883</v>
      </c>
      <c r="L79" s="237"/>
      <c r="M79" s="236"/>
      <c r="N79" s="230" t="str">
        <f t="shared" si="1"/>
        <v>5.4757142, 7.055658299999999</v>
      </c>
      <c r="O79" s="168">
        <f t="shared" si="2"/>
        <v>76</v>
      </c>
      <c r="P79" s="231"/>
      <c r="Q79" s="231"/>
      <c r="R79" s="62" t="s">
        <v>1884</v>
      </c>
    </row>
    <row r="80">
      <c r="A80" s="218">
        <v>77.0</v>
      </c>
      <c r="B80" s="219">
        <v>77.0</v>
      </c>
      <c r="C80" s="221" t="s">
        <v>236</v>
      </c>
      <c r="D80" s="221" t="s">
        <v>969</v>
      </c>
      <c r="E80" s="222" t="str">
        <f>VLOOKUP($F80,partners!$C$3:$O$16,13,FALSE)</f>
        <v>003</v>
      </c>
      <c r="F80" s="234" t="s">
        <v>77</v>
      </c>
      <c r="G80" s="224">
        <f>vlookup($H80,locations!$C$4:$G$227,5,FALSE)</f>
        <v>87</v>
      </c>
      <c r="H80" s="235" t="s">
        <v>1885</v>
      </c>
      <c r="I80" s="226" t="s">
        <v>1886</v>
      </c>
      <c r="J80" s="236"/>
      <c r="K80" s="227"/>
      <c r="L80" s="237"/>
      <c r="M80" s="236"/>
      <c r="N80" s="230" t="str">
        <f t="shared" si="1"/>
        <v>5.7024918, 7.1669046</v>
      </c>
      <c r="O80" s="168">
        <f t="shared" si="2"/>
        <v>77</v>
      </c>
      <c r="P80" s="231"/>
      <c r="Q80" s="231"/>
      <c r="R80" s="62" t="s">
        <v>1887</v>
      </c>
    </row>
    <row r="81">
      <c r="A81" s="218">
        <v>78.0</v>
      </c>
      <c r="B81" s="219">
        <v>78.0</v>
      </c>
      <c r="C81" s="221" t="s">
        <v>249</v>
      </c>
      <c r="D81" s="221" t="s">
        <v>1596</v>
      </c>
      <c r="E81" s="222" t="str">
        <f>VLOOKUP($F81,partners!$C$3:$O$16,13,FALSE)</f>
        <v>003</v>
      </c>
      <c r="F81" s="234" t="s">
        <v>77</v>
      </c>
      <c r="G81" s="224">
        <f>vlookup($H81,locations!$C$4:$G$227,5,FALSE)</f>
        <v>110</v>
      </c>
      <c r="H81" s="235" t="s">
        <v>1888</v>
      </c>
      <c r="I81" s="226" t="s">
        <v>1889</v>
      </c>
      <c r="J81" s="236"/>
      <c r="K81" s="227" t="s">
        <v>1890</v>
      </c>
      <c r="L81" s="237"/>
      <c r="M81" s="236"/>
      <c r="N81" s="230" t="str">
        <f t="shared" si="1"/>
        <v>6.6171582, 3.3015238</v>
      </c>
      <c r="O81" s="168">
        <f t="shared" si="2"/>
        <v>78</v>
      </c>
      <c r="P81" s="231"/>
      <c r="Q81" s="231"/>
      <c r="R81" s="62" t="s">
        <v>1891</v>
      </c>
    </row>
    <row r="82">
      <c r="A82" s="218">
        <v>79.0</v>
      </c>
      <c r="B82" s="219">
        <v>79.0</v>
      </c>
      <c r="C82" s="221" t="s">
        <v>230</v>
      </c>
      <c r="D82" s="221" t="s">
        <v>1596</v>
      </c>
      <c r="E82" s="222" t="str">
        <f>VLOOKUP($F82,partners!$C$3:$O$16,13,FALSE)</f>
        <v>003</v>
      </c>
      <c r="F82" s="234" t="s">
        <v>77</v>
      </c>
      <c r="G82" s="224">
        <f>vlookup($H82,locations!$C$4:$G$227,5,FALSE)</f>
        <v>114</v>
      </c>
      <c r="H82" s="235" t="s">
        <v>1688</v>
      </c>
      <c r="I82" s="226" t="s">
        <v>1892</v>
      </c>
      <c r="J82" s="236"/>
      <c r="K82" s="227" t="s">
        <v>1893</v>
      </c>
      <c r="L82" s="237"/>
      <c r="M82" s="236"/>
      <c r="N82" s="230" t="str">
        <f t="shared" si="1"/>
        <v>6.460824499999999, 3.3388916</v>
      </c>
      <c r="O82" s="168">
        <f t="shared" si="2"/>
        <v>79</v>
      </c>
      <c r="P82" s="231"/>
      <c r="Q82" s="231"/>
      <c r="R82" s="62" t="s">
        <v>1894</v>
      </c>
    </row>
    <row r="83">
      <c r="A83" s="218">
        <v>80.0</v>
      </c>
      <c r="B83" s="219">
        <v>80.0</v>
      </c>
      <c r="C83" s="221" t="s">
        <v>230</v>
      </c>
      <c r="D83" s="221" t="s">
        <v>969</v>
      </c>
      <c r="E83" s="222" t="str">
        <f>VLOOKUP($F83,partners!$C$3:$O$16,13,FALSE)</f>
        <v>003</v>
      </c>
      <c r="F83" s="234" t="s">
        <v>77</v>
      </c>
      <c r="G83" s="224">
        <f>vlookup($H83,locations!$C$4:$G$227,5,FALSE)</f>
        <v>114</v>
      </c>
      <c r="H83" s="235" t="s">
        <v>1688</v>
      </c>
      <c r="I83" s="239" t="s">
        <v>1688</v>
      </c>
      <c r="J83" s="236"/>
      <c r="K83" s="227"/>
      <c r="L83" s="237"/>
      <c r="M83" s="236"/>
      <c r="N83" s="230" t="str">
        <f t="shared" si="1"/>
        <v>33.9162485, -117.5592499</v>
      </c>
      <c r="O83" s="168">
        <f t="shared" si="2"/>
        <v>80</v>
      </c>
      <c r="P83" s="231"/>
      <c r="Q83" s="231"/>
      <c r="R83" s="62" t="s">
        <v>1895</v>
      </c>
    </row>
    <row r="84">
      <c r="A84" s="218">
        <v>81.0</v>
      </c>
      <c r="B84" s="219">
        <v>81.0</v>
      </c>
      <c r="C84" s="221" t="s">
        <v>1064</v>
      </c>
      <c r="D84" s="221" t="s">
        <v>1596</v>
      </c>
      <c r="E84" s="222" t="str">
        <f>VLOOKUP($F84,partners!$C$3:$O$16,13,FALSE)</f>
        <v>003</v>
      </c>
      <c r="F84" s="234" t="s">
        <v>77</v>
      </c>
      <c r="G84" s="224">
        <f>vlookup($H84,locations!$C$4:$G$227,5,FALSE)</f>
        <v>123</v>
      </c>
      <c r="H84" s="235" t="s">
        <v>1896</v>
      </c>
      <c r="I84" s="226" t="s">
        <v>1897</v>
      </c>
      <c r="J84" s="236"/>
      <c r="K84" s="227" t="s">
        <v>1898</v>
      </c>
      <c r="L84" s="237"/>
      <c r="M84" s="236"/>
      <c r="N84" s="230" t="str">
        <f t="shared" si="1"/>
        <v>6.459963999999999, 3.303827</v>
      </c>
      <c r="O84" s="168">
        <f t="shared" si="2"/>
        <v>81</v>
      </c>
      <c r="P84" s="231"/>
      <c r="Q84" s="231"/>
      <c r="R84" s="62" t="s">
        <v>1899</v>
      </c>
    </row>
    <row r="85">
      <c r="A85" s="218">
        <v>82.0</v>
      </c>
      <c r="B85" s="219">
        <v>82.0</v>
      </c>
      <c r="C85" s="221" t="s">
        <v>231</v>
      </c>
      <c r="D85" s="221" t="s">
        <v>1596</v>
      </c>
      <c r="E85" s="222" t="str">
        <f>VLOOKUP($F85,partners!$C$3:$O$16,13,FALSE)</f>
        <v>003</v>
      </c>
      <c r="F85" s="234" t="s">
        <v>77</v>
      </c>
      <c r="G85" s="224">
        <f>vlookup($H85,locations!$C$4:$G$227,5,FALSE)</f>
        <v>124</v>
      </c>
      <c r="H85" s="235" t="s">
        <v>1692</v>
      </c>
      <c r="I85" s="226" t="s">
        <v>1900</v>
      </c>
      <c r="J85" s="236"/>
      <c r="K85" s="227" t="s">
        <v>1901</v>
      </c>
      <c r="L85" s="237"/>
      <c r="M85" s="236"/>
      <c r="N85" s="230" t="str">
        <f t="shared" si="1"/>
        <v>6.516043799999999, 3.3195225</v>
      </c>
      <c r="O85" s="168">
        <f t="shared" si="2"/>
        <v>82</v>
      </c>
      <c r="P85" s="231"/>
      <c r="Q85" s="231"/>
      <c r="R85" s="62" t="s">
        <v>1902</v>
      </c>
    </row>
    <row r="86">
      <c r="A86" s="218">
        <v>83.0</v>
      </c>
      <c r="B86" s="219">
        <v>83.0</v>
      </c>
      <c r="C86" s="221" t="s">
        <v>228</v>
      </c>
      <c r="D86" s="221" t="s">
        <v>1596</v>
      </c>
      <c r="E86" s="222" t="str">
        <f>VLOOKUP($F86,partners!$C$3:$O$16,13,FALSE)</f>
        <v>003</v>
      </c>
      <c r="F86" s="234" t="s">
        <v>77</v>
      </c>
      <c r="G86" s="224">
        <f>vlookup($H86,locations!$C$4:$G$227,5,FALSE)</f>
        <v>140</v>
      </c>
      <c r="H86" s="235" t="s">
        <v>1903</v>
      </c>
      <c r="I86" s="226" t="s">
        <v>1904</v>
      </c>
      <c r="J86" s="236"/>
      <c r="K86" s="227" t="s">
        <v>1905</v>
      </c>
      <c r="L86" s="237"/>
      <c r="M86" s="236"/>
      <c r="N86" s="230" t="str">
        <f t="shared" si="1"/>
        <v>6.5393026, 3.291453</v>
      </c>
      <c r="O86" s="168">
        <f t="shared" si="2"/>
        <v>83</v>
      </c>
      <c r="P86" s="231"/>
      <c r="Q86" s="231"/>
      <c r="R86" s="62" t="s">
        <v>1906</v>
      </c>
    </row>
    <row r="87">
      <c r="A87" s="218">
        <v>84.0</v>
      </c>
      <c r="B87" s="219">
        <v>84.0</v>
      </c>
      <c r="C87" s="221" t="s">
        <v>229</v>
      </c>
      <c r="D87" s="221" t="s">
        <v>1596</v>
      </c>
      <c r="E87" s="222" t="str">
        <f>VLOOKUP($F87,partners!$C$3:$O$16,13,FALSE)</f>
        <v>003</v>
      </c>
      <c r="F87" s="234" t="s">
        <v>77</v>
      </c>
      <c r="G87" s="224">
        <f>vlookup($H87,locations!$C$4:$G$227,5,FALSE)</f>
        <v>144</v>
      </c>
      <c r="H87" s="235" t="s">
        <v>1907</v>
      </c>
      <c r="I87" s="226" t="s">
        <v>1908</v>
      </c>
      <c r="J87" s="236"/>
      <c r="K87" s="227" t="s">
        <v>1909</v>
      </c>
      <c r="L87" s="237"/>
      <c r="M87" s="236"/>
      <c r="N87" s="230" t="str">
        <f t="shared" si="1"/>
        <v>6.5391037, 3.3849441</v>
      </c>
      <c r="O87" s="168">
        <f t="shared" si="2"/>
        <v>84</v>
      </c>
      <c r="P87" s="231"/>
      <c r="Q87" s="231"/>
      <c r="R87" s="62" t="s">
        <v>1910</v>
      </c>
    </row>
    <row r="88">
      <c r="A88" s="218">
        <v>85.0</v>
      </c>
      <c r="B88" s="219">
        <v>85.0</v>
      </c>
      <c r="C88" s="221" t="s">
        <v>233</v>
      </c>
      <c r="D88" s="221" t="s">
        <v>1596</v>
      </c>
      <c r="E88" s="222" t="str">
        <f>VLOOKUP($F88,partners!$C$3:$O$16,13,FALSE)</f>
        <v>003</v>
      </c>
      <c r="F88" s="234" t="s">
        <v>77</v>
      </c>
      <c r="G88" s="224">
        <f>vlookup($H88,locations!$C$4:$G$227,5,FALSE)</f>
        <v>145</v>
      </c>
      <c r="H88" s="235" t="s">
        <v>1911</v>
      </c>
      <c r="I88" s="226" t="s">
        <v>1912</v>
      </c>
      <c r="J88" s="236"/>
      <c r="K88" s="227" t="s">
        <v>1913</v>
      </c>
      <c r="L88" s="237"/>
      <c r="M88" s="236"/>
      <c r="N88" s="230" t="str">
        <f t="shared" si="1"/>
        <v>6.5001142, 3.3278896</v>
      </c>
      <c r="O88" s="168">
        <f t="shared" si="2"/>
        <v>85</v>
      </c>
      <c r="P88" s="231"/>
      <c r="Q88" s="231"/>
      <c r="R88" s="62" t="s">
        <v>1914</v>
      </c>
    </row>
    <row r="89">
      <c r="A89" s="218">
        <v>86.0</v>
      </c>
      <c r="B89" s="219">
        <v>86.0</v>
      </c>
      <c r="C89" s="221" t="s">
        <v>248</v>
      </c>
      <c r="D89" s="221" t="s">
        <v>1596</v>
      </c>
      <c r="E89" s="222" t="str">
        <f>VLOOKUP($F89,partners!$C$3:$O$16,13,FALSE)</f>
        <v>003</v>
      </c>
      <c r="F89" s="234" t="s">
        <v>77</v>
      </c>
      <c r="G89" s="224">
        <f>vlookup($H89,locations!$C$4:$G$227,5,FALSE)</f>
        <v>182</v>
      </c>
      <c r="H89" s="235" t="s">
        <v>1915</v>
      </c>
      <c r="I89" s="226" t="s">
        <v>1916</v>
      </c>
      <c r="J89" s="236"/>
      <c r="K89" s="227" t="s">
        <v>1917</v>
      </c>
      <c r="L89" s="237"/>
      <c r="M89" s="236"/>
      <c r="N89" s="230" t="str">
        <f t="shared" si="1"/>
        <v>4.8077192, 6.9999549</v>
      </c>
      <c r="O89" s="168">
        <f t="shared" si="2"/>
        <v>86</v>
      </c>
      <c r="P89" s="231"/>
      <c r="Q89" s="231"/>
      <c r="R89" s="62" t="s">
        <v>1918</v>
      </c>
    </row>
    <row r="90">
      <c r="A90" s="218">
        <v>87.0</v>
      </c>
      <c r="B90" s="219">
        <v>87.0</v>
      </c>
      <c r="C90" s="220" t="s">
        <v>240</v>
      </c>
      <c r="D90" s="221" t="s">
        <v>1596</v>
      </c>
      <c r="E90" s="222" t="str">
        <f>VLOOKUP($F90,partners!$C$3:$O$16,13,FALSE)</f>
        <v>004</v>
      </c>
      <c r="F90" s="223" t="s">
        <v>85</v>
      </c>
      <c r="G90" s="224">
        <f>vlookup($H90,locations!$C$4:$G$227,5,FALSE)</f>
        <v>1</v>
      </c>
      <c r="H90" s="225" t="s">
        <v>1597</v>
      </c>
      <c r="I90" s="226" t="s">
        <v>1919</v>
      </c>
      <c r="J90" s="219" t="s">
        <v>1920</v>
      </c>
      <c r="K90" s="227" t="s">
        <v>1921</v>
      </c>
      <c r="L90" s="237"/>
      <c r="M90" s="236"/>
      <c r="N90" s="230" t="str">
        <f t="shared" si="1"/>
        <v>5.1109851, 7.370870999999999</v>
      </c>
      <c r="O90" s="168">
        <f t="shared" si="2"/>
        <v>87</v>
      </c>
      <c r="P90" s="231"/>
      <c r="Q90" s="231"/>
      <c r="R90" s="62" t="s">
        <v>1922</v>
      </c>
    </row>
    <row r="91">
      <c r="A91" s="218">
        <v>88.0</v>
      </c>
      <c r="B91" s="219">
        <v>88.0</v>
      </c>
      <c r="C91" s="220" t="s">
        <v>259</v>
      </c>
      <c r="D91" s="221" t="s">
        <v>1596</v>
      </c>
      <c r="E91" s="222" t="str">
        <f>VLOOKUP($F91,partners!$C$3:$O$16,13,FALSE)</f>
        <v>004</v>
      </c>
      <c r="F91" s="223" t="s">
        <v>85</v>
      </c>
      <c r="G91" s="224">
        <f>vlookup($H91,locations!$C$4:$G$227,5,FALSE)</f>
        <v>1</v>
      </c>
      <c r="H91" s="225" t="s">
        <v>1597</v>
      </c>
      <c r="I91" s="226" t="s">
        <v>1923</v>
      </c>
      <c r="J91" s="219" t="s">
        <v>1924</v>
      </c>
      <c r="K91" s="227" t="s">
        <v>1921</v>
      </c>
      <c r="L91" s="237"/>
      <c r="M91" s="236"/>
      <c r="N91" s="230" t="str">
        <f t="shared" si="1"/>
        <v>5.5310453, 7.490899300000001</v>
      </c>
      <c r="O91" s="168">
        <f t="shared" si="2"/>
        <v>88</v>
      </c>
      <c r="P91" s="231"/>
      <c r="Q91" s="231"/>
      <c r="R91" s="62" t="s">
        <v>1925</v>
      </c>
    </row>
    <row r="92">
      <c r="A92" s="218">
        <v>89.0</v>
      </c>
      <c r="B92" s="219">
        <v>89.0</v>
      </c>
      <c r="C92" s="220" t="s">
        <v>283</v>
      </c>
      <c r="D92" s="221" t="s">
        <v>1596</v>
      </c>
      <c r="E92" s="222" t="str">
        <f>VLOOKUP($F92,partners!$C$3:$O$16,13,FALSE)</f>
        <v>004</v>
      </c>
      <c r="F92" s="223" t="s">
        <v>85</v>
      </c>
      <c r="G92" s="224">
        <f>vlookup($H92,locations!$C$4:$G$227,5,FALSE)</f>
        <v>7</v>
      </c>
      <c r="H92" s="225" t="s">
        <v>1609</v>
      </c>
      <c r="I92" s="226" t="s">
        <v>1926</v>
      </c>
      <c r="J92" s="219" t="s">
        <v>1927</v>
      </c>
      <c r="K92" s="232" t="s">
        <v>1921</v>
      </c>
      <c r="L92" s="228"/>
      <c r="M92" s="229"/>
      <c r="N92" s="230" t="str">
        <f t="shared" si="1"/>
        <v>5.052230499999999, 7.883954399999999</v>
      </c>
      <c r="O92" s="168">
        <f t="shared" si="2"/>
        <v>89</v>
      </c>
      <c r="P92" s="231"/>
      <c r="Q92" s="231"/>
      <c r="R92" s="62" t="s">
        <v>1928</v>
      </c>
    </row>
    <row r="93">
      <c r="A93" s="218">
        <v>90.0</v>
      </c>
      <c r="B93" s="219">
        <v>90.0</v>
      </c>
      <c r="C93" s="221" t="s">
        <v>284</v>
      </c>
      <c r="D93" s="221" t="s">
        <v>1021</v>
      </c>
      <c r="E93" s="222" t="str">
        <f>VLOOKUP($F93,partners!$C$3:$O$16,13,FALSE)</f>
        <v>004</v>
      </c>
      <c r="F93" s="234" t="s">
        <v>85</v>
      </c>
      <c r="G93" s="224">
        <f>vlookup($H93,locations!$C$4:$G$227,5,FALSE)</f>
        <v>12</v>
      </c>
      <c r="H93" s="235" t="s">
        <v>1613</v>
      </c>
      <c r="I93" s="226" t="s">
        <v>1929</v>
      </c>
      <c r="J93" s="221" t="s">
        <v>1930</v>
      </c>
      <c r="K93" s="227" t="s">
        <v>1931</v>
      </c>
      <c r="L93" s="237"/>
      <c r="M93" s="236"/>
      <c r="N93" s="230" t="str">
        <f t="shared" si="1"/>
        <v>6.2283056, 7.0782376</v>
      </c>
      <c r="O93" s="168">
        <f t="shared" si="2"/>
        <v>90</v>
      </c>
      <c r="P93" s="231"/>
      <c r="Q93" s="231"/>
      <c r="R93" s="62" t="s">
        <v>1932</v>
      </c>
    </row>
    <row r="94">
      <c r="A94" s="218">
        <v>91.0</v>
      </c>
      <c r="B94" s="219">
        <v>91.0</v>
      </c>
      <c r="C94" s="220" t="s">
        <v>274</v>
      </c>
      <c r="D94" s="221" t="s">
        <v>1596</v>
      </c>
      <c r="E94" s="222" t="str">
        <f>VLOOKUP($F94,partners!$C$3:$O$16,13,FALSE)</f>
        <v>004</v>
      </c>
      <c r="F94" s="223" t="s">
        <v>85</v>
      </c>
      <c r="G94" s="224">
        <f>vlookup($H94,locations!$C$4:$G$227,5,FALSE)</f>
        <v>40</v>
      </c>
      <c r="H94" s="225" t="s">
        <v>1933</v>
      </c>
      <c r="I94" s="226" t="s">
        <v>1934</v>
      </c>
      <c r="J94" s="219" t="s">
        <v>1935</v>
      </c>
      <c r="K94" s="232" t="s">
        <v>1921</v>
      </c>
      <c r="L94" s="228"/>
      <c r="M94" s="229"/>
      <c r="N94" s="230" t="str">
        <f t="shared" si="1"/>
        <v>4.9353038, 6.3098241</v>
      </c>
      <c r="O94" s="168">
        <f t="shared" si="2"/>
        <v>91</v>
      </c>
      <c r="P94" s="231"/>
      <c r="Q94" s="231"/>
      <c r="R94" s="62" t="s">
        <v>1936</v>
      </c>
    </row>
    <row r="95">
      <c r="A95" s="218">
        <v>92.0</v>
      </c>
      <c r="B95" s="219">
        <v>92.0</v>
      </c>
      <c r="C95" s="220" t="s">
        <v>286</v>
      </c>
      <c r="D95" s="221" t="s">
        <v>1596</v>
      </c>
      <c r="E95" s="222" t="str">
        <f>VLOOKUP($F95,partners!$C$3:$O$16,13,FALSE)</f>
        <v>004</v>
      </c>
      <c r="F95" s="223" t="s">
        <v>85</v>
      </c>
      <c r="G95" s="224">
        <f>vlookup($H95,locations!$C$4:$G$227,5,FALSE)</f>
        <v>49</v>
      </c>
      <c r="H95" s="225" t="s">
        <v>1866</v>
      </c>
      <c r="I95" s="241" t="s">
        <v>1937</v>
      </c>
      <c r="J95" s="219" t="s">
        <v>1938</v>
      </c>
      <c r="K95" s="227" t="s">
        <v>1921</v>
      </c>
      <c r="L95" s="228"/>
      <c r="M95" s="229"/>
      <c r="N95" s="230" t="str">
        <f t="shared" si="1"/>
        <v>6.261418, 7.163525000000001</v>
      </c>
      <c r="O95" s="168">
        <f t="shared" si="2"/>
        <v>92</v>
      </c>
      <c r="P95" s="231"/>
      <c r="Q95" s="231"/>
      <c r="R95" s="62" t="s">
        <v>1939</v>
      </c>
    </row>
    <row r="96">
      <c r="A96" s="218">
        <v>93.0</v>
      </c>
      <c r="B96" s="219">
        <v>93.0</v>
      </c>
      <c r="C96" s="220" t="s">
        <v>273</v>
      </c>
      <c r="D96" s="221" t="s">
        <v>1596</v>
      </c>
      <c r="E96" s="222" t="str">
        <f>VLOOKUP($F96,partners!$C$3:$O$16,13,FALSE)</f>
        <v>004</v>
      </c>
      <c r="F96" s="223" t="s">
        <v>85</v>
      </c>
      <c r="G96" s="224">
        <f>vlookup($H96,locations!$C$4:$G$227,5,FALSE)</f>
        <v>51</v>
      </c>
      <c r="H96" s="225" t="s">
        <v>1626</v>
      </c>
      <c r="I96" s="226" t="s">
        <v>1940</v>
      </c>
      <c r="J96" s="219" t="s">
        <v>1941</v>
      </c>
      <c r="K96" s="227" t="s">
        <v>1921</v>
      </c>
      <c r="L96" s="228"/>
      <c r="M96" s="229"/>
      <c r="N96" s="230" t="str">
        <f t="shared" si="1"/>
        <v>5.5633739, 5.7854636</v>
      </c>
      <c r="O96" s="168">
        <f t="shared" si="2"/>
        <v>93</v>
      </c>
      <c r="P96" s="231"/>
      <c r="Q96" s="231"/>
      <c r="R96" s="62" t="s">
        <v>1942</v>
      </c>
    </row>
    <row r="97">
      <c r="A97" s="218">
        <v>94.0</v>
      </c>
      <c r="B97" s="219">
        <v>94.0</v>
      </c>
      <c r="C97" s="220" t="s">
        <v>285</v>
      </c>
      <c r="D97" s="221" t="s">
        <v>1596</v>
      </c>
      <c r="E97" s="222" t="str">
        <f>VLOOKUP($F97,partners!$C$3:$O$16,13,FALSE)</f>
        <v>004</v>
      </c>
      <c r="F97" s="223" t="s">
        <v>85</v>
      </c>
      <c r="G97" s="224">
        <f>vlookup($H97,locations!$C$4:$G$227,5,FALSE)</f>
        <v>57</v>
      </c>
      <c r="H97" s="225" t="s">
        <v>1943</v>
      </c>
      <c r="I97" s="226" t="s">
        <v>1944</v>
      </c>
      <c r="J97" s="219" t="s">
        <v>1945</v>
      </c>
      <c r="K97" s="232" t="s">
        <v>1921</v>
      </c>
      <c r="L97" s="228"/>
      <c r="M97" s="229"/>
      <c r="N97" s="230" t="str">
        <f t="shared" si="1"/>
        <v>7.066864499999999, 6.274773400000001</v>
      </c>
      <c r="O97" s="168">
        <f t="shared" si="2"/>
        <v>94</v>
      </c>
      <c r="P97" s="231"/>
      <c r="Q97" s="231"/>
      <c r="R97" s="62" t="s">
        <v>1946</v>
      </c>
    </row>
    <row r="98">
      <c r="A98" s="218">
        <v>95.0</v>
      </c>
      <c r="B98" s="219">
        <v>95.0</v>
      </c>
      <c r="C98" s="220" t="s">
        <v>290</v>
      </c>
      <c r="D98" s="221" t="s">
        <v>1596</v>
      </c>
      <c r="E98" s="222" t="str">
        <f>VLOOKUP($F98,partners!$C$3:$O$16,13,FALSE)</f>
        <v>004</v>
      </c>
      <c r="F98" s="223" t="s">
        <v>85</v>
      </c>
      <c r="G98" s="224">
        <f>vlookup($H98,locations!$C$4:$G$227,5,FALSE)</f>
        <v>58</v>
      </c>
      <c r="H98" s="225" t="s">
        <v>1947</v>
      </c>
      <c r="I98" s="226" t="s">
        <v>1948</v>
      </c>
      <c r="J98" s="219" t="s">
        <v>1949</v>
      </c>
      <c r="K98" s="232" t="s">
        <v>1921</v>
      </c>
      <c r="L98" s="228"/>
      <c r="M98" s="229"/>
      <c r="N98" s="230" t="str">
        <f t="shared" si="1"/>
        <v>6.3418768, 5.633014699999999</v>
      </c>
      <c r="O98" s="168">
        <f t="shared" si="2"/>
        <v>95</v>
      </c>
      <c r="P98" s="231"/>
      <c r="Q98" s="231"/>
      <c r="R98" s="62" t="s">
        <v>1950</v>
      </c>
    </row>
    <row r="99">
      <c r="A99" s="218">
        <v>96.0</v>
      </c>
      <c r="B99" s="219">
        <v>96.0</v>
      </c>
      <c r="C99" s="220" t="s">
        <v>260</v>
      </c>
      <c r="D99" s="221" t="s">
        <v>1596</v>
      </c>
      <c r="E99" s="222" t="str">
        <f>VLOOKUP($F99,partners!$C$3:$O$16,13,FALSE)</f>
        <v>004</v>
      </c>
      <c r="F99" s="223" t="s">
        <v>85</v>
      </c>
      <c r="G99" s="224">
        <f>vlookup($H99,locations!$C$4:$G$227,5,FALSE)</f>
        <v>60</v>
      </c>
      <c r="H99" s="225" t="s">
        <v>1951</v>
      </c>
      <c r="I99" s="226" t="s">
        <v>1952</v>
      </c>
      <c r="J99" s="219" t="s">
        <v>1953</v>
      </c>
      <c r="K99" s="227" t="s">
        <v>1921</v>
      </c>
      <c r="L99" s="228"/>
      <c r="M99" s="229"/>
      <c r="N99" s="230" t="str">
        <f t="shared" si="1"/>
        <v>6.748816100000001, 6.0741499</v>
      </c>
      <c r="O99" s="168">
        <f t="shared" si="2"/>
        <v>96</v>
      </c>
      <c r="P99" s="231"/>
      <c r="Q99" s="231"/>
      <c r="R99" s="62" t="s">
        <v>1954</v>
      </c>
    </row>
    <row r="100">
      <c r="A100" s="218">
        <v>97.0</v>
      </c>
      <c r="B100" s="219">
        <v>97.0</v>
      </c>
      <c r="C100" s="220" t="s">
        <v>278</v>
      </c>
      <c r="D100" s="221" t="s">
        <v>1596</v>
      </c>
      <c r="E100" s="222" t="str">
        <f>VLOOKUP($F100,partners!$C$3:$O$16,13,FALSE)</f>
        <v>004</v>
      </c>
      <c r="F100" s="223" t="s">
        <v>85</v>
      </c>
      <c r="G100" s="224">
        <f>vlookup($H100,locations!$C$4:$G$227,5,FALSE)</f>
        <v>66</v>
      </c>
      <c r="H100" s="225" t="s">
        <v>1634</v>
      </c>
      <c r="I100" s="241" t="s">
        <v>1955</v>
      </c>
      <c r="J100" s="219" t="s">
        <v>1956</v>
      </c>
      <c r="K100" s="227" t="s">
        <v>1957</v>
      </c>
      <c r="L100" s="228"/>
      <c r="M100" s="229"/>
      <c r="N100" s="230" t="str">
        <f t="shared" si="1"/>
        <v>6.420676599999999, 7.5098341</v>
      </c>
      <c r="O100" s="168">
        <f t="shared" si="2"/>
        <v>97</v>
      </c>
      <c r="P100" s="231"/>
      <c r="Q100" s="231"/>
      <c r="R100" s="62" t="s">
        <v>1958</v>
      </c>
    </row>
    <row r="101">
      <c r="A101" s="218">
        <v>98.0</v>
      </c>
      <c r="B101" s="219">
        <v>98.0</v>
      </c>
      <c r="C101" s="220" t="s">
        <v>293</v>
      </c>
      <c r="D101" s="221" t="s">
        <v>1596</v>
      </c>
      <c r="E101" s="222" t="str">
        <f>VLOOKUP($F101,partners!$C$3:$O$16,13,FALSE)</f>
        <v>004</v>
      </c>
      <c r="F101" s="223" t="s">
        <v>85</v>
      </c>
      <c r="G101" s="224">
        <f>vlookup($H101,locations!$C$4:$G$227,5,FALSE)</f>
        <v>74</v>
      </c>
      <c r="H101" s="225" t="s">
        <v>1959</v>
      </c>
      <c r="I101" s="226" t="s">
        <v>1960</v>
      </c>
      <c r="J101" s="219" t="s">
        <v>1961</v>
      </c>
      <c r="K101" s="227" t="s">
        <v>1921</v>
      </c>
      <c r="L101" s="228"/>
      <c r="M101" s="229"/>
      <c r="N101" s="230" t="str">
        <f t="shared" si="1"/>
        <v>6.8564072, 7.3931162</v>
      </c>
      <c r="O101" s="168">
        <f t="shared" si="2"/>
        <v>98</v>
      </c>
      <c r="P101" s="231"/>
      <c r="Q101" s="231"/>
      <c r="R101" s="62" t="s">
        <v>1962</v>
      </c>
    </row>
    <row r="102">
      <c r="A102" s="218">
        <v>99.0</v>
      </c>
      <c r="B102" s="219">
        <v>99.0</v>
      </c>
      <c r="C102" s="220" t="s">
        <v>279</v>
      </c>
      <c r="D102" s="221" t="s">
        <v>1596</v>
      </c>
      <c r="E102" s="222" t="str">
        <f>VLOOKUP($F102,partners!$C$3:$O$16,13,FALSE)</f>
        <v>004</v>
      </c>
      <c r="F102" s="223" t="s">
        <v>85</v>
      </c>
      <c r="G102" s="224">
        <f>vlookup($H102,locations!$C$4:$G$227,5,FALSE)</f>
        <v>81</v>
      </c>
      <c r="H102" s="225" t="s">
        <v>1963</v>
      </c>
      <c r="I102" s="226" t="s">
        <v>1964</v>
      </c>
      <c r="J102" s="242"/>
      <c r="K102" s="227" t="s">
        <v>1921</v>
      </c>
      <c r="L102" s="237"/>
      <c r="M102" s="236"/>
      <c r="N102" s="230" t="str">
        <f t="shared" si="1"/>
        <v>5.4782363, 7.0542739</v>
      </c>
      <c r="O102" s="168">
        <f t="shared" si="2"/>
        <v>99</v>
      </c>
      <c r="P102" s="231"/>
      <c r="Q102" s="231"/>
      <c r="R102" s="62" t="s">
        <v>1965</v>
      </c>
    </row>
    <row r="103">
      <c r="A103" s="218">
        <v>100.0</v>
      </c>
      <c r="B103" s="219">
        <v>100.0</v>
      </c>
      <c r="C103" s="220" t="s">
        <v>280</v>
      </c>
      <c r="D103" s="221" t="s">
        <v>1596</v>
      </c>
      <c r="E103" s="222" t="str">
        <f>VLOOKUP($F103,partners!$C$3:$O$16,13,FALSE)</f>
        <v>004</v>
      </c>
      <c r="F103" s="223" t="s">
        <v>85</v>
      </c>
      <c r="G103" s="224">
        <f>vlookup($H103,locations!$C$4:$G$227,5,FALSE)</f>
        <v>88</v>
      </c>
      <c r="H103" s="225" t="s">
        <v>1966</v>
      </c>
      <c r="I103" s="226" t="s">
        <v>1967</v>
      </c>
      <c r="J103" s="219" t="s">
        <v>1968</v>
      </c>
      <c r="K103" s="227" t="s">
        <v>1921</v>
      </c>
      <c r="L103" s="228"/>
      <c r="M103" s="229"/>
      <c r="N103" s="230" t="str">
        <f t="shared" si="1"/>
        <v>10.4350332, 7.4192087</v>
      </c>
      <c r="O103" s="168">
        <f t="shared" si="2"/>
        <v>100</v>
      </c>
      <c r="P103" s="231"/>
      <c r="Q103" s="231"/>
      <c r="R103" s="62" t="s">
        <v>1969</v>
      </c>
    </row>
    <row r="104">
      <c r="A104" s="218">
        <v>101.0</v>
      </c>
      <c r="B104" s="219">
        <v>101.0</v>
      </c>
      <c r="C104" s="220" t="s">
        <v>297</v>
      </c>
      <c r="D104" s="221" t="s">
        <v>1596</v>
      </c>
      <c r="E104" s="222" t="str">
        <f>VLOOKUP($F104,partners!$C$3:$O$16,13,FALSE)</f>
        <v>004</v>
      </c>
      <c r="F104" s="223" t="s">
        <v>85</v>
      </c>
      <c r="G104" s="224">
        <f>vlookup($H104,locations!$C$4:$G$227,5,FALSE)</f>
        <v>89</v>
      </c>
      <c r="H104" s="225" t="s">
        <v>1970</v>
      </c>
      <c r="I104" s="226" t="s">
        <v>1971</v>
      </c>
      <c r="J104" s="219" t="s">
        <v>1968</v>
      </c>
      <c r="K104" s="227" t="s">
        <v>1972</v>
      </c>
      <c r="L104" s="228"/>
      <c r="M104" s="229"/>
      <c r="N104" s="230" t="str">
        <f t="shared" si="1"/>
        <v>10.586802, 7.441588799999999</v>
      </c>
      <c r="O104" s="168">
        <f t="shared" si="2"/>
        <v>101</v>
      </c>
      <c r="P104" s="231"/>
      <c r="Q104" s="231"/>
      <c r="R104" s="62" t="s">
        <v>1973</v>
      </c>
    </row>
    <row r="105">
      <c r="A105" s="218">
        <v>102.0</v>
      </c>
      <c r="B105" s="219">
        <v>102.0</v>
      </c>
      <c r="C105" s="220" t="s">
        <v>301</v>
      </c>
      <c r="D105" s="221" t="s">
        <v>1596</v>
      </c>
      <c r="E105" s="222" t="str">
        <f>VLOOKUP($F105,partners!$C$3:$O$16,13,FALSE)</f>
        <v>004</v>
      </c>
      <c r="F105" s="223" t="s">
        <v>85</v>
      </c>
      <c r="G105" s="224">
        <f>vlookup($H105,locations!$C$4:$G$227,5,FALSE)</f>
        <v>104</v>
      </c>
      <c r="H105" s="225" t="s">
        <v>1664</v>
      </c>
      <c r="I105" s="226" t="s">
        <v>1974</v>
      </c>
      <c r="J105" s="219" t="s">
        <v>1975</v>
      </c>
      <c r="K105" s="227" t="s">
        <v>1921</v>
      </c>
      <c r="L105" s="237"/>
      <c r="M105" s="236"/>
      <c r="N105" s="230" t="str">
        <f t="shared" si="1"/>
        <v>6.4698394, 3.5773339</v>
      </c>
      <c r="O105" s="168">
        <f t="shared" si="2"/>
        <v>102</v>
      </c>
      <c r="P105" s="231"/>
      <c r="Q105" s="231"/>
      <c r="R105" s="62" t="s">
        <v>1667</v>
      </c>
    </row>
    <row r="106">
      <c r="A106" s="218">
        <v>103.0</v>
      </c>
      <c r="B106" s="219">
        <v>103.0</v>
      </c>
      <c r="C106" s="220" t="s">
        <v>271</v>
      </c>
      <c r="D106" s="221" t="s">
        <v>1596</v>
      </c>
      <c r="E106" s="222" t="str">
        <f>VLOOKUP($F106,partners!$C$3:$O$16,13,FALSE)</f>
        <v>004</v>
      </c>
      <c r="F106" s="223" t="s">
        <v>85</v>
      </c>
      <c r="G106" s="224">
        <f>vlookup($H106,locations!$C$4:$G$227,5,FALSE)</f>
        <v>106</v>
      </c>
      <c r="H106" s="225" t="s">
        <v>1669</v>
      </c>
      <c r="I106" s="226" t="s">
        <v>1976</v>
      </c>
      <c r="J106" s="219" t="s">
        <v>1977</v>
      </c>
      <c r="K106" s="227" t="s">
        <v>1921</v>
      </c>
      <c r="L106" s="237"/>
      <c r="M106" s="236"/>
      <c r="N106" s="230" t="str">
        <f t="shared" si="1"/>
        <v>6.5957696, 3.3356965</v>
      </c>
      <c r="O106" s="168">
        <f t="shared" si="2"/>
        <v>103</v>
      </c>
      <c r="P106" s="231"/>
      <c r="Q106" s="231"/>
      <c r="R106" s="62" t="s">
        <v>1978</v>
      </c>
    </row>
    <row r="107">
      <c r="A107" s="218">
        <v>104.0</v>
      </c>
      <c r="B107" s="219">
        <v>104.0</v>
      </c>
      <c r="C107" s="220" t="s">
        <v>1091</v>
      </c>
      <c r="D107" s="221" t="s">
        <v>1596</v>
      </c>
      <c r="E107" s="222" t="str">
        <f>VLOOKUP($F107,partners!$C$3:$O$16,13,FALSE)</f>
        <v>004</v>
      </c>
      <c r="F107" s="223" t="s">
        <v>85</v>
      </c>
      <c r="G107" s="224">
        <f>vlookup($H107,locations!$C$4:$G$227,5,FALSE)</f>
        <v>108</v>
      </c>
      <c r="H107" s="225" t="s">
        <v>1785</v>
      </c>
      <c r="I107" s="226" t="s">
        <v>1979</v>
      </c>
      <c r="J107" s="219" t="s">
        <v>1980</v>
      </c>
      <c r="K107" s="243"/>
      <c r="L107" s="237"/>
      <c r="M107" s="236"/>
      <c r="N107" s="230" t="str">
        <f t="shared" si="1"/>
        <v>6.550540799999999, 3.2682442</v>
      </c>
      <c r="O107" s="168">
        <f t="shared" si="2"/>
        <v>104</v>
      </c>
      <c r="P107" s="231"/>
      <c r="Q107" s="231"/>
      <c r="R107" s="62" t="s">
        <v>1981</v>
      </c>
    </row>
    <row r="108">
      <c r="A108" s="218">
        <v>105.0</v>
      </c>
      <c r="B108" s="219">
        <v>105.0</v>
      </c>
      <c r="C108" s="220" t="s">
        <v>288</v>
      </c>
      <c r="D108" s="221" t="s">
        <v>1021</v>
      </c>
      <c r="E108" s="222" t="str">
        <f>VLOOKUP($F108,partners!$C$3:$O$16,13,FALSE)</f>
        <v>004</v>
      </c>
      <c r="F108" s="223" t="s">
        <v>85</v>
      </c>
      <c r="G108" s="224">
        <f>vlookup($H108,locations!$C$4:$G$227,5,FALSE)</f>
        <v>110</v>
      </c>
      <c r="H108" s="225" t="s">
        <v>1888</v>
      </c>
      <c r="I108" s="226" t="s">
        <v>1982</v>
      </c>
      <c r="J108" s="219" t="s">
        <v>1983</v>
      </c>
      <c r="K108" s="227" t="s">
        <v>1984</v>
      </c>
      <c r="L108" s="237"/>
      <c r="M108" s="236"/>
      <c r="N108" s="230" t="str">
        <f t="shared" si="1"/>
        <v>6.617548999999999, 3.303139</v>
      </c>
      <c r="O108" s="168">
        <f t="shared" si="2"/>
        <v>105</v>
      </c>
      <c r="P108" s="231"/>
      <c r="Q108" s="231"/>
      <c r="R108" s="62" t="s">
        <v>1985</v>
      </c>
    </row>
    <row r="109">
      <c r="A109" s="218">
        <v>106.0</v>
      </c>
      <c r="B109" s="219">
        <v>106.0</v>
      </c>
      <c r="C109" s="220" t="s">
        <v>263</v>
      </c>
      <c r="D109" s="221" t="s">
        <v>1596</v>
      </c>
      <c r="E109" s="222" t="str">
        <f>VLOOKUP($F109,partners!$C$3:$O$16,13,FALSE)</f>
        <v>004</v>
      </c>
      <c r="F109" s="223" t="s">
        <v>85</v>
      </c>
      <c r="G109" s="224">
        <f>vlookup($H109,locations!$C$4:$G$227,5,FALSE)</f>
        <v>111</v>
      </c>
      <c r="H109" s="225" t="s">
        <v>1986</v>
      </c>
      <c r="I109" s="226" t="s">
        <v>1987</v>
      </c>
      <c r="J109" s="219" t="s">
        <v>1988</v>
      </c>
      <c r="K109" s="227" t="s">
        <v>1921</v>
      </c>
      <c r="L109" s="237"/>
      <c r="M109" s="236"/>
      <c r="N109" s="230" t="str">
        <f t="shared" si="1"/>
        <v>6.4604137, 3.301169</v>
      </c>
      <c r="O109" s="168">
        <f t="shared" si="2"/>
        <v>106</v>
      </c>
      <c r="P109" s="231"/>
      <c r="Q109" s="231"/>
      <c r="R109" s="62" t="s">
        <v>1989</v>
      </c>
    </row>
    <row r="110">
      <c r="A110" s="218">
        <v>107.0</v>
      </c>
      <c r="B110" s="219">
        <v>107.0</v>
      </c>
      <c r="C110" s="220" t="s">
        <v>262</v>
      </c>
      <c r="D110" s="221" t="s">
        <v>1021</v>
      </c>
      <c r="E110" s="222" t="str">
        <f>VLOOKUP($F110,partners!$C$3:$O$16,13,FALSE)</f>
        <v>004</v>
      </c>
      <c r="F110" s="223" t="s">
        <v>85</v>
      </c>
      <c r="G110" s="224">
        <f>vlookup($H110,locations!$C$4:$G$227,5,FALSE)</f>
        <v>112</v>
      </c>
      <c r="H110" s="225" t="s">
        <v>1679</v>
      </c>
      <c r="I110" s="226" t="s">
        <v>87</v>
      </c>
      <c r="J110" s="219" t="s">
        <v>1990</v>
      </c>
      <c r="K110" s="232" t="s">
        <v>1921</v>
      </c>
      <c r="L110" s="237"/>
      <c r="M110" s="236"/>
      <c r="N110" s="230" t="str">
        <f t="shared" si="1"/>
        <v>6.518806, 3.367547</v>
      </c>
      <c r="O110" s="168">
        <f t="shared" si="2"/>
        <v>107</v>
      </c>
      <c r="P110" s="231"/>
      <c r="Q110" s="231"/>
      <c r="R110" s="62" t="s">
        <v>1991</v>
      </c>
    </row>
    <row r="111">
      <c r="A111" s="218">
        <v>108.0</v>
      </c>
      <c r="B111" s="219">
        <v>108.0</v>
      </c>
      <c r="C111" s="220" t="s">
        <v>265</v>
      </c>
      <c r="D111" s="221" t="s">
        <v>1596</v>
      </c>
      <c r="E111" s="222" t="str">
        <f>VLOOKUP($F111,partners!$C$3:$O$16,13,FALSE)</f>
        <v>004</v>
      </c>
      <c r="F111" s="223" t="s">
        <v>85</v>
      </c>
      <c r="G111" s="224">
        <f>vlookup($H111,locations!$C$4:$G$227,5,FALSE)</f>
        <v>113</v>
      </c>
      <c r="H111" s="225" t="s">
        <v>1684</v>
      </c>
      <c r="I111" s="226" t="s">
        <v>1992</v>
      </c>
      <c r="J111" s="219" t="s">
        <v>1993</v>
      </c>
      <c r="K111" s="227" t="s">
        <v>1921</v>
      </c>
      <c r="L111" s="237"/>
      <c r="M111" s="236"/>
      <c r="N111" s="230" t="str">
        <f t="shared" si="1"/>
        <v>6.4456989, 3.459039</v>
      </c>
      <c r="O111" s="168">
        <f t="shared" si="2"/>
        <v>108</v>
      </c>
      <c r="P111" s="231"/>
      <c r="Q111" s="231"/>
      <c r="R111" s="62" t="s">
        <v>1994</v>
      </c>
    </row>
    <row r="112">
      <c r="A112" s="218">
        <v>109.0</v>
      </c>
      <c r="B112" s="219">
        <v>109.0</v>
      </c>
      <c r="C112" s="220" t="s">
        <v>1100</v>
      </c>
      <c r="D112" s="221" t="s">
        <v>1596</v>
      </c>
      <c r="E112" s="222" t="str">
        <f>VLOOKUP($F112,partners!$C$3:$O$16,13,FALSE)</f>
        <v>004</v>
      </c>
      <c r="F112" s="223" t="s">
        <v>85</v>
      </c>
      <c r="G112" s="224">
        <f>vlookup($H112,locations!$C$4:$G$227,5,FALSE)</f>
        <v>120</v>
      </c>
      <c r="H112" s="225" t="s">
        <v>1995</v>
      </c>
      <c r="I112" s="226" t="s">
        <v>1996</v>
      </c>
      <c r="J112" s="219" t="s">
        <v>1997</v>
      </c>
      <c r="K112" s="227" t="s">
        <v>1921</v>
      </c>
      <c r="L112" s="237"/>
      <c r="M112" s="236"/>
      <c r="N112" s="230" t="str">
        <f t="shared" si="1"/>
        <v>6.461347399999999, 3.2936728</v>
      </c>
      <c r="O112" s="168">
        <f t="shared" si="2"/>
        <v>109</v>
      </c>
      <c r="P112" s="231"/>
      <c r="Q112" s="231"/>
      <c r="R112" s="62" t="s">
        <v>1998</v>
      </c>
    </row>
    <row r="113">
      <c r="A113" s="218">
        <v>110.0</v>
      </c>
      <c r="B113" s="219">
        <v>110.0</v>
      </c>
      <c r="C113" s="220" t="s">
        <v>300</v>
      </c>
      <c r="D113" s="221" t="s">
        <v>1596</v>
      </c>
      <c r="E113" s="222" t="str">
        <f>VLOOKUP($F113,partners!$C$3:$O$16,13,FALSE)</f>
        <v>004</v>
      </c>
      <c r="F113" s="223" t="s">
        <v>85</v>
      </c>
      <c r="G113" s="224">
        <f>vlookup($H113,locations!$C$4:$G$227,5,FALSE)</f>
        <v>122</v>
      </c>
      <c r="H113" s="225" t="s">
        <v>1999</v>
      </c>
      <c r="I113" s="226" t="s">
        <v>2000</v>
      </c>
      <c r="J113" s="219" t="s">
        <v>2001</v>
      </c>
      <c r="K113" s="227" t="s">
        <v>1921</v>
      </c>
      <c r="L113" s="237"/>
      <c r="M113" s="236"/>
      <c r="N113" s="230" t="str">
        <f t="shared" si="1"/>
        <v>6.515066999999999, 3.3205066</v>
      </c>
      <c r="O113" s="168">
        <f t="shared" si="2"/>
        <v>110</v>
      </c>
      <c r="P113" s="231"/>
      <c r="Q113" s="231"/>
      <c r="R113" s="62" t="s">
        <v>2002</v>
      </c>
    </row>
    <row r="114">
      <c r="A114" s="218">
        <v>111.0</v>
      </c>
      <c r="B114" s="219">
        <v>111.0</v>
      </c>
      <c r="C114" s="220" t="s">
        <v>295</v>
      </c>
      <c r="D114" s="221" t="s">
        <v>1596</v>
      </c>
      <c r="E114" s="222" t="str">
        <f>VLOOKUP($F114,partners!$C$3:$O$16,13,FALSE)</f>
        <v>004</v>
      </c>
      <c r="F114" s="223" t="s">
        <v>85</v>
      </c>
      <c r="G114" s="224">
        <f>vlookup($H114,locations!$C$4:$G$227,5,FALSE)</f>
        <v>124</v>
      </c>
      <c r="H114" s="225" t="s">
        <v>1692</v>
      </c>
      <c r="I114" s="226" t="s">
        <v>2003</v>
      </c>
      <c r="J114" s="219" t="s">
        <v>2004</v>
      </c>
      <c r="K114" s="227" t="s">
        <v>1921</v>
      </c>
      <c r="L114" s="237"/>
      <c r="M114" s="236"/>
      <c r="N114" s="230" t="str">
        <f t="shared" si="1"/>
        <v>6.5152182, 3.3203</v>
      </c>
      <c r="O114" s="168">
        <f t="shared" si="2"/>
        <v>111</v>
      </c>
      <c r="P114" s="231"/>
      <c r="Q114" s="231"/>
      <c r="R114" s="62" t="s">
        <v>2005</v>
      </c>
    </row>
    <row r="115">
      <c r="A115" s="218">
        <v>112.0</v>
      </c>
      <c r="B115" s="219">
        <v>112.0</v>
      </c>
      <c r="C115" s="220" t="s">
        <v>268</v>
      </c>
      <c r="D115" s="221" t="s">
        <v>1596</v>
      </c>
      <c r="E115" s="222" t="str">
        <f>VLOOKUP($F115,partners!$C$3:$O$16,13,FALSE)</f>
        <v>004</v>
      </c>
      <c r="F115" s="223" t="s">
        <v>85</v>
      </c>
      <c r="G115" s="224">
        <f>vlookup($H115,locations!$C$4:$G$227,5,FALSE)</f>
        <v>126</v>
      </c>
      <c r="H115" s="225" t="s">
        <v>2006</v>
      </c>
      <c r="I115" s="226" t="s">
        <v>2007</v>
      </c>
      <c r="J115" s="219" t="s">
        <v>2008</v>
      </c>
      <c r="K115" s="227" t="s">
        <v>1921</v>
      </c>
      <c r="L115" s="237"/>
      <c r="M115" s="236"/>
      <c r="N115" s="230" t="str">
        <f t="shared" si="1"/>
        <v>6.4589085, 3.2153754</v>
      </c>
      <c r="O115" s="168">
        <f t="shared" si="2"/>
        <v>112</v>
      </c>
      <c r="P115" s="231"/>
      <c r="Q115" s="231"/>
      <c r="R115" s="62" t="s">
        <v>2009</v>
      </c>
    </row>
    <row r="116">
      <c r="A116" s="218">
        <v>113.0</v>
      </c>
      <c r="B116" s="219">
        <v>113.0</v>
      </c>
      <c r="C116" s="220" t="s">
        <v>270</v>
      </c>
      <c r="D116" s="221" t="s">
        <v>1596</v>
      </c>
      <c r="E116" s="222" t="str">
        <f>VLOOKUP($F116,partners!$C$3:$O$16,13,FALSE)</f>
        <v>004</v>
      </c>
      <c r="F116" s="223" t="s">
        <v>85</v>
      </c>
      <c r="G116" s="224">
        <f>vlookup($H116,locations!$C$4:$G$227,5,FALSE)</f>
        <v>129</v>
      </c>
      <c r="H116" s="225" t="s">
        <v>2010</v>
      </c>
      <c r="I116" s="241" t="s">
        <v>2011</v>
      </c>
      <c r="J116" s="219" t="s">
        <v>2012</v>
      </c>
      <c r="K116" s="227" t="s">
        <v>1957</v>
      </c>
      <c r="L116" s="237"/>
      <c r="M116" s="236"/>
      <c r="N116" s="230" t="str">
        <f t="shared" si="1"/>
        <v>6.599887, 3.2995363</v>
      </c>
      <c r="O116" s="168">
        <f t="shared" si="2"/>
        <v>113</v>
      </c>
      <c r="P116" s="231"/>
      <c r="Q116" s="231"/>
      <c r="R116" s="62" t="s">
        <v>2013</v>
      </c>
    </row>
    <row r="117">
      <c r="A117" s="218">
        <v>114.0</v>
      </c>
      <c r="B117" s="219">
        <v>114.0</v>
      </c>
      <c r="C117" s="220" t="s">
        <v>294</v>
      </c>
      <c r="D117" s="221" t="s">
        <v>1596</v>
      </c>
      <c r="E117" s="222" t="str">
        <f>VLOOKUP($F117,partners!$C$3:$O$16,13,FALSE)</f>
        <v>004</v>
      </c>
      <c r="F117" s="223" t="s">
        <v>85</v>
      </c>
      <c r="G117" s="224">
        <f>vlookup($H117,locations!$C$4:$G$227,5,FALSE)</f>
        <v>130</v>
      </c>
      <c r="H117" s="225" t="s">
        <v>2014</v>
      </c>
      <c r="I117" s="226" t="s">
        <v>2015</v>
      </c>
      <c r="J117" s="219" t="s">
        <v>2016</v>
      </c>
      <c r="K117" s="227" t="s">
        <v>1921</v>
      </c>
      <c r="L117" s="237"/>
      <c r="M117" s="236"/>
      <c r="N117" s="230" t="str">
        <f t="shared" si="1"/>
        <v>6.5053911, 3.3735739</v>
      </c>
      <c r="O117" s="168">
        <f t="shared" si="2"/>
        <v>114</v>
      </c>
      <c r="P117" s="231"/>
      <c r="Q117" s="231"/>
      <c r="R117" s="62" t="s">
        <v>2017</v>
      </c>
    </row>
    <row r="118">
      <c r="A118" s="218">
        <v>115.0</v>
      </c>
      <c r="B118" s="219">
        <v>115.0</v>
      </c>
      <c r="C118" s="220" t="s">
        <v>287</v>
      </c>
      <c r="D118" s="221" t="s">
        <v>1596</v>
      </c>
      <c r="E118" s="222" t="str">
        <f>VLOOKUP($F118,partners!$C$3:$O$16,13,FALSE)</f>
        <v>004</v>
      </c>
      <c r="F118" s="223" t="s">
        <v>85</v>
      </c>
      <c r="G118" s="224">
        <f>vlookup($H118,locations!$C$4:$G$227,5,FALSE)</f>
        <v>176</v>
      </c>
      <c r="H118" s="225" t="s">
        <v>2018</v>
      </c>
      <c r="I118" s="226" t="s">
        <v>2019</v>
      </c>
      <c r="J118" s="219" t="s">
        <v>2020</v>
      </c>
      <c r="K118" s="227" t="s">
        <v>1921</v>
      </c>
      <c r="L118" s="228"/>
      <c r="M118" s="229"/>
      <c r="N118" s="230" t="str">
        <f t="shared" si="1"/>
        <v>9.930229299999999, 8.8779792</v>
      </c>
      <c r="O118" s="168">
        <f t="shared" si="2"/>
        <v>115</v>
      </c>
      <c r="P118" s="231"/>
      <c r="Q118" s="231"/>
      <c r="R118" s="62" t="s">
        <v>2021</v>
      </c>
    </row>
    <row r="119">
      <c r="A119" s="218">
        <v>116.0</v>
      </c>
      <c r="B119" s="219">
        <v>116.0</v>
      </c>
      <c r="C119" s="220" t="s">
        <v>298</v>
      </c>
      <c r="D119" s="221" t="s">
        <v>1596</v>
      </c>
      <c r="E119" s="222" t="str">
        <f>VLOOKUP($F119,partners!$C$3:$O$16,13,FALSE)</f>
        <v>004</v>
      </c>
      <c r="F119" s="223" t="s">
        <v>85</v>
      </c>
      <c r="G119" s="224">
        <f>vlookup($H119,locations!$C$4:$G$227,5,FALSE)</f>
        <v>180</v>
      </c>
      <c r="H119" s="225" t="s">
        <v>2022</v>
      </c>
      <c r="I119" s="241" t="s">
        <v>2023</v>
      </c>
      <c r="J119" s="219" t="s">
        <v>2024</v>
      </c>
      <c r="K119" s="227" t="s">
        <v>1921</v>
      </c>
      <c r="L119" s="228"/>
      <c r="M119" s="229"/>
      <c r="N119" s="230" t="str">
        <f t="shared" si="1"/>
        <v>4.8342515, 7.0157642</v>
      </c>
      <c r="O119" s="168">
        <f t="shared" si="2"/>
        <v>116</v>
      </c>
      <c r="P119" s="231"/>
      <c r="Q119" s="231"/>
      <c r="R119" s="62" t="s">
        <v>2025</v>
      </c>
    </row>
    <row r="120">
      <c r="A120" s="218">
        <v>117.0</v>
      </c>
      <c r="B120" s="219">
        <v>117.0</v>
      </c>
      <c r="C120" s="220" t="s">
        <v>281</v>
      </c>
      <c r="D120" s="221" t="s">
        <v>1596</v>
      </c>
      <c r="E120" s="222" t="str">
        <f>VLOOKUP($F120,partners!$C$3:$O$16,13,FALSE)</f>
        <v>004</v>
      </c>
      <c r="F120" s="223" t="s">
        <v>85</v>
      </c>
      <c r="G120" s="224">
        <f>vlookup($H120,locations!$C$4:$G$227,5,FALSE)</f>
        <v>204</v>
      </c>
      <c r="H120" s="225" t="s">
        <v>1722</v>
      </c>
      <c r="I120" s="226" t="s">
        <v>2026</v>
      </c>
      <c r="J120" s="219" t="s">
        <v>2027</v>
      </c>
      <c r="K120" s="227" t="s">
        <v>1921</v>
      </c>
      <c r="L120" s="237"/>
      <c r="M120" s="236"/>
      <c r="N120" s="230" t="str">
        <f t="shared" si="1"/>
        <v>9.1512627, 7.331404999999999</v>
      </c>
      <c r="O120" s="168">
        <f t="shared" si="2"/>
        <v>117</v>
      </c>
      <c r="P120" s="231"/>
      <c r="Q120" s="231"/>
      <c r="R120" s="62" t="s">
        <v>2028</v>
      </c>
    </row>
    <row r="121">
      <c r="A121" s="218">
        <v>118.0</v>
      </c>
      <c r="B121" s="219">
        <v>118.0</v>
      </c>
      <c r="C121" s="220" t="s">
        <v>266</v>
      </c>
      <c r="D121" s="221" t="s">
        <v>1596</v>
      </c>
      <c r="E121" s="222" t="str">
        <f>VLOOKUP($F121,partners!$C$3:$O$16,13,FALSE)</f>
        <v>004</v>
      </c>
      <c r="F121" s="223" t="s">
        <v>85</v>
      </c>
      <c r="G121" s="224">
        <f>vlookup($H121,locations!$C$4:$G$227,5,FALSE)</f>
        <v>206</v>
      </c>
      <c r="H121" s="225" t="s">
        <v>1727</v>
      </c>
      <c r="I121" s="226" t="s">
        <v>2029</v>
      </c>
      <c r="J121" s="219" t="s">
        <v>2030</v>
      </c>
      <c r="K121" s="227" t="s">
        <v>1921</v>
      </c>
      <c r="L121" s="237"/>
      <c r="M121" s="236"/>
      <c r="N121" s="230" t="str">
        <f t="shared" si="1"/>
        <v>9.0678511, 7.446440199999999</v>
      </c>
      <c r="O121" s="168">
        <f t="shared" si="2"/>
        <v>118</v>
      </c>
      <c r="P121" s="231"/>
      <c r="Q121" s="231"/>
      <c r="R121" s="62" t="s">
        <v>1830</v>
      </c>
    </row>
    <row r="122">
      <c r="A122" s="218">
        <v>119.0</v>
      </c>
      <c r="B122" s="219">
        <v>119.0</v>
      </c>
      <c r="C122" s="220" t="s">
        <v>269</v>
      </c>
      <c r="D122" s="221" t="s">
        <v>1596</v>
      </c>
      <c r="E122" s="222" t="str">
        <f>VLOOKUP($F122,partners!$C$3:$O$16,13,FALSE)</f>
        <v>004</v>
      </c>
      <c r="F122" s="223" t="s">
        <v>85</v>
      </c>
      <c r="G122" s="224">
        <f>vlookup($H122,locations!$C$4:$G$227,5,FALSE)</f>
        <v>207</v>
      </c>
      <c r="H122" s="225" t="s">
        <v>2031</v>
      </c>
      <c r="I122" s="226" t="s">
        <v>2032</v>
      </c>
      <c r="J122" s="219" t="s">
        <v>2033</v>
      </c>
      <c r="K122" s="227" t="s">
        <v>1921</v>
      </c>
      <c r="L122" s="237"/>
      <c r="M122" s="236"/>
      <c r="N122" s="230" t="str">
        <f t="shared" si="1"/>
        <v>9.111037699999999, 7.222099600000001</v>
      </c>
      <c r="O122" s="168">
        <f t="shared" si="2"/>
        <v>119</v>
      </c>
      <c r="P122" s="231"/>
      <c r="Q122" s="231"/>
      <c r="R122" s="62" t="s">
        <v>2034</v>
      </c>
    </row>
    <row r="123">
      <c r="A123" s="218">
        <v>120.0</v>
      </c>
      <c r="B123" s="219">
        <v>120.0</v>
      </c>
      <c r="C123" s="220" t="s">
        <v>267</v>
      </c>
      <c r="D123" s="221" t="s">
        <v>1596</v>
      </c>
      <c r="E123" s="222" t="str">
        <f>VLOOKUP($F123,partners!$C$3:$O$16,13,FALSE)</f>
        <v>004</v>
      </c>
      <c r="F123" s="223" t="s">
        <v>85</v>
      </c>
      <c r="G123" s="224">
        <f>vlookup($H123,locations!$C$4:$G$227,5,FALSE)</f>
        <v>213</v>
      </c>
      <c r="H123" s="225" t="s">
        <v>1831</v>
      </c>
      <c r="I123" s="226" t="s">
        <v>2035</v>
      </c>
      <c r="J123" s="219" t="s">
        <v>2036</v>
      </c>
      <c r="K123" s="227" t="s">
        <v>1921</v>
      </c>
      <c r="L123" s="237"/>
      <c r="M123" s="236"/>
      <c r="N123" s="230" t="str">
        <f t="shared" si="1"/>
        <v>8.915748899999999, 7.7081354</v>
      </c>
      <c r="O123" s="168">
        <f t="shared" si="2"/>
        <v>120</v>
      </c>
      <c r="P123" s="231"/>
      <c r="Q123" s="231"/>
      <c r="R123" s="62" t="s">
        <v>2037</v>
      </c>
    </row>
    <row r="124">
      <c r="A124" s="218">
        <v>121.0</v>
      </c>
      <c r="B124" s="219">
        <v>121.0</v>
      </c>
      <c r="C124" s="221" t="s">
        <v>299</v>
      </c>
      <c r="D124" s="221" t="s">
        <v>1596</v>
      </c>
      <c r="E124" s="222" t="str">
        <f>VLOOKUP($F124,partners!$C$3:$O$16,13,FALSE)</f>
        <v>005</v>
      </c>
      <c r="F124" s="234" t="s">
        <v>92</v>
      </c>
      <c r="G124" s="224">
        <f>vlookup($H124,locations!$C$4:$G$227,5,FALSE)</f>
        <v>1</v>
      </c>
      <c r="H124" s="235" t="s">
        <v>1597</v>
      </c>
      <c r="I124" s="226" t="s">
        <v>2038</v>
      </c>
      <c r="J124" s="229"/>
      <c r="K124" s="227" t="s">
        <v>2039</v>
      </c>
      <c r="L124" s="237"/>
      <c r="M124" s="236"/>
      <c r="N124" s="230" t="str">
        <f t="shared" si="1"/>
        <v>5.1141546, 7.3702717</v>
      </c>
      <c r="O124" s="168">
        <f t="shared" si="2"/>
        <v>121</v>
      </c>
      <c r="P124" s="231"/>
      <c r="Q124" s="231"/>
      <c r="R124" s="62" t="s">
        <v>2040</v>
      </c>
    </row>
    <row r="125">
      <c r="A125" s="218">
        <v>122.0</v>
      </c>
      <c r="B125" s="219">
        <v>122.0</v>
      </c>
      <c r="C125" s="221" t="s">
        <v>333</v>
      </c>
      <c r="D125" s="221" t="s">
        <v>969</v>
      </c>
      <c r="E125" s="222" t="str">
        <f>VLOOKUP($F125,partners!$C$3:$O$16,13,FALSE)</f>
        <v>005</v>
      </c>
      <c r="F125" s="234" t="s">
        <v>92</v>
      </c>
      <c r="G125" s="224">
        <f>vlookup($H125,locations!$C$4:$G$227,5,FALSE)</f>
        <v>4</v>
      </c>
      <c r="H125" s="235" t="s">
        <v>1605</v>
      </c>
      <c r="I125" s="241" t="s">
        <v>1605</v>
      </c>
      <c r="J125" s="229"/>
      <c r="K125" s="227"/>
      <c r="L125" s="237"/>
      <c r="M125" s="236"/>
      <c r="N125" s="230" t="str">
        <f t="shared" si="1"/>
        <v>5.5379261, 7.286867999999999</v>
      </c>
      <c r="O125" s="168">
        <f t="shared" si="2"/>
        <v>122</v>
      </c>
      <c r="P125" s="231"/>
      <c r="Q125" s="231"/>
      <c r="R125" s="62" t="s">
        <v>1845</v>
      </c>
    </row>
    <row r="126">
      <c r="A126" s="218">
        <v>123.0</v>
      </c>
      <c r="B126" s="219">
        <v>123.0</v>
      </c>
      <c r="C126" s="221" t="s">
        <v>346</v>
      </c>
      <c r="D126" s="221" t="s">
        <v>1596</v>
      </c>
      <c r="E126" s="222" t="str">
        <f>VLOOKUP($F126,partners!$C$3:$O$16,13,FALSE)</f>
        <v>005</v>
      </c>
      <c r="F126" s="234" t="s">
        <v>92</v>
      </c>
      <c r="G126" s="224">
        <f>vlookup($H126,locations!$C$4:$G$227,5,FALSE)</f>
        <v>2</v>
      </c>
      <c r="H126" s="235" t="s">
        <v>1602</v>
      </c>
      <c r="I126" s="226" t="s">
        <v>2041</v>
      </c>
      <c r="J126" s="229"/>
      <c r="K126" s="227" t="s">
        <v>2042</v>
      </c>
      <c r="L126" s="237"/>
      <c r="M126" s="236"/>
      <c r="N126" s="230" t="str">
        <f t="shared" si="1"/>
        <v>5.5509467, 5.781569999999999</v>
      </c>
      <c r="O126" s="168">
        <f t="shared" si="2"/>
        <v>123</v>
      </c>
      <c r="P126" s="231"/>
      <c r="Q126" s="231"/>
      <c r="R126" s="62" t="s">
        <v>2043</v>
      </c>
    </row>
    <row r="127">
      <c r="A127" s="218">
        <v>124.0</v>
      </c>
      <c r="B127" s="219">
        <v>124.0</v>
      </c>
      <c r="C127" s="221" t="s">
        <v>347</v>
      </c>
      <c r="D127" s="221" t="s">
        <v>1596</v>
      </c>
      <c r="E127" s="222" t="str">
        <f>VLOOKUP($F127,partners!$C$3:$O$16,13,FALSE)</f>
        <v>005</v>
      </c>
      <c r="F127" s="234" t="s">
        <v>92</v>
      </c>
      <c r="G127" s="224">
        <f>vlookup($H127,locations!$C$4:$G$227,5,FALSE)</f>
        <v>6</v>
      </c>
      <c r="H127" s="235" t="s">
        <v>2044</v>
      </c>
      <c r="I127" s="226" t="s">
        <v>2045</v>
      </c>
      <c r="J127" s="229"/>
      <c r="K127" s="227" t="s">
        <v>2046</v>
      </c>
      <c r="L127" s="237"/>
      <c r="M127" s="236"/>
      <c r="N127" s="230" t="str">
        <f t="shared" si="1"/>
        <v>9.2034963, 12.4953899</v>
      </c>
      <c r="O127" s="168">
        <f t="shared" si="2"/>
        <v>124</v>
      </c>
      <c r="P127" s="231"/>
      <c r="Q127" s="231"/>
      <c r="R127" s="62" t="s">
        <v>2047</v>
      </c>
    </row>
    <row r="128">
      <c r="A128" s="218">
        <v>125.0</v>
      </c>
      <c r="B128" s="219">
        <v>125.0</v>
      </c>
      <c r="C128" s="221" t="s">
        <v>1112</v>
      </c>
      <c r="D128" s="221" t="s">
        <v>1596</v>
      </c>
      <c r="E128" s="222" t="str">
        <f>VLOOKUP($F128,partners!$C$3:$O$16,13,FALSE)</f>
        <v>005</v>
      </c>
      <c r="F128" s="234" t="s">
        <v>92</v>
      </c>
      <c r="G128" s="224">
        <f>vlookup($H128,locations!$C$4:$G$227,5,FALSE)</f>
        <v>12</v>
      </c>
      <c r="H128" s="235" t="s">
        <v>1613</v>
      </c>
      <c r="I128" s="226" t="s">
        <v>2048</v>
      </c>
      <c r="J128" s="229"/>
      <c r="K128" s="227" t="s">
        <v>2049</v>
      </c>
      <c r="L128" s="237"/>
      <c r="M128" s="236"/>
      <c r="N128" s="230" t="str">
        <f t="shared" si="1"/>
        <v>6.222691999999999, 7.066666</v>
      </c>
      <c r="O128" s="168">
        <f t="shared" si="2"/>
        <v>125</v>
      </c>
      <c r="P128" s="231"/>
      <c r="Q128" s="231"/>
      <c r="R128" s="62" t="s">
        <v>2050</v>
      </c>
    </row>
    <row r="129">
      <c r="A129" s="218">
        <v>126.0</v>
      </c>
      <c r="B129" s="219">
        <v>126.0</v>
      </c>
      <c r="C129" s="221" t="s">
        <v>334</v>
      </c>
      <c r="D129" s="221" t="s">
        <v>1596</v>
      </c>
      <c r="E129" s="222" t="str">
        <f>VLOOKUP($F129,partners!$C$3:$O$16,13,FALSE)</f>
        <v>005</v>
      </c>
      <c r="F129" s="234" t="s">
        <v>92</v>
      </c>
      <c r="G129" s="224">
        <f>vlookup($H129,locations!$C$4:$G$227,5,FALSE)</f>
        <v>20</v>
      </c>
      <c r="H129" s="235" t="s">
        <v>1760</v>
      </c>
      <c r="I129" s="226" t="s">
        <v>2051</v>
      </c>
      <c r="J129" s="229"/>
      <c r="K129" s="227" t="s">
        <v>2052</v>
      </c>
      <c r="L129" s="237"/>
      <c r="M129" s="236"/>
      <c r="N129" s="230" t="str">
        <f t="shared" si="1"/>
        <v>6.0151651, 6.947145799999999</v>
      </c>
      <c r="O129" s="168">
        <f t="shared" si="2"/>
        <v>126</v>
      </c>
      <c r="P129" s="231"/>
      <c r="Q129" s="231"/>
      <c r="R129" s="62" t="s">
        <v>2053</v>
      </c>
    </row>
    <row r="130">
      <c r="A130" s="218">
        <v>127.0</v>
      </c>
      <c r="B130" s="219">
        <v>127.0</v>
      </c>
      <c r="C130" s="221" t="s">
        <v>336</v>
      </c>
      <c r="D130" s="221" t="s">
        <v>1596</v>
      </c>
      <c r="E130" s="222" t="str">
        <f>VLOOKUP($F130,partners!$C$3:$O$16,13,FALSE)</f>
        <v>005</v>
      </c>
      <c r="F130" s="234" t="s">
        <v>92</v>
      </c>
      <c r="G130" s="224">
        <f>vlookup($H130,locations!$C$4:$G$227,5,FALSE)</f>
        <v>21</v>
      </c>
      <c r="H130" s="235" t="s">
        <v>1618</v>
      </c>
      <c r="I130" s="226" t="s">
        <v>2054</v>
      </c>
      <c r="J130" s="229"/>
      <c r="K130" s="227" t="s">
        <v>2055</v>
      </c>
      <c r="L130" s="237"/>
      <c r="M130" s="236"/>
      <c r="N130" s="230" t="str">
        <f t="shared" si="1"/>
        <v>6.1328954, 6.791565899999999</v>
      </c>
      <c r="O130" s="168">
        <f t="shared" si="2"/>
        <v>127</v>
      </c>
      <c r="P130" s="231"/>
      <c r="Q130" s="231"/>
      <c r="R130" s="62" t="s">
        <v>2056</v>
      </c>
    </row>
    <row r="131">
      <c r="A131" s="218">
        <v>128.0</v>
      </c>
      <c r="B131" s="219">
        <v>128.0</v>
      </c>
      <c r="C131" s="221" t="s">
        <v>338</v>
      </c>
      <c r="D131" s="221" t="s">
        <v>1596</v>
      </c>
      <c r="E131" s="222" t="str">
        <f>VLOOKUP($F131,partners!$C$3:$O$16,13,FALSE)</f>
        <v>005</v>
      </c>
      <c r="F131" s="234" t="s">
        <v>92</v>
      </c>
      <c r="G131" s="224">
        <f>vlookup($H131,locations!$C$4:$G$227,5,FALSE)</f>
        <v>25</v>
      </c>
      <c r="H131" s="235" t="s">
        <v>1862</v>
      </c>
      <c r="I131" s="226" t="s">
        <v>2057</v>
      </c>
      <c r="J131" s="229"/>
      <c r="K131" s="227" t="s">
        <v>2058</v>
      </c>
      <c r="L131" s="237"/>
      <c r="M131" s="236"/>
      <c r="N131" s="230" t="str">
        <f t="shared" si="1"/>
        <v>6.0241745, 7.0812015</v>
      </c>
      <c r="O131" s="168">
        <f t="shared" si="2"/>
        <v>128</v>
      </c>
      <c r="P131" s="231"/>
      <c r="Q131" s="231"/>
      <c r="R131" s="62" t="s">
        <v>2059</v>
      </c>
    </row>
    <row r="132">
      <c r="A132" s="218">
        <v>129.0</v>
      </c>
      <c r="B132" s="219">
        <v>129.0</v>
      </c>
      <c r="C132" s="221" t="s">
        <v>340</v>
      </c>
      <c r="D132" s="221" t="s">
        <v>1596</v>
      </c>
      <c r="E132" s="222" t="str">
        <f>VLOOKUP($F132,partners!$C$3:$O$16,13,FALSE)</f>
        <v>005</v>
      </c>
      <c r="F132" s="234" t="s">
        <v>92</v>
      </c>
      <c r="G132" s="224">
        <f>vlookup($H132,locations!$C$4:$G$227,5,FALSE)</f>
        <v>26</v>
      </c>
      <c r="H132" s="235" t="s">
        <v>2060</v>
      </c>
      <c r="I132" s="226" t="s">
        <v>2061</v>
      </c>
      <c r="J132" s="229"/>
      <c r="K132" s="227" t="s">
        <v>2062</v>
      </c>
      <c r="L132" s="237"/>
      <c r="M132" s="236"/>
      <c r="N132" s="230" t="str">
        <f t="shared" si="1"/>
        <v>5.9621548, 7.238317800000001</v>
      </c>
      <c r="O132" s="168">
        <f t="shared" si="2"/>
        <v>129</v>
      </c>
      <c r="P132" s="231"/>
      <c r="Q132" s="231"/>
      <c r="R132" s="62" t="s">
        <v>2063</v>
      </c>
    </row>
    <row r="133">
      <c r="A133" s="218">
        <v>130.0</v>
      </c>
      <c r="B133" s="219">
        <v>130.0</v>
      </c>
      <c r="C133" s="221" t="s">
        <v>357</v>
      </c>
      <c r="D133" s="221" t="s">
        <v>1596</v>
      </c>
      <c r="E133" s="222" t="str">
        <f>VLOOKUP($F133,partners!$C$3:$O$16,13,FALSE)</f>
        <v>005</v>
      </c>
      <c r="F133" s="234" t="s">
        <v>92</v>
      </c>
      <c r="G133" s="224">
        <f>vlookup($H133,locations!$C$4:$G$227,5,FALSE)</f>
        <v>27</v>
      </c>
      <c r="H133" s="235" t="s">
        <v>2064</v>
      </c>
      <c r="I133" s="226" t="s">
        <v>2065</v>
      </c>
      <c r="J133" s="229"/>
      <c r="K133" s="227" t="s">
        <v>2066</v>
      </c>
      <c r="L133" s="237"/>
      <c r="M133" s="236"/>
      <c r="N133" s="230" t="str">
        <f t="shared" si="1"/>
        <v>6.250657299999999, 6.9376959</v>
      </c>
      <c r="O133" s="168">
        <f t="shared" si="2"/>
        <v>130</v>
      </c>
      <c r="P133" s="231"/>
      <c r="Q133" s="231"/>
      <c r="R133" s="62" t="s">
        <v>2067</v>
      </c>
    </row>
    <row r="134">
      <c r="A134" s="218">
        <v>131.0</v>
      </c>
      <c r="B134" s="219">
        <v>131.0</v>
      </c>
      <c r="C134" s="221" t="s">
        <v>1111</v>
      </c>
      <c r="D134" s="221" t="s">
        <v>1596</v>
      </c>
      <c r="E134" s="222" t="str">
        <f>VLOOKUP($F134,partners!$C$3:$O$16,13,FALSE)</f>
        <v>005</v>
      </c>
      <c r="F134" s="234" t="s">
        <v>92</v>
      </c>
      <c r="G134" s="224">
        <f>vlookup($H134,locations!$C$4:$G$227,5,FALSE)</f>
        <v>28</v>
      </c>
      <c r="H134" s="235" t="s">
        <v>2068</v>
      </c>
      <c r="I134" s="226" t="s">
        <v>2069</v>
      </c>
      <c r="J134" s="229"/>
      <c r="K134" s="227" t="s">
        <v>2070</v>
      </c>
      <c r="L134" s="237"/>
      <c r="M134" s="236"/>
      <c r="N134" s="230" t="str">
        <f t="shared" si="1"/>
        <v>5.8577392, 6.8593554</v>
      </c>
      <c r="O134" s="168">
        <f t="shared" si="2"/>
        <v>131</v>
      </c>
      <c r="P134" s="231"/>
      <c r="Q134" s="231"/>
      <c r="R134" s="62" t="s">
        <v>2071</v>
      </c>
    </row>
    <row r="135">
      <c r="A135" s="218">
        <v>132.0</v>
      </c>
      <c r="B135" s="219">
        <v>132.0</v>
      </c>
      <c r="C135" s="221" t="s">
        <v>331</v>
      </c>
      <c r="D135" s="221" t="s">
        <v>969</v>
      </c>
      <c r="E135" s="222" t="str">
        <f>VLOOKUP($F135,partners!$C$3:$O$16,13,FALSE)</f>
        <v>005</v>
      </c>
      <c r="F135" s="234" t="s">
        <v>92</v>
      </c>
      <c r="G135" s="224">
        <f>vlookup($H135,locations!$C$4:$G$227,5,FALSE)</f>
        <v>29</v>
      </c>
      <c r="H135" s="235" t="s">
        <v>2072</v>
      </c>
      <c r="I135" s="226" t="s">
        <v>2073</v>
      </c>
      <c r="J135" s="229"/>
      <c r="K135" s="227"/>
      <c r="L135" s="237"/>
      <c r="M135" s="236"/>
      <c r="N135" s="230" t="str">
        <f t="shared" si="1"/>
        <v>6.0499814, 6.947753199999999</v>
      </c>
      <c r="O135" s="168">
        <f t="shared" si="2"/>
        <v>132</v>
      </c>
      <c r="P135" s="231"/>
      <c r="Q135" s="231"/>
      <c r="R135" s="62" t="s">
        <v>2074</v>
      </c>
    </row>
    <row r="136">
      <c r="A136" s="218">
        <v>133.0</v>
      </c>
      <c r="B136" s="219">
        <v>133.0</v>
      </c>
      <c r="C136" s="221" t="s">
        <v>355</v>
      </c>
      <c r="D136" s="221" t="s">
        <v>969</v>
      </c>
      <c r="E136" s="222" t="str">
        <f>VLOOKUP($F136,partners!$C$3:$O$16,13,FALSE)</f>
        <v>005</v>
      </c>
      <c r="F136" s="234" t="s">
        <v>92</v>
      </c>
      <c r="G136" s="224">
        <f>vlookup($H136,locations!$C$4:$G$227,5,FALSE)</f>
        <v>30</v>
      </c>
      <c r="H136" s="235" t="s">
        <v>2075</v>
      </c>
      <c r="I136" s="226" t="s">
        <v>2076</v>
      </c>
      <c r="J136" s="229"/>
      <c r="K136" s="227"/>
      <c r="L136" s="237"/>
      <c r="M136" s="236"/>
      <c r="N136" s="230" t="str">
        <f t="shared" si="1"/>
        <v>6.0122865, 7.0175879</v>
      </c>
      <c r="O136" s="168">
        <f t="shared" si="2"/>
        <v>133</v>
      </c>
      <c r="P136" s="231"/>
      <c r="Q136" s="231"/>
      <c r="R136" s="62" t="s">
        <v>2077</v>
      </c>
    </row>
    <row r="137">
      <c r="A137" s="218">
        <v>134.0</v>
      </c>
      <c r="B137" s="219">
        <v>134.0</v>
      </c>
      <c r="C137" s="221" t="s">
        <v>356</v>
      </c>
      <c r="D137" s="221" t="s">
        <v>969</v>
      </c>
      <c r="E137" s="222" t="str">
        <f>VLOOKUP($F137,partners!$C$3:$O$16,13,FALSE)</f>
        <v>005</v>
      </c>
      <c r="F137" s="234" t="s">
        <v>92</v>
      </c>
      <c r="G137" s="224">
        <f>vlookup($H137,locations!$C$4:$G$227,5,FALSE)</f>
        <v>31</v>
      </c>
      <c r="H137" s="235" t="s">
        <v>2078</v>
      </c>
      <c r="I137" s="226" t="s">
        <v>2079</v>
      </c>
      <c r="J137" s="229"/>
      <c r="K137" s="227"/>
      <c r="L137" s="237"/>
      <c r="M137" s="236"/>
      <c r="N137" s="230" t="str">
        <f t="shared" si="1"/>
        <v>6.1034228, 6.8833562</v>
      </c>
      <c r="O137" s="168">
        <f t="shared" si="2"/>
        <v>134</v>
      </c>
      <c r="P137" s="231"/>
      <c r="Q137" s="231"/>
      <c r="R137" s="62" t="s">
        <v>2080</v>
      </c>
    </row>
    <row r="138">
      <c r="A138" s="218">
        <v>135.0</v>
      </c>
      <c r="B138" s="219">
        <v>135.0</v>
      </c>
      <c r="C138" s="221" t="s">
        <v>353</v>
      </c>
      <c r="D138" s="221" t="s">
        <v>969</v>
      </c>
      <c r="E138" s="222" t="str">
        <f>VLOOKUP($F138,partners!$C$3:$O$16,13,FALSE)</f>
        <v>005</v>
      </c>
      <c r="F138" s="234" t="s">
        <v>92</v>
      </c>
      <c r="G138" s="224">
        <f>vlookup($H138,locations!$C$4:$G$227,5,FALSE)</f>
        <v>34</v>
      </c>
      <c r="H138" s="235" t="s">
        <v>2081</v>
      </c>
      <c r="I138" s="226" t="s">
        <v>2082</v>
      </c>
      <c r="J138" s="229"/>
      <c r="K138" s="227"/>
      <c r="L138" s="237"/>
      <c r="M138" s="236"/>
      <c r="N138" s="230" t="str">
        <f t="shared" si="1"/>
        <v>6.1462401, 6.829740300000001</v>
      </c>
      <c r="O138" s="168">
        <f t="shared" si="2"/>
        <v>135</v>
      </c>
      <c r="P138" s="231"/>
      <c r="Q138" s="231"/>
      <c r="R138" s="62" t="s">
        <v>2083</v>
      </c>
    </row>
    <row r="139">
      <c r="A139" s="218">
        <v>136.0</v>
      </c>
      <c r="B139" s="219">
        <v>136.0</v>
      </c>
      <c r="C139" s="221" t="s">
        <v>335</v>
      </c>
      <c r="D139" s="221" t="s">
        <v>969</v>
      </c>
      <c r="E139" s="222" t="str">
        <f>VLOOKUP($F139,partners!$C$3:$O$16,13,FALSE)</f>
        <v>005</v>
      </c>
      <c r="F139" s="234" t="s">
        <v>92</v>
      </c>
      <c r="G139" s="224">
        <f>vlookup($H139,locations!$C$4:$G$227,5,FALSE)</f>
        <v>35</v>
      </c>
      <c r="H139" s="235" t="s">
        <v>2084</v>
      </c>
      <c r="I139" s="226" t="s">
        <v>2085</v>
      </c>
      <c r="J139" s="229"/>
      <c r="K139" s="227"/>
      <c r="L139" s="237"/>
      <c r="M139" s="236"/>
      <c r="N139" s="230" t="str">
        <f t="shared" si="1"/>
        <v>6.101763, 7.012213399999999</v>
      </c>
      <c r="O139" s="168">
        <f t="shared" si="2"/>
        <v>136</v>
      </c>
      <c r="P139" s="231"/>
      <c r="Q139" s="231"/>
      <c r="R139" s="62" t="s">
        <v>2086</v>
      </c>
    </row>
    <row r="140">
      <c r="A140" s="218">
        <v>137.0</v>
      </c>
      <c r="B140" s="219">
        <v>137.0</v>
      </c>
      <c r="C140" s="221" t="s">
        <v>360</v>
      </c>
      <c r="D140" s="221" t="s">
        <v>969</v>
      </c>
      <c r="E140" s="222" t="str">
        <f>VLOOKUP($F140,partners!$C$3:$O$16,13,FALSE)</f>
        <v>005</v>
      </c>
      <c r="F140" s="234" t="s">
        <v>92</v>
      </c>
      <c r="G140" s="224">
        <f>vlookup($H140,locations!$C$4:$G$227,5,FALSE)</f>
        <v>36</v>
      </c>
      <c r="H140" s="235" t="s">
        <v>2087</v>
      </c>
      <c r="I140" s="241" t="s">
        <v>2087</v>
      </c>
      <c r="J140" s="229"/>
      <c r="K140" s="227"/>
      <c r="L140" s="237"/>
      <c r="M140" s="236"/>
      <c r="N140" s="230" t="str">
        <f t="shared" si="1"/>
        <v>6.079965899999999, 6.9877682</v>
      </c>
      <c r="O140" s="168">
        <f t="shared" si="2"/>
        <v>137</v>
      </c>
      <c r="P140" s="231"/>
      <c r="Q140" s="231"/>
      <c r="R140" s="62" t="s">
        <v>2088</v>
      </c>
    </row>
    <row r="141">
      <c r="A141" s="218">
        <v>138.0</v>
      </c>
      <c r="B141" s="219">
        <v>138.0</v>
      </c>
      <c r="C141" s="221" t="s">
        <v>361</v>
      </c>
      <c r="D141" s="221" t="s">
        <v>969</v>
      </c>
      <c r="E141" s="222" t="str">
        <f>VLOOKUP($F141,partners!$C$3:$O$16,13,FALSE)</f>
        <v>005</v>
      </c>
      <c r="F141" s="234" t="s">
        <v>92</v>
      </c>
      <c r="G141" s="224">
        <f>vlookup($H141,locations!$C$4:$G$227,5,FALSE)</f>
        <v>37</v>
      </c>
      <c r="H141" s="235" t="s">
        <v>2089</v>
      </c>
      <c r="I141" s="226" t="s">
        <v>2090</v>
      </c>
      <c r="J141" s="229"/>
      <c r="K141" s="227"/>
      <c r="L141" s="237"/>
      <c r="M141" s="236"/>
      <c r="N141" s="230" t="str">
        <f t="shared" si="1"/>
        <v>6.1172035, 7.0390904</v>
      </c>
      <c r="O141" s="168">
        <f t="shared" si="2"/>
        <v>138</v>
      </c>
      <c r="P141" s="231"/>
      <c r="Q141" s="231"/>
      <c r="R141" s="62" t="s">
        <v>2091</v>
      </c>
    </row>
    <row r="142">
      <c r="A142" s="218">
        <v>139.0</v>
      </c>
      <c r="B142" s="219">
        <v>139.0</v>
      </c>
      <c r="C142" s="221" t="s">
        <v>362</v>
      </c>
      <c r="D142" s="221" t="s">
        <v>969</v>
      </c>
      <c r="E142" s="222" t="str">
        <f>VLOOKUP($F142,partners!$C$3:$O$16,13,FALSE)</f>
        <v>005</v>
      </c>
      <c r="F142" s="234" t="s">
        <v>92</v>
      </c>
      <c r="G142" s="224">
        <f>vlookup($H142,locations!$C$4:$G$227,5,FALSE)</f>
        <v>38</v>
      </c>
      <c r="H142" s="235" t="s">
        <v>2092</v>
      </c>
      <c r="I142" s="226" t="s">
        <v>2093</v>
      </c>
      <c r="J142" s="229"/>
      <c r="K142" s="227"/>
      <c r="L142" s="237"/>
      <c r="M142" s="236"/>
      <c r="N142" s="230" t="str">
        <f t="shared" si="1"/>
        <v>5.914723899999999, 6.840459999999999</v>
      </c>
      <c r="O142" s="168">
        <f t="shared" si="2"/>
        <v>139</v>
      </c>
      <c r="P142" s="231"/>
      <c r="Q142" s="231"/>
      <c r="R142" s="62" t="s">
        <v>2094</v>
      </c>
    </row>
    <row r="143">
      <c r="A143" s="218">
        <v>140.0</v>
      </c>
      <c r="B143" s="219">
        <v>140.0</v>
      </c>
      <c r="C143" s="221" t="s">
        <v>363</v>
      </c>
      <c r="D143" s="221" t="s">
        <v>1596</v>
      </c>
      <c r="E143" s="222" t="str">
        <f>VLOOKUP($F143,partners!$C$3:$O$16,13,FALSE)</f>
        <v>005</v>
      </c>
      <c r="F143" s="234" t="s">
        <v>92</v>
      </c>
      <c r="G143" s="224">
        <f>vlookup($H143,locations!$C$4:$G$227,5,FALSE)</f>
        <v>39</v>
      </c>
      <c r="H143" s="235" t="s">
        <v>2095</v>
      </c>
      <c r="I143" s="226" t="s">
        <v>2096</v>
      </c>
      <c r="J143" s="229"/>
      <c r="K143" s="227" t="s">
        <v>2097</v>
      </c>
      <c r="L143" s="237"/>
      <c r="M143" s="236"/>
      <c r="N143" s="230" t="str">
        <f t="shared" si="1"/>
        <v>10.3323006, 9.8330518</v>
      </c>
      <c r="O143" s="168">
        <f t="shared" si="2"/>
        <v>140</v>
      </c>
      <c r="P143" s="231"/>
      <c r="Q143" s="231"/>
      <c r="R143" s="62" t="s">
        <v>2098</v>
      </c>
    </row>
    <row r="144">
      <c r="A144" s="218">
        <v>141.0</v>
      </c>
      <c r="B144" s="219">
        <v>141.0</v>
      </c>
      <c r="C144" s="221" t="s">
        <v>1113</v>
      </c>
      <c r="D144" s="221" t="s">
        <v>1596</v>
      </c>
      <c r="E144" s="222" t="str">
        <f>VLOOKUP($F144,partners!$C$3:$O$16,13,FALSE)</f>
        <v>005</v>
      </c>
      <c r="F144" s="234" t="s">
        <v>92</v>
      </c>
      <c r="G144" s="224">
        <f>vlookup($H144,locations!$C$4:$G$227,5,FALSE)</f>
        <v>48</v>
      </c>
      <c r="H144" s="235" t="s">
        <v>2099</v>
      </c>
      <c r="I144" s="226" t="s">
        <v>2100</v>
      </c>
      <c r="J144" s="229"/>
      <c r="K144" s="227" t="s">
        <v>2101</v>
      </c>
      <c r="L144" s="237"/>
      <c r="M144" s="236"/>
      <c r="N144" s="230" t="str">
        <f t="shared" si="1"/>
        <v>6.6539514, 8.7960919</v>
      </c>
      <c r="O144" s="168">
        <f t="shared" si="2"/>
        <v>141</v>
      </c>
      <c r="P144" s="231"/>
      <c r="Q144" s="231"/>
      <c r="R144" s="62" t="s">
        <v>2102</v>
      </c>
    </row>
    <row r="145">
      <c r="A145" s="218">
        <v>142.0</v>
      </c>
      <c r="B145" s="219">
        <v>142.0</v>
      </c>
      <c r="C145" s="221" t="s">
        <v>342</v>
      </c>
      <c r="D145" s="221" t="s">
        <v>1596</v>
      </c>
      <c r="E145" s="222" t="str">
        <f>VLOOKUP($F145,partners!$C$3:$O$16,13,FALSE)</f>
        <v>005</v>
      </c>
      <c r="F145" s="234" t="s">
        <v>92</v>
      </c>
      <c r="G145" s="224">
        <f>vlookup($H145,locations!$C$4:$G$227,5,FALSE)</f>
        <v>49</v>
      </c>
      <c r="H145" s="235" t="s">
        <v>1866</v>
      </c>
      <c r="I145" s="226" t="s">
        <v>2103</v>
      </c>
      <c r="J145" s="229"/>
      <c r="K145" s="227" t="s">
        <v>2104</v>
      </c>
      <c r="L145" s="237"/>
      <c r="M145" s="236"/>
      <c r="N145" s="230" t="str">
        <f t="shared" si="1"/>
        <v>6.2059295, 6.6958939</v>
      </c>
      <c r="O145" s="168">
        <f t="shared" si="2"/>
        <v>142</v>
      </c>
      <c r="P145" s="231"/>
      <c r="Q145" s="231"/>
      <c r="R145" s="62" t="s">
        <v>1861</v>
      </c>
    </row>
    <row r="146">
      <c r="A146" s="218">
        <v>143.0</v>
      </c>
      <c r="B146" s="219">
        <v>143.0</v>
      </c>
      <c r="C146" s="221" t="s">
        <v>337</v>
      </c>
      <c r="D146" s="221" t="s">
        <v>969</v>
      </c>
      <c r="E146" s="222" t="str">
        <f>VLOOKUP($F146,partners!$C$3:$O$16,13,FALSE)</f>
        <v>005</v>
      </c>
      <c r="F146" s="234" t="s">
        <v>92</v>
      </c>
      <c r="G146" s="224">
        <f>vlookup($H146,locations!$C$4:$G$227,5,FALSE)</f>
        <v>51</v>
      </c>
      <c r="H146" s="235" t="s">
        <v>1626</v>
      </c>
      <c r="I146" s="226" t="s">
        <v>2105</v>
      </c>
      <c r="J146" s="229"/>
      <c r="K146" s="227"/>
      <c r="L146" s="237"/>
      <c r="M146" s="236"/>
      <c r="N146" s="230" t="str">
        <f t="shared" si="1"/>
        <v>5.5543995, 5.7932008</v>
      </c>
      <c r="O146" s="168">
        <f t="shared" si="2"/>
        <v>143</v>
      </c>
      <c r="P146" s="231"/>
      <c r="Q146" s="231"/>
      <c r="R146" s="62" t="s">
        <v>2106</v>
      </c>
    </row>
    <row r="147">
      <c r="A147" s="218">
        <v>144.0</v>
      </c>
      <c r="B147" s="219">
        <v>144.0</v>
      </c>
      <c r="C147" s="221" t="s">
        <v>344</v>
      </c>
      <c r="D147" s="221" t="s">
        <v>1596</v>
      </c>
      <c r="E147" s="222" t="str">
        <f>VLOOKUP($F147,partners!$C$3:$O$16,13,FALSE)</f>
        <v>005</v>
      </c>
      <c r="F147" s="234" t="s">
        <v>92</v>
      </c>
      <c r="G147" s="224">
        <f>vlookup($H147,locations!$C$4:$G$227,5,FALSE)</f>
        <v>54</v>
      </c>
      <c r="H147" s="235" t="s">
        <v>2107</v>
      </c>
      <c r="I147" s="226" t="s">
        <v>2108</v>
      </c>
      <c r="J147" s="229"/>
      <c r="K147" s="227" t="s">
        <v>2109</v>
      </c>
      <c r="L147" s="237"/>
      <c r="M147" s="236"/>
      <c r="N147" s="230" t="str">
        <f t="shared" si="1"/>
        <v>6.316530999999999, 8.109771499999999</v>
      </c>
      <c r="O147" s="168">
        <f t="shared" si="2"/>
        <v>144</v>
      </c>
      <c r="P147" s="231"/>
      <c r="Q147" s="231"/>
      <c r="R147" s="62" t="s">
        <v>2110</v>
      </c>
    </row>
    <row r="148">
      <c r="A148" s="218">
        <v>145.0</v>
      </c>
      <c r="B148" s="219">
        <v>145.0</v>
      </c>
      <c r="C148" s="221" t="s">
        <v>304</v>
      </c>
      <c r="D148" s="221" t="s">
        <v>969</v>
      </c>
      <c r="E148" s="222" t="str">
        <f>VLOOKUP($F148,partners!$C$3:$O$16,13,FALSE)</f>
        <v>005</v>
      </c>
      <c r="F148" s="234" t="s">
        <v>92</v>
      </c>
      <c r="G148" s="224">
        <f>vlookup($H148,locations!$C$4:$G$227,5,FALSE)</f>
        <v>63</v>
      </c>
      <c r="H148" s="235" t="s">
        <v>2111</v>
      </c>
      <c r="I148" s="241" t="s">
        <v>2111</v>
      </c>
      <c r="J148" s="229"/>
      <c r="K148" s="227"/>
      <c r="L148" s="237"/>
      <c r="M148" s="236"/>
      <c r="N148" s="230" t="str">
        <f t="shared" si="1"/>
        <v>6.339601, 5.7457482</v>
      </c>
      <c r="O148" s="168">
        <f t="shared" si="2"/>
        <v>145</v>
      </c>
      <c r="P148" s="231"/>
      <c r="Q148" s="231"/>
      <c r="R148" s="62" t="s">
        <v>2112</v>
      </c>
    </row>
    <row r="149">
      <c r="A149" s="218">
        <v>146.0</v>
      </c>
      <c r="B149" s="219">
        <v>146.0</v>
      </c>
      <c r="C149" s="221" t="s">
        <v>350</v>
      </c>
      <c r="D149" s="221" t="s">
        <v>1596</v>
      </c>
      <c r="E149" s="222" t="str">
        <f>VLOOKUP($F149,partners!$C$3:$O$16,13,FALSE)</f>
        <v>005</v>
      </c>
      <c r="F149" s="234" t="s">
        <v>92</v>
      </c>
      <c r="G149" s="224">
        <f>vlookup($H149,locations!$C$4:$G$227,5,FALSE)</f>
        <v>66</v>
      </c>
      <c r="H149" s="235" t="s">
        <v>1634</v>
      </c>
      <c r="I149" s="226" t="s">
        <v>2113</v>
      </c>
      <c r="J149" s="236"/>
      <c r="K149" s="227" t="s">
        <v>2114</v>
      </c>
      <c r="L149" s="237"/>
      <c r="M149" s="236"/>
      <c r="N149" s="230" t="str">
        <f t="shared" si="1"/>
        <v>6.435991599999999, 7.491124599999999</v>
      </c>
      <c r="O149" s="168">
        <f t="shared" si="2"/>
        <v>146</v>
      </c>
      <c r="P149" s="231"/>
      <c r="Q149" s="231"/>
      <c r="R149" s="62" t="s">
        <v>1769</v>
      </c>
    </row>
    <row r="150">
      <c r="A150" s="218">
        <v>147.0</v>
      </c>
      <c r="B150" s="219">
        <v>147.0</v>
      </c>
      <c r="C150" s="221" t="s">
        <v>341</v>
      </c>
      <c r="D150" s="221" t="s">
        <v>1596</v>
      </c>
      <c r="E150" s="222" t="str">
        <f>VLOOKUP($F150,partners!$C$3:$O$16,13,FALSE)</f>
        <v>005</v>
      </c>
      <c r="F150" s="234" t="s">
        <v>92</v>
      </c>
      <c r="G150" s="224">
        <f>vlookup($H150,locations!$C$4:$G$227,5,FALSE)</f>
        <v>69</v>
      </c>
      <c r="H150" s="235" t="s">
        <v>2115</v>
      </c>
      <c r="I150" s="226" t="s">
        <v>2116</v>
      </c>
      <c r="J150" s="236"/>
      <c r="K150" s="227" t="s">
        <v>2117</v>
      </c>
      <c r="L150" s="237"/>
      <c r="M150" s="236"/>
      <c r="N150" s="230" t="str">
        <f t="shared" si="1"/>
        <v>6.9162741, 7.5121875</v>
      </c>
      <c r="O150" s="168">
        <f t="shared" si="2"/>
        <v>147</v>
      </c>
      <c r="P150" s="231"/>
      <c r="Q150" s="231"/>
      <c r="R150" s="62" t="s">
        <v>2118</v>
      </c>
    </row>
    <row r="151">
      <c r="A151" s="218">
        <v>148.0</v>
      </c>
      <c r="B151" s="219">
        <v>148.0</v>
      </c>
      <c r="C151" s="221" t="s">
        <v>2119</v>
      </c>
      <c r="D151" s="221" t="s">
        <v>1596</v>
      </c>
      <c r="E151" s="222" t="str">
        <f>VLOOKUP($F151,partners!$C$3:$O$16,13,FALSE)</f>
        <v>005</v>
      </c>
      <c r="F151" s="234" t="s">
        <v>92</v>
      </c>
      <c r="G151" s="224">
        <f>vlookup($H151,locations!$C$4:$G$227,5,FALSE)</f>
        <v>80</v>
      </c>
      <c r="H151" s="235" t="s">
        <v>2120</v>
      </c>
      <c r="I151" s="226" t="s">
        <v>2121</v>
      </c>
      <c r="J151" s="236"/>
      <c r="K151" s="227" t="s">
        <v>2122</v>
      </c>
      <c r="L151" s="237"/>
      <c r="M151" s="236"/>
      <c r="N151" s="230" t="str">
        <f t="shared" si="1"/>
        <v>10.279142, 11.1730615</v>
      </c>
      <c r="O151" s="168">
        <f t="shared" si="2"/>
        <v>148</v>
      </c>
      <c r="P151" s="231"/>
      <c r="Q151" s="231"/>
      <c r="R151" s="62" t="s">
        <v>2123</v>
      </c>
    </row>
    <row r="152">
      <c r="A152" s="218">
        <v>149.0</v>
      </c>
      <c r="B152" s="219">
        <v>149.0</v>
      </c>
      <c r="C152" s="221" t="s">
        <v>1114</v>
      </c>
      <c r="D152" s="221" t="s">
        <v>1596</v>
      </c>
      <c r="E152" s="222" t="str">
        <f>VLOOKUP($F152,partners!$C$3:$O$16,13,FALSE)</f>
        <v>005</v>
      </c>
      <c r="F152" s="234" t="s">
        <v>92</v>
      </c>
      <c r="G152" s="224">
        <f>vlookup($H152,locations!$C$4:$G$227,5,FALSE)</f>
        <v>82</v>
      </c>
      <c r="H152" s="235" t="s">
        <v>1642</v>
      </c>
      <c r="I152" s="226" t="s">
        <v>2124</v>
      </c>
      <c r="J152" s="236"/>
      <c r="K152" s="227" t="s">
        <v>2125</v>
      </c>
      <c r="L152" s="237"/>
      <c r="M152" s="236"/>
      <c r="N152" s="230" t="str">
        <f t="shared" si="1"/>
        <v>5.478339699999999, 7.044061399999999</v>
      </c>
      <c r="O152" s="168">
        <f t="shared" si="2"/>
        <v>149</v>
      </c>
      <c r="P152" s="231"/>
      <c r="Q152" s="231"/>
      <c r="R152" s="62" t="s">
        <v>2126</v>
      </c>
    </row>
    <row r="153">
      <c r="A153" s="218">
        <v>150.0</v>
      </c>
      <c r="B153" s="219">
        <v>150.0</v>
      </c>
      <c r="C153" s="221" t="s">
        <v>343</v>
      </c>
      <c r="D153" s="221" t="s">
        <v>1596</v>
      </c>
      <c r="E153" s="222" t="str">
        <f>VLOOKUP($F153,partners!$C$3:$O$16,13,FALSE)</f>
        <v>005</v>
      </c>
      <c r="F153" s="234" t="s">
        <v>92</v>
      </c>
      <c r="G153" s="224">
        <f>vlookup($H153,locations!$C$4:$G$227,5,FALSE)</f>
        <v>84</v>
      </c>
      <c r="H153" s="235" t="s">
        <v>2127</v>
      </c>
      <c r="I153" s="226" t="s">
        <v>2128</v>
      </c>
      <c r="J153" s="236"/>
      <c r="K153" s="227" t="s">
        <v>2129</v>
      </c>
      <c r="L153" s="237"/>
      <c r="M153" s="236"/>
      <c r="N153" s="230" t="str">
        <f t="shared" si="1"/>
        <v>5.509846200000001, 7.0221035</v>
      </c>
      <c r="O153" s="168">
        <f t="shared" si="2"/>
        <v>150</v>
      </c>
      <c r="P153" s="231"/>
      <c r="Q153" s="231"/>
      <c r="R153" s="62" t="s">
        <v>2130</v>
      </c>
    </row>
    <row r="154">
      <c r="A154" s="218">
        <v>151.0</v>
      </c>
      <c r="B154" s="219">
        <v>151.0</v>
      </c>
      <c r="C154" s="221" t="s">
        <v>339</v>
      </c>
      <c r="D154" s="221" t="s">
        <v>969</v>
      </c>
      <c r="E154" s="222" t="str">
        <f>VLOOKUP($F154,partners!$C$3:$O$16,13,FALSE)</f>
        <v>005</v>
      </c>
      <c r="F154" s="234" t="s">
        <v>92</v>
      </c>
      <c r="G154" s="224">
        <f>vlookup($H154,locations!$C$4:$G$227,5,FALSE)</f>
        <v>85</v>
      </c>
      <c r="H154" s="235" t="s">
        <v>1773</v>
      </c>
      <c r="I154" s="226" t="s">
        <v>2131</v>
      </c>
      <c r="J154" s="229"/>
      <c r="K154" s="227"/>
      <c r="L154" s="237"/>
      <c r="M154" s="236"/>
      <c r="N154" s="230" t="str">
        <f t="shared" si="1"/>
        <v>19.6159477, 84.66490449999999</v>
      </c>
      <c r="O154" s="168">
        <f t="shared" si="2"/>
        <v>151</v>
      </c>
      <c r="P154" s="231"/>
      <c r="Q154" s="231"/>
      <c r="R154" s="62" t="s">
        <v>2132</v>
      </c>
    </row>
    <row r="155">
      <c r="A155" s="218">
        <v>152.0</v>
      </c>
      <c r="B155" s="219">
        <v>152.0</v>
      </c>
      <c r="C155" s="221" t="s">
        <v>332</v>
      </c>
      <c r="D155" s="221" t="s">
        <v>1596</v>
      </c>
      <c r="E155" s="222" t="str">
        <f>VLOOKUP($F155,partners!$C$3:$O$16,13,FALSE)</f>
        <v>005</v>
      </c>
      <c r="F155" s="234" t="s">
        <v>92</v>
      </c>
      <c r="G155" s="224">
        <f>vlookup($H155,locations!$C$4:$G$227,5,FALSE)</f>
        <v>85</v>
      </c>
      <c r="H155" s="235" t="s">
        <v>1773</v>
      </c>
      <c r="I155" s="226" t="s">
        <v>2133</v>
      </c>
      <c r="J155" s="236"/>
      <c r="K155" s="227" t="s">
        <v>2134</v>
      </c>
      <c r="L155" s="237"/>
      <c r="M155" s="236"/>
      <c r="N155" s="230" t="str">
        <f t="shared" si="1"/>
        <v>19.6159477, 84.66490449999999</v>
      </c>
      <c r="O155" s="168">
        <f t="shared" si="2"/>
        <v>152</v>
      </c>
      <c r="P155" s="231"/>
      <c r="Q155" s="231"/>
      <c r="R155" s="62" t="s">
        <v>2132</v>
      </c>
    </row>
    <row r="156">
      <c r="A156" s="218">
        <v>153.0</v>
      </c>
      <c r="B156" s="219">
        <v>153.0</v>
      </c>
      <c r="C156" s="221" t="s">
        <v>354</v>
      </c>
      <c r="D156" s="221" t="s">
        <v>1596</v>
      </c>
      <c r="E156" s="222" t="str">
        <f>VLOOKUP($F156,partners!$C$3:$O$16,13,FALSE)</f>
        <v>005</v>
      </c>
      <c r="F156" s="234" t="s">
        <v>92</v>
      </c>
      <c r="G156" s="224">
        <f>vlookup($H156,locations!$C$4:$G$227,5,FALSE)</f>
        <v>86</v>
      </c>
      <c r="H156" s="235" t="s">
        <v>2135</v>
      </c>
      <c r="I156" s="226" t="s">
        <v>2136</v>
      </c>
      <c r="J156" s="236"/>
      <c r="K156" s="227" t="s">
        <v>2137</v>
      </c>
      <c r="L156" s="237"/>
      <c r="M156" s="236"/>
      <c r="N156" s="230" t="str">
        <f t="shared" si="1"/>
        <v>5.4921383, 7.025784499999999</v>
      </c>
      <c r="O156" s="168">
        <f t="shared" si="2"/>
        <v>153</v>
      </c>
      <c r="P156" s="231"/>
      <c r="Q156" s="231"/>
      <c r="R156" s="62" t="s">
        <v>2138</v>
      </c>
    </row>
    <row r="157">
      <c r="A157" s="218">
        <v>154.0</v>
      </c>
      <c r="B157" s="219">
        <v>154.0</v>
      </c>
      <c r="C157" s="221" t="s">
        <v>364</v>
      </c>
      <c r="D157" s="221" t="s">
        <v>1596</v>
      </c>
      <c r="E157" s="222" t="str">
        <f>VLOOKUP($F157,partners!$C$3:$O$16,13,FALSE)</f>
        <v>005</v>
      </c>
      <c r="F157" s="234" t="s">
        <v>92</v>
      </c>
      <c r="G157" s="224">
        <f>vlookup($H157,locations!$C$4:$G$227,5,FALSE)</f>
        <v>90</v>
      </c>
      <c r="H157" s="235" t="s">
        <v>1651</v>
      </c>
      <c r="I157" s="226" t="s">
        <v>2139</v>
      </c>
      <c r="J157" s="236"/>
      <c r="K157" s="227" t="s">
        <v>2140</v>
      </c>
      <c r="L157" s="237"/>
      <c r="M157" s="236"/>
      <c r="N157" s="230" t="str">
        <f t="shared" si="1"/>
        <v>10.4540025, 7.424973499999999</v>
      </c>
      <c r="O157" s="168">
        <f t="shared" si="2"/>
        <v>154</v>
      </c>
      <c r="P157" s="231"/>
      <c r="Q157" s="231"/>
      <c r="R157" s="62" t="s">
        <v>2141</v>
      </c>
    </row>
    <row r="158">
      <c r="A158" s="218">
        <v>155.0</v>
      </c>
      <c r="B158" s="219">
        <v>155.0</v>
      </c>
      <c r="C158" s="221" t="s">
        <v>328</v>
      </c>
      <c r="D158" s="221" t="s">
        <v>1596</v>
      </c>
      <c r="E158" s="222" t="str">
        <f>VLOOKUP($F158,partners!$C$3:$O$16,13,FALSE)</f>
        <v>005</v>
      </c>
      <c r="F158" s="234" t="s">
        <v>92</v>
      </c>
      <c r="G158" s="224">
        <f>vlookup($H158,locations!$C$4:$G$227,5,FALSE)</f>
        <v>94</v>
      </c>
      <c r="H158" s="235" t="s">
        <v>2142</v>
      </c>
      <c r="I158" s="226" t="s">
        <v>2143</v>
      </c>
      <c r="J158" s="236"/>
      <c r="K158" s="227" t="s">
        <v>2144</v>
      </c>
      <c r="L158" s="237"/>
      <c r="M158" s="236"/>
      <c r="N158" s="230" t="str">
        <f t="shared" si="1"/>
        <v>11.104369, 7.723643999999999</v>
      </c>
      <c r="O158" s="168">
        <f t="shared" si="2"/>
        <v>155</v>
      </c>
      <c r="P158" s="231"/>
      <c r="Q158" s="231"/>
      <c r="R158" s="62" t="s">
        <v>2145</v>
      </c>
    </row>
    <row r="159">
      <c r="A159" s="218">
        <v>156.0</v>
      </c>
      <c r="B159" s="219">
        <v>156.0</v>
      </c>
      <c r="C159" s="221" t="s">
        <v>329</v>
      </c>
      <c r="D159" s="221" t="s">
        <v>1596</v>
      </c>
      <c r="E159" s="222" t="str">
        <f>VLOOKUP($F159,partners!$C$3:$O$16,13,FALSE)</f>
        <v>005</v>
      </c>
      <c r="F159" s="234" t="s">
        <v>92</v>
      </c>
      <c r="G159" s="224">
        <f>vlookup($H159,locations!$C$4:$G$227,5,FALSE)</f>
        <v>95</v>
      </c>
      <c r="H159" s="235" t="s">
        <v>2146</v>
      </c>
      <c r="I159" s="226" t="s">
        <v>2147</v>
      </c>
      <c r="J159" s="236"/>
      <c r="K159" s="227" t="s">
        <v>2148</v>
      </c>
      <c r="L159" s="237"/>
      <c r="M159" s="236"/>
      <c r="N159" s="230" t="str">
        <f t="shared" si="1"/>
        <v>12.0185304, 8.5345515</v>
      </c>
      <c r="O159" s="168">
        <f t="shared" si="2"/>
        <v>156</v>
      </c>
      <c r="P159" s="231"/>
      <c r="Q159" s="231"/>
      <c r="R159" s="62" t="s">
        <v>2149</v>
      </c>
    </row>
    <row r="160">
      <c r="A160" s="218">
        <v>157.0</v>
      </c>
      <c r="B160" s="219">
        <v>157.0</v>
      </c>
      <c r="C160" s="221" t="s">
        <v>330</v>
      </c>
      <c r="D160" s="221" t="s">
        <v>969</v>
      </c>
      <c r="E160" s="222" t="str">
        <f>VLOOKUP($F160,partners!$C$3:$O$16,13,FALSE)</f>
        <v>005</v>
      </c>
      <c r="F160" s="234" t="s">
        <v>92</v>
      </c>
      <c r="G160" s="224">
        <f>vlookup($H160,locations!$C$4:$G$227,5,FALSE)</f>
        <v>98</v>
      </c>
      <c r="H160" s="235" t="s">
        <v>1655</v>
      </c>
      <c r="I160" s="241" t="s">
        <v>1655</v>
      </c>
      <c r="J160" s="229"/>
      <c r="K160" s="227"/>
      <c r="L160" s="237"/>
      <c r="M160" s="236"/>
      <c r="N160" s="230" t="str">
        <f t="shared" si="1"/>
        <v>7.8023204, 6.733343</v>
      </c>
      <c r="O160" s="168">
        <f t="shared" si="2"/>
        <v>157</v>
      </c>
      <c r="P160" s="231"/>
      <c r="Q160" s="231"/>
      <c r="R160" s="62" t="s">
        <v>2150</v>
      </c>
    </row>
    <row r="161">
      <c r="A161" s="218">
        <v>158.0</v>
      </c>
      <c r="B161" s="219">
        <v>158.0</v>
      </c>
      <c r="C161" s="221" t="s">
        <v>326</v>
      </c>
      <c r="D161" s="221" t="s">
        <v>1596</v>
      </c>
      <c r="E161" s="222" t="str">
        <f>VLOOKUP($F161,partners!$C$3:$O$16,13,FALSE)</f>
        <v>005</v>
      </c>
      <c r="F161" s="234" t="s">
        <v>92</v>
      </c>
      <c r="G161" s="224">
        <f>vlookup($H161,locations!$C$4:$G$227,5,FALSE)</f>
        <v>104</v>
      </c>
      <c r="H161" s="235" t="s">
        <v>1664</v>
      </c>
      <c r="I161" s="226" t="s">
        <v>2151</v>
      </c>
      <c r="J161" s="229"/>
      <c r="K161" s="227" t="s">
        <v>2152</v>
      </c>
      <c r="L161" s="237"/>
      <c r="M161" s="236"/>
      <c r="N161" s="230" t="str">
        <f t="shared" si="1"/>
        <v>6.469605, 3.581631</v>
      </c>
      <c r="O161" s="168">
        <f t="shared" si="2"/>
        <v>158</v>
      </c>
      <c r="P161" s="231"/>
      <c r="Q161" s="231"/>
      <c r="R161" s="62" t="s">
        <v>2153</v>
      </c>
    </row>
    <row r="162">
      <c r="A162" s="218">
        <v>159.0</v>
      </c>
      <c r="B162" s="219">
        <v>159.0</v>
      </c>
      <c r="C162" s="221" t="s">
        <v>309</v>
      </c>
      <c r="D162" s="221" t="s">
        <v>1596</v>
      </c>
      <c r="E162" s="222" t="str">
        <f>VLOOKUP($F162,partners!$C$3:$O$16,13,FALSE)</f>
        <v>005</v>
      </c>
      <c r="F162" s="234" t="s">
        <v>92</v>
      </c>
      <c r="G162" s="224">
        <f>vlookup($H162,locations!$C$4:$G$227,5,FALSE)</f>
        <v>104</v>
      </c>
      <c r="H162" s="235" t="s">
        <v>1664</v>
      </c>
      <c r="I162" s="226" t="s">
        <v>2154</v>
      </c>
      <c r="J162" s="229"/>
      <c r="K162" s="227" t="s">
        <v>2152</v>
      </c>
      <c r="L162" s="237"/>
      <c r="M162" s="236"/>
      <c r="N162" s="230" t="str">
        <f t="shared" si="1"/>
        <v>6.469605, 3.581631</v>
      </c>
      <c r="O162" s="168">
        <f t="shared" si="2"/>
        <v>159</v>
      </c>
      <c r="P162" s="231"/>
      <c r="Q162" s="231"/>
      <c r="R162" s="62" t="s">
        <v>2153</v>
      </c>
    </row>
    <row r="163">
      <c r="A163" s="218">
        <v>160.0</v>
      </c>
      <c r="B163" s="219">
        <v>160.0</v>
      </c>
      <c r="C163" s="221" t="s">
        <v>1109</v>
      </c>
      <c r="D163" s="221" t="s">
        <v>1596</v>
      </c>
      <c r="E163" s="222" t="str">
        <f>VLOOKUP($F163,partners!$C$3:$O$16,13,FALSE)</f>
        <v>005</v>
      </c>
      <c r="F163" s="234" t="s">
        <v>92</v>
      </c>
      <c r="G163" s="224">
        <f>vlookup($H163,locations!$C$4:$G$227,5,FALSE)</f>
        <v>105</v>
      </c>
      <c r="H163" s="235" t="s">
        <v>1777</v>
      </c>
      <c r="I163" s="226" t="s">
        <v>2155</v>
      </c>
      <c r="J163" s="229"/>
      <c r="K163" s="227" t="s">
        <v>2156</v>
      </c>
      <c r="L163" s="237"/>
      <c r="M163" s="236"/>
      <c r="N163" s="230" t="str">
        <f t="shared" si="1"/>
        <v>6.461098, 3.188325</v>
      </c>
      <c r="O163" s="168">
        <f t="shared" si="2"/>
        <v>160</v>
      </c>
      <c r="P163" s="231"/>
      <c r="Q163" s="231"/>
      <c r="R163" s="62" t="s">
        <v>2157</v>
      </c>
    </row>
    <row r="164">
      <c r="A164" s="218">
        <v>161.0</v>
      </c>
      <c r="B164" s="219">
        <v>161.0</v>
      </c>
      <c r="C164" s="221" t="s">
        <v>321</v>
      </c>
      <c r="D164" s="221" t="s">
        <v>1596</v>
      </c>
      <c r="E164" s="222" t="str">
        <f>VLOOKUP($F164,partners!$C$3:$O$16,13,FALSE)</f>
        <v>005</v>
      </c>
      <c r="F164" s="234" t="s">
        <v>92</v>
      </c>
      <c r="G164" s="224">
        <f>vlookup($H164,locations!$C$4:$G$227,5,FALSE)</f>
        <v>108</v>
      </c>
      <c r="H164" s="235" t="s">
        <v>1785</v>
      </c>
      <c r="I164" s="226" t="s">
        <v>2158</v>
      </c>
      <c r="J164" s="229"/>
      <c r="K164" s="227" t="s">
        <v>2159</v>
      </c>
      <c r="L164" s="237"/>
      <c r="M164" s="236"/>
      <c r="N164" s="230" t="str">
        <f t="shared" si="1"/>
        <v>6.547611499999999, 3.2673254</v>
      </c>
      <c r="O164" s="168">
        <f t="shared" si="2"/>
        <v>161</v>
      </c>
      <c r="P164" s="231"/>
      <c r="Q164" s="231"/>
      <c r="R164" s="62" t="s">
        <v>2160</v>
      </c>
    </row>
    <row r="165">
      <c r="A165" s="218">
        <v>162.0</v>
      </c>
      <c r="B165" s="219">
        <v>162.0</v>
      </c>
      <c r="C165" s="221" t="s">
        <v>359</v>
      </c>
      <c r="D165" s="221" t="s">
        <v>1596</v>
      </c>
      <c r="E165" s="222" t="str">
        <f>VLOOKUP($F165,partners!$C$3:$O$16,13,FALSE)</f>
        <v>005</v>
      </c>
      <c r="F165" s="234" t="s">
        <v>92</v>
      </c>
      <c r="G165" s="224">
        <f>vlookup($H165,locations!$C$4:$G$227,5,FALSE)</f>
        <v>110</v>
      </c>
      <c r="H165" s="235" t="s">
        <v>1888</v>
      </c>
      <c r="I165" s="226" t="s">
        <v>2161</v>
      </c>
      <c r="J165" s="229"/>
      <c r="K165" s="227" t="s">
        <v>2162</v>
      </c>
      <c r="L165" s="237"/>
      <c r="M165" s="236"/>
      <c r="N165" s="230" t="str">
        <f t="shared" si="1"/>
        <v>7.147502, 3.3619356</v>
      </c>
      <c r="O165" s="168">
        <f t="shared" si="2"/>
        <v>162</v>
      </c>
      <c r="P165" s="231"/>
      <c r="Q165" s="231"/>
      <c r="R165" s="62" t="s">
        <v>2163</v>
      </c>
    </row>
    <row r="166">
      <c r="A166" s="218">
        <v>163.0</v>
      </c>
      <c r="B166" s="219">
        <v>163.0</v>
      </c>
      <c r="C166" s="221" t="s">
        <v>323</v>
      </c>
      <c r="D166" s="221" t="s">
        <v>1596</v>
      </c>
      <c r="E166" s="222" t="str">
        <f>VLOOKUP($F166,partners!$C$3:$O$16,13,FALSE)</f>
        <v>005</v>
      </c>
      <c r="F166" s="234" t="s">
        <v>92</v>
      </c>
      <c r="G166" s="224">
        <f>vlookup($H166,locations!$C$4:$G$227,5,FALSE)</f>
        <v>112</v>
      </c>
      <c r="H166" s="235" t="s">
        <v>1679</v>
      </c>
      <c r="I166" s="226" t="s">
        <v>2164</v>
      </c>
      <c r="J166" s="229"/>
      <c r="K166" s="227" t="s">
        <v>2165</v>
      </c>
      <c r="L166" s="237"/>
      <c r="M166" s="236"/>
      <c r="N166" s="230" t="str">
        <f t="shared" si="1"/>
        <v>6.5186259, 3.368331</v>
      </c>
      <c r="O166" s="168">
        <f t="shared" si="2"/>
        <v>163</v>
      </c>
      <c r="P166" s="231"/>
      <c r="Q166" s="231"/>
      <c r="R166" s="62" t="s">
        <v>2166</v>
      </c>
    </row>
    <row r="167">
      <c r="A167" s="218">
        <v>164.0</v>
      </c>
      <c r="B167" s="219">
        <v>164.0</v>
      </c>
      <c r="C167" s="221" t="s">
        <v>316</v>
      </c>
      <c r="D167" s="221" t="s">
        <v>1596</v>
      </c>
      <c r="E167" s="222" t="str">
        <f>VLOOKUP($F167,partners!$C$3:$O$16,13,FALSE)</f>
        <v>005</v>
      </c>
      <c r="F167" s="234" t="s">
        <v>92</v>
      </c>
      <c r="G167" s="224">
        <f>vlookup($H167,locations!$C$4:$G$227,5,FALSE)</f>
        <v>114</v>
      </c>
      <c r="H167" s="235" t="s">
        <v>1688</v>
      </c>
      <c r="I167" s="226" t="s">
        <v>2167</v>
      </c>
      <c r="J167" s="229"/>
      <c r="K167" s="227" t="s">
        <v>2168</v>
      </c>
      <c r="L167" s="237"/>
      <c r="M167" s="236"/>
      <c r="N167" s="230" t="str">
        <f t="shared" si="1"/>
        <v>6.4315805, 2.8876436</v>
      </c>
      <c r="O167" s="168">
        <f t="shared" si="2"/>
        <v>164</v>
      </c>
      <c r="P167" s="231"/>
      <c r="Q167" s="231"/>
      <c r="R167" s="62" t="s">
        <v>2169</v>
      </c>
    </row>
    <row r="168">
      <c r="A168" s="218">
        <v>165.0</v>
      </c>
      <c r="B168" s="219">
        <v>165.0</v>
      </c>
      <c r="C168" s="221" t="s">
        <v>320</v>
      </c>
      <c r="D168" s="221" t="s">
        <v>969</v>
      </c>
      <c r="E168" s="222" t="str">
        <f>VLOOKUP($F168,partners!$C$3:$O$16,13,FALSE)</f>
        <v>005</v>
      </c>
      <c r="F168" s="234" t="s">
        <v>92</v>
      </c>
      <c r="G168" s="224">
        <f>vlookup($H168,locations!$C$4:$G$227,5,FALSE)</f>
        <v>115</v>
      </c>
      <c r="H168" s="235" t="s">
        <v>2170</v>
      </c>
      <c r="I168" s="241" t="s">
        <v>2170</v>
      </c>
      <c r="J168" s="229"/>
      <c r="K168" s="227"/>
      <c r="L168" s="237"/>
      <c r="M168" s="236"/>
      <c r="N168" s="230" t="str">
        <f t="shared" si="1"/>
        <v>6.5873161, 3.3785711</v>
      </c>
      <c r="O168" s="168">
        <f t="shared" si="2"/>
        <v>165</v>
      </c>
      <c r="P168" s="231"/>
      <c r="Q168" s="231"/>
      <c r="R168" s="62" t="s">
        <v>2171</v>
      </c>
    </row>
    <row r="169">
      <c r="A169" s="218">
        <v>166.0</v>
      </c>
      <c r="B169" s="219">
        <v>166.0</v>
      </c>
      <c r="C169" s="221" t="s">
        <v>314</v>
      </c>
      <c r="D169" s="221" t="s">
        <v>969</v>
      </c>
      <c r="E169" s="222" t="str">
        <f>VLOOKUP($F169,partners!$C$3:$O$16,13,FALSE)</f>
        <v>005</v>
      </c>
      <c r="F169" s="234" t="s">
        <v>92</v>
      </c>
      <c r="G169" s="224">
        <f>vlookup($H169,locations!$C$4:$G$227,5,FALSE)</f>
        <v>117</v>
      </c>
      <c r="H169" s="235" t="s">
        <v>2172</v>
      </c>
      <c r="I169" s="241" t="s">
        <v>2172</v>
      </c>
      <c r="J169" s="229"/>
      <c r="K169" s="227"/>
      <c r="L169" s="237"/>
      <c r="M169" s="236"/>
      <c r="N169" s="230" t="str">
        <f t="shared" si="1"/>
        <v>6.6470273, 3.3741647</v>
      </c>
      <c r="O169" s="168">
        <f t="shared" si="2"/>
        <v>166</v>
      </c>
      <c r="P169" s="231"/>
      <c r="Q169" s="231"/>
      <c r="R169" s="62" t="s">
        <v>2173</v>
      </c>
    </row>
    <row r="170">
      <c r="A170" s="218">
        <v>167.0</v>
      </c>
      <c r="B170" s="219">
        <v>167.0</v>
      </c>
      <c r="C170" s="221" t="s">
        <v>313</v>
      </c>
      <c r="D170" s="221" t="s">
        <v>1596</v>
      </c>
      <c r="E170" s="222" t="str">
        <f>VLOOKUP($F170,partners!$C$3:$O$16,13,FALSE)</f>
        <v>005</v>
      </c>
      <c r="F170" s="234" t="s">
        <v>92</v>
      </c>
      <c r="G170" s="224">
        <f>vlookup($H170,locations!$C$4:$G$227,5,FALSE)</f>
        <v>122</v>
      </c>
      <c r="H170" s="235" t="s">
        <v>1999</v>
      </c>
      <c r="I170" s="226" t="s">
        <v>2174</v>
      </c>
      <c r="J170" s="229"/>
      <c r="K170" s="227" t="s">
        <v>2175</v>
      </c>
      <c r="L170" s="237"/>
      <c r="M170" s="236"/>
      <c r="N170" s="230" t="str">
        <f t="shared" si="1"/>
        <v>6.5093451, 3.321603</v>
      </c>
      <c r="O170" s="168">
        <f t="shared" si="2"/>
        <v>167</v>
      </c>
      <c r="P170" s="231"/>
      <c r="Q170" s="231"/>
      <c r="R170" s="62" t="s">
        <v>2176</v>
      </c>
    </row>
    <row r="171">
      <c r="A171" s="218">
        <v>168.0</v>
      </c>
      <c r="B171" s="219">
        <v>168.0</v>
      </c>
      <c r="C171" s="221" t="s">
        <v>348</v>
      </c>
      <c r="D171" s="221" t="s">
        <v>969</v>
      </c>
      <c r="E171" s="222" t="str">
        <f>VLOOKUP($F171,partners!$C$3:$O$16,13,FALSE)</f>
        <v>005</v>
      </c>
      <c r="F171" s="234" t="s">
        <v>92</v>
      </c>
      <c r="G171" s="224">
        <f>vlookup($H171,locations!$C$4:$G$227,5,FALSE)</f>
        <v>123</v>
      </c>
      <c r="H171" s="235" t="s">
        <v>1896</v>
      </c>
      <c r="I171" s="226" t="s">
        <v>2177</v>
      </c>
      <c r="J171" s="229"/>
      <c r="K171" s="227"/>
      <c r="L171" s="237"/>
      <c r="M171" s="236"/>
      <c r="N171" s="230" t="str">
        <f t="shared" si="1"/>
        <v>6.4659336, 3.3197915</v>
      </c>
      <c r="O171" s="168">
        <f t="shared" si="2"/>
        <v>168</v>
      </c>
      <c r="P171" s="231"/>
      <c r="Q171" s="231"/>
      <c r="R171" s="62" t="s">
        <v>2178</v>
      </c>
    </row>
    <row r="172">
      <c r="A172" s="218">
        <v>169.0</v>
      </c>
      <c r="B172" s="219">
        <v>169.0</v>
      </c>
      <c r="C172" s="221" t="s">
        <v>319</v>
      </c>
      <c r="D172" s="221" t="s">
        <v>1596</v>
      </c>
      <c r="E172" s="222" t="str">
        <f>VLOOKUP($F172,partners!$C$3:$O$16,13,FALSE)</f>
        <v>005</v>
      </c>
      <c r="F172" s="234" t="s">
        <v>92</v>
      </c>
      <c r="G172" s="224">
        <f>vlookup($H172,locations!$C$4:$G$227,5,FALSE)</f>
        <v>124</v>
      </c>
      <c r="H172" s="235" t="s">
        <v>1692</v>
      </c>
      <c r="I172" s="226" t="s">
        <v>2174</v>
      </c>
      <c r="J172" s="229"/>
      <c r="K172" s="227" t="s">
        <v>2179</v>
      </c>
      <c r="L172" s="237"/>
      <c r="M172" s="236"/>
      <c r="N172" s="230" t="str">
        <f t="shared" si="1"/>
        <v>6.5093451, 3.321603</v>
      </c>
      <c r="O172" s="168">
        <f t="shared" si="2"/>
        <v>169</v>
      </c>
      <c r="P172" s="231"/>
      <c r="Q172" s="231"/>
      <c r="R172" s="62" t="s">
        <v>2176</v>
      </c>
    </row>
    <row r="173">
      <c r="A173" s="218">
        <v>170.0</v>
      </c>
      <c r="B173" s="219">
        <v>170.0</v>
      </c>
      <c r="C173" s="221" t="s">
        <v>318</v>
      </c>
      <c r="D173" s="221" t="s">
        <v>1596</v>
      </c>
      <c r="E173" s="222" t="str">
        <f>VLOOKUP($F173,partners!$C$3:$O$16,13,FALSE)</f>
        <v>005</v>
      </c>
      <c r="F173" s="234" t="s">
        <v>92</v>
      </c>
      <c r="G173" s="224">
        <f>vlookup($H173,locations!$C$4:$G$227,5,FALSE)</f>
        <v>127</v>
      </c>
      <c r="H173" s="235" t="s">
        <v>2180</v>
      </c>
      <c r="I173" s="226" t="s">
        <v>2181</v>
      </c>
      <c r="J173" s="229"/>
      <c r="K173" s="227" t="s">
        <v>2182</v>
      </c>
      <c r="L173" s="237"/>
      <c r="M173" s="236"/>
      <c r="N173" s="230" t="str">
        <f t="shared" si="1"/>
        <v>6.484054599999999, 3.3807176</v>
      </c>
      <c r="O173" s="168">
        <f t="shared" si="2"/>
        <v>170</v>
      </c>
      <c r="P173" s="231"/>
      <c r="Q173" s="231"/>
      <c r="R173" s="62" t="s">
        <v>2183</v>
      </c>
    </row>
    <row r="174">
      <c r="A174" s="218">
        <v>171.0</v>
      </c>
      <c r="B174" s="219">
        <v>171.0</v>
      </c>
      <c r="C174" s="221" t="s">
        <v>367</v>
      </c>
      <c r="D174" s="221" t="s">
        <v>1596</v>
      </c>
      <c r="E174" s="222" t="str">
        <f>VLOOKUP($F174,partners!$C$3:$O$16,13,FALSE)</f>
        <v>005</v>
      </c>
      <c r="F174" s="234" t="s">
        <v>92</v>
      </c>
      <c r="G174" s="224">
        <f>vlookup($H174,locations!$C$4:$G$227,5,FALSE)</f>
        <v>133</v>
      </c>
      <c r="H174" s="235" t="s">
        <v>2184</v>
      </c>
      <c r="I174" s="226" t="s">
        <v>2185</v>
      </c>
      <c r="J174" s="229"/>
      <c r="K174" s="227" t="s">
        <v>2186</v>
      </c>
      <c r="L174" s="237"/>
      <c r="M174" s="236"/>
      <c r="N174" s="230" t="str">
        <f t="shared" si="1"/>
        <v>6.6270931, 3.3184742</v>
      </c>
      <c r="O174" s="168">
        <f t="shared" si="2"/>
        <v>171</v>
      </c>
      <c r="P174" s="231"/>
      <c r="Q174" s="231"/>
      <c r="R174" s="62" t="s">
        <v>2187</v>
      </c>
    </row>
    <row r="175">
      <c r="A175" s="218">
        <v>172.0</v>
      </c>
      <c r="B175" s="219">
        <v>172.0</v>
      </c>
      <c r="C175" s="221" t="s">
        <v>325</v>
      </c>
      <c r="D175" s="221" t="s">
        <v>1596</v>
      </c>
      <c r="E175" s="222" t="str">
        <f>VLOOKUP($F175,partners!$C$3:$O$16,13,FALSE)</f>
        <v>005</v>
      </c>
      <c r="F175" s="234" t="s">
        <v>92</v>
      </c>
      <c r="G175" s="224">
        <f>vlookup($H175,locations!$C$4:$G$227,5,FALSE)</f>
        <v>135</v>
      </c>
      <c r="H175" s="235" t="s">
        <v>2188</v>
      </c>
      <c r="I175" s="226" t="s">
        <v>2189</v>
      </c>
      <c r="J175" s="229"/>
      <c r="K175" s="227" t="s">
        <v>2190</v>
      </c>
      <c r="L175" s="237"/>
      <c r="M175" s="236"/>
      <c r="N175" s="230" t="str">
        <f t="shared" si="1"/>
        <v>6.493197599999999, 3.194392</v>
      </c>
      <c r="O175" s="168">
        <f t="shared" si="2"/>
        <v>172</v>
      </c>
      <c r="P175" s="231"/>
      <c r="Q175" s="231"/>
      <c r="R175" s="62" t="s">
        <v>2191</v>
      </c>
    </row>
    <row r="176">
      <c r="A176" s="218">
        <v>173.0</v>
      </c>
      <c r="B176" s="219">
        <v>173.0</v>
      </c>
      <c r="C176" s="221" t="s">
        <v>349</v>
      </c>
      <c r="D176" s="221" t="s">
        <v>1596</v>
      </c>
      <c r="E176" s="222" t="str">
        <f>VLOOKUP($F176,partners!$C$3:$O$16,13,FALSE)</f>
        <v>005</v>
      </c>
      <c r="F176" s="234" t="s">
        <v>92</v>
      </c>
      <c r="G176" s="224">
        <f>vlookup($H176,locations!$C$4:$G$227,5,FALSE)</f>
        <v>137</v>
      </c>
      <c r="H176" s="235" t="s">
        <v>2192</v>
      </c>
      <c r="I176" s="226" t="s">
        <v>2193</v>
      </c>
      <c r="J176" s="229"/>
      <c r="K176" s="227" t="s">
        <v>2194</v>
      </c>
      <c r="L176" s="237"/>
      <c r="M176" s="236"/>
      <c r="N176" s="230" t="str">
        <f t="shared" si="1"/>
        <v>6.472258099999999, 3.3795548</v>
      </c>
      <c r="O176" s="168">
        <f t="shared" si="2"/>
        <v>173</v>
      </c>
      <c r="P176" s="231"/>
      <c r="Q176" s="231"/>
      <c r="R176" s="62" t="s">
        <v>2195</v>
      </c>
    </row>
    <row r="177">
      <c r="A177" s="218">
        <v>174.0</v>
      </c>
      <c r="B177" s="219">
        <v>174.0</v>
      </c>
      <c r="C177" s="221" t="s">
        <v>1110</v>
      </c>
      <c r="D177" s="221" t="s">
        <v>1596</v>
      </c>
      <c r="E177" s="222" t="str">
        <f>VLOOKUP($F177,partners!$C$3:$O$16,13,FALSE)</f>
        <v>005</v>
      </c>
      <c r="F177" s="234" t="s">
        <v>92</v>
      </c>
      <c r="G177" s="224">
        <f>vlookup($H177,locations!$C$4:$G$227,5,FALSE)</f>
        <v>139</v>
      </c>
      <c r="H177" s="235" t="s">
        <v>2196</v>
      </c>
      <c r="I177" s="226" t="s">
        <v>2197</v>
      </c>
      <c r="J177" s="229"/>
      <c r="K177" s="227" t="s">
        <v>2198</v>
      </c>
      <c r="L177" s="237"/>
      <c r="M177" s="236"/>
      <c r="N177" s="230" t="str">
        <f t="shared" si="1"/>
        <v>6.4734571, 3.3355417</v>
      </c>
      <c r="O177" s="168">
        <f t="shared" si="2"/>
        <v>174</v>
      </c>
      <c r="P177" s="231"/>
      <c r="Q177" s="231"/>
      <c r="R177" s="62" t="s">
        <v>2199</v>
      </c>
    </row>
    <row r="178">
      <c r="A178" s="218">
        <v>175.0</v>
      </c>
      <c r="B178" s="219">
        <v>175.0</v>
      </c>
      <c r="C178" s="221" t="s">
        <v>322</v>
      </c>
      <c r="D178" s="221" t="s">
        <v>1596</v>
      </c>
      <c r="E178" s="222" t="str">
        <f>VLOOKUP($F178,partners!$C$3:$O$16,13,FALSE)</f>
        <v>005</v>
      </c>
      <c r="F178" s="234" t="s">
        <v>92</v>
      </c>
      <c r="G178" s="224">
        <f>vlookup($H178,locations!$C$4:$G$227,5,FALSE)</f>
        <v>140</v>
      </c>
      <c r="H178" s="235" t="s">
        <v>1903</v>
      </c>
      <c r="I178" s="226" t="s">
        <v>2200</v>
      </c>
      <c r="J178" s="229"/>
      <c r="K178" s="227" t="s">
        <v>2201</v>
      </c>
      <c r="L178" s="237"/>
      <c r="M178" s="236"/>
      <c r="N178" s="230" t="str">
        <f t="shared" si="1"/>
        <v>6.5408205, 3.2973403</v>
      </c>
      <c r="O178" s="168">
        <f t="shared" si="2"/>
        <v>175</v>
      </c>
      <c r="P178" s="231"/>
      <c r="Q178" s="231"/>
      <c r="R178" s="62" t="s">
        <v>2202</v>
      </c>
    </row>
    <row r="179">
      <c r="A179" s="218">
        <v>176.0</v>
      </c>
      <c r="B179" s="219">
        <v>176.0</v>
      </c>
      <c r="C179" s="221" t="s">
        <v>317</v>
      </c>
      <c r="D179" s="221" t="s">
        <v>1596</v>
      </c>
      <c r="E179" s="222" t="str">
        <f>VLOOKUP($F179,partners!$C$3:$O$16,13,FALSE)</f>
        <v>005</v>
      </c>
      <c r="F179" s="234" t="s">
        <v>92</v>
      </c>
      <c r="G179" s="224">
        <f>vlookup($H179,locations!$C$4:$G$227,5,FALSE)</f>
        <v>142</v>
      </c>
      <c r="H179" s="235" t="s">
        <v>2203</v>
      </c>
      <c r="I179" s="226" t="s">
        <v>2204</v>
      </c>
      <c r="J179" s="229"/>
      <c r="K179" s="227" t="s">
        <v>2205</v>
      </c>
      <c r="L179" s="237"/>
      <c r="M179" s="236"/>
      <c r="N179" s="230" t="str">
        <f t="shared" si="1"/>
        <v>6.459095899999999, 3.2494842</v>
      </c>
      <c r="O179" s="168">
        <f t="shared" si="2"/>
        <v>176</v>
      </c>
      <c r="P179" s="231"/>
      <c r="Q179" s="231"/>
      <c r="R179" s="62" t="s">
        <v>2206</v>
      </c>
    </row>
    <row r="180">
      <c r="A180" s="218">
        <v>177.0</v>
      </c>
      <c r="B180" s="219">
        <v>177.0</v>
      </c>
      <c r="C180" s="221" t="s">
        <v>1108</v>
      </c>
      <c r="D180" s="221" t="s">
        <v>969</v>
      </c>
      <c r="E180" s="222" t="str">
        <f>VLOOKUP($F180,partners!$C$3:$O$16,13,FALSE)</f>
        <v>005</v>
      </c>
      <c r="F180" s="234" t="s">
        <v>92</v>
      </c>
      <c r="G180" s="224">
        <f>vlookup($H180,locations!$C$4:$G$227,5,FALSE)</f>
        <v>154</v>
      </c>
      <c r="H180" s="235" t="s">
        <v>2207</v>
      </c>
      <c r="I180" s="226" t="s">
        <v>2208</v>
      </c>
      <c r="J180" s="229"/>
      <c r="K180" s="227"/>
      <c r="L180" s="237"/>
      <c r="M180" s="236"/>
      <c r="N180" s="230" t="str">
        <f t="shared" si="1"/>
        <v>6.564353, 3.3766851</v>
      </c>
      <c r="O180" s="168">
        <f t="shared" si="2"/>
        <v>177</v>
      </c>
      <c r="P180" s="231"/>
      <c r="Q180" s="231"/>
      <c r="R180" s="62" t="s">
        <v>2209</v>
      </c>
    </row>
    <row r="181">
      <c r="A181" s="218">
        <v>178.0</v>
      </c>
      <c r="B181" s="219">
        <v>178.0</v>
      </c>
      <c r="C181" s="221" t="s">
        <v>315</v>
      </c>
      <c r="D181" s="221" t="s">
        <v>969</v>
      </c>
      <c r="E181" s="222" t="str">
        <f>VLOOKUP($F181,partners!$C$3:$O$16,13,FALSE)</f>
        <v>005</v>
      </c>
      <c r="F181" s="234" t="s">
        <v>92</v>
      </c>
      <c r="G181" s="224">
        <f>vlookup($H181,locations!$C$4:$G$227,5,FALSE)</f>
        <v>156</v>
      </c>
      <c r="H181" s="235" t="s">
        <v>2210</v>
      </c>
      <c r="I181" s="226" t="s">
        <v>2211</v>
      </c>
      <c r="J181" s="229"/>
      <c r="K181" s="227"/>
      <c r="L181" s="237"/>
      <c r="M181" s="236"/>
      <c r="N181" s="230" t="str">
        <f t="shared" si="1"/>
        <v>6.6054955, 3.9470396</v>
      </c>
      <c r="O181" s="168">
        <f t="shared" si="2"/>
        <v>178</v>
      </c>
      <c r="P181" s="231"/>
      <c r="Q181" s="231"/>
      <c r="R181" s="62" t="s">
        <v>2212</v>
      </c>
    </row>
    <row r="182">
      <c r="A182" s="218">
        <v>179.0</v>
      </c>
      <c r="B182" s="219">
        <v>179.0</v>
      </c>
      <c r="C182" s="221" t="s">
        <v>365</v>
      </c>
      <c r="D182" s="221" t="s">
        <v>969</v>
      </c>
      <c r="E182" s="222" t="str">
        <f>VLOOKUP($F182,partners!$C$3:$O$16,13,FALSE)</f>
        <v>005</v>
      </c>
      <c r="F182" s="234" t="s">
        <v>92</v>
      </c>
      <c r="G182" s="224">
        <f>vlookup($H182,locations!$C$4:$G$227,5,FALSE)</f>
        <v>163</v>
      </c>
      <c r="H182" s="235" t="s">
        <v>1700</v>
      </c>
      <c r="I182" s="226" t="s">
        <v>2213</v>
      </c>
      <c r="J182" s="229"/>
      <c r="K182" s="227"/>
      <c r="L182" s="237"/>
      <c r="M182" s="236"/>
      <c r="N182" s="230" t="str">
        <f t="shared" si="1"/>
        <v>6.8299846, 3.9164585</v>
      </c>
      <c r="O182" s="168">
        <f t="shared" si="2"/>
        <v>179</v>
      </c>
      <c r="P182" s="231"/>
      <c r="Q182" s="231"/>
      <c r="R182" s="62" t="s">
        <v>2214</v>
      </c>
    </row>
    <row r="183">
      <c r="A183" s="218">
        <v>180.0</v>
      </c>
      <c r="B183" s="219">
        <v>180.0</v>
      </c>
      <c r="C183" s="221" t="s">
        <v>311</v>
      </c>
      <c r="D183" s="221" t="s">
        <v>969</v>
      </c>
      <c r="E183" s="222" t="str">
        <f>VLOOKUP($F183,partners!$C$3:$O$16,13,FALSE)</f>
        <v>005</v>
      </c>
      <c r="F183" s="234" t="s">
        <v>92</v>
      </c>
      <c r="G183" s="224">
        <f>vlookup($H183,locations!$C$4:$G$227,5,FALSE)</f>
        <v>165</v>
      </c>
      <c r="H183" s="235" t="s">
        <v>2215</v>
      </c>
      <c r="I183" s="226" t="s">
        <v>2216</v>
      </c>
      <c r="J183" s="229"/>
      <c r="K183" s="227"/>
      <c r="L183" s="237"/>
      <c r="M183" s="236"/>
      <c r="N183" s="230" t="str">
        <f t="shared" si="1"/>
        <v>6.8322014, 3.6319131</v>
      </c>
      <c r="O183" s="168">
        <f t="shared" si="2"/>
        <v>180</v>
      </c>
      <c r="P183" s="231"/>
      <c r="Q183" s="231"/>
      <c r="R183" s="62" t="s">
        <v>2217</v>
      </c>
    </row>
    <row r="184">
      <c r="A184" s="218">
        <v>181.0</v>
      </c>
      <c r="B184" s="219">
        <v>181.0</v>
      </c>
      <c r="C184" s="221" t="s">
        <v>312</v>
      </c>
      <c r="D184" s="221" t="s">
        <v>969</v>
      </c>
      <c r="E184" s="222" t="str">
        <f>VLOOKUP($F184,partners!$C$3:$O$16,13,FALSE)</f>
        <v>005</v>
      </c>
      <c r="F184" s="234" t="s">
        <v>92</v>
      </c>
      <c r="G184" s="224">
        <f>vlookup($H184,locations!$C$4:$G$227,5,FALSE)</f>
        <v>169</v>
      </c>
      <c r="H184" s="235" t="s">
        <v>2218</v>
      </c>
      <c r="I184" s="226" t="s">
        <v>2219</v>
      </c>
      <c r="J184" s="229"/>
      <c r="K184" s="227"/>
      <c r="L184" s="237"/>
      <c r="M184" s="236"/>
      <c r="N184" s="230" t="str">
        <f t="shared" si="1"/>
        <v>6.7518524, 4.877996899999999</v>
      </c>
      <c r="O184" s="168">
        <f t="shared" si="2"/>
        <v>181</v>
      </c>
      <c r="P184" s="231"/>
      <c r="Q184" s="231"/>
      <c r="R184" s="62" t="s">
        <v>2220</v>
      </c>
    </row>
    <row r="185">
      <c r="A185" s="218">
        <v>182.0</v>
      </c>
      <c r="B185" s="219">
        <v>182.0</v>
      </c>
      <c r="C185" s="221" t="s">
        <v>310</v>
      </c>
      <c r="D185" s="221" t="s">
        <v>1596</v>
      </c>
      <c r="E185" s="222" t="str">
        <f>VLOOKUP($F185,partners!$C$3:$O$16,13,FALSE)</f>
        <v>005</v>
      </c>
      <c r="F185" s="234" t="s">
        <v>92</v>
      </c>
      <c r="G185" s="224">
        <f>vlookup($H185,locations!$C$4:$G$227,5,FALSE)</f>
        <v>177</v>
      </c>
      <c r="H185" s="235" t="s">
        <v>2221</v>
      </c>
      <c r="I185" s="226" t="s">
        <v>2222</v>
      </c>
      <c r="J185" s="236"/>
      <c r="K185" s="227" t="s">
        <v>2223</v>
      </c>
      <c r="L185" s="237"/>
      <c r="M185" s="236"/>
      <c r="N185" s="230" t="str">
        <f t="shared" si="1"/>
        <v>46.811978, -71.20501</v>
      </c>
      <c r="O185" s="168">
        <f t="shared" si="2"/>
        <v>182</v>
      </c>
      <c r="P185" s="231"/>
      <c r="Q185" s="231"/>
      <c r="R185" s="62" t="s">
        <v>2224</v>
      </c>
    </row>
    <row r="186">
      <c r="A186" s="218">
        <v>183.0</v>
      </c>
      <c r="B186" s="219">
        <v>183.0</v>
      </c>
      <c r="C186" s="221" t="s">
        <v>1115</v>
      </c>
      <c r="D186" s="221" t="s">
        <v>1596</v>
      </c>
      <c r="E186" s="222" t="str">
        <f>VLOOKUP($F186,partners!$C$3:$O$16,13,FALSE)</f>
        <v>005</v>
      </c>
      <c r="F186" s="234" t="s">
        <v>92</v>
      </c>
      <c r="G186" s="224">
        <f>vlookup($H186,locations!$C$4:$G$227,5,FALSE)</f>
        <v>181</v>
      </c>
      <c r="H186" s="235" t="s">
        <v>2225</v>
      </c>
      <c r="I186" s="226" t="s">
        <v>2226</v>
      </c>
      <c r="J186" s="236"/>
      <c r="K186" s="227" t="s">
        <v>2227</v>
      </c>
      <c r="L186" s="237"/>
      <c r="M186" s="236"/>
      <c r="N186" s="230" t="str">
        <f t="shared" si="1"/>
        <v>4.8416765, 7.016648099999999</v>
      </c>
      <c r="O186" s="168">
        <f t="shared" si="2"/>
        <v>183</v>
      </c>
      <c r="P186" s="231"/>
      <c r="Q186" s="231"/>
      <c r="R186" s="62" t="s">
        <v>2228</v>
      </c>
    </row>
    <row r="187">
      <c r="A187" s="218">
        <v>184.0</v>
      </c>
      <c r="B187" s="219">
        <v>184.0</v>
      </c>
      <c r="C187" s="221" t="s">
        <v>345</v>
      </c>
      <c r="D187" s="221" t="s">
        <v>1596</v>
      </c>
      <c r="E187" s="222" t="str">
        <f>VLOOKUP($F187,partners!$C$3:$O$16,13,FALSE)</f>
        <v>005</v>
      </c>
      <c r="F187" s="234" t="s">
        <v>92</v>
      </c>
      <c r="G187" s="224">
        <f>vlookup($H187,locations!$C$4:$G$227,5,FALSE)</f>
        <v>191</v>
      </c>
      <c r="H187" s="235" t="s">
        <v>2229</v>
      </c>
      <c r="I187" s="226" t="s">
        <v>2230</v>
      </c>
      <c r="J187" s="236"/>
      <c r="K187" s="227" t="s">
        <v>2231</v>
      </c>
      <c r="L187" s="237"/>
      <c r="M187" s="236"/>
      <c r="N187" s="230" t="str">
        <f t="shared" si="1"/>
        <v>9.23527, 12.4556931</v>
      </c>
      <c r="O187" s="168">
        <f t="shared" si="2"/>
        <v>184</v>
      </c>
      <c r="P187" s="231"/>
      <c r="Q187" s="231"/>
      <c r="R187" s="62" t="s">
        <v>2232</v>
      </c>
    </row>
    <row r="188">
      <c r="A188" s="218">
        <v>185.0</v>
      </c>
      <c r="B188" s="219">
        <v>185.0</v>
      </c>
      <c r="C188" s="221" t="s">
        <v>366</v>
      </c>
      <c r="D188" s="221" t="s">
        <v>969</v>
      </c>
      <c r="E188" s="222" t="str">
        <f>VLOOKUP($F188,partners!$C$3:$O$16,13,FALSE)</f>
        <v>005</v>
      </c>
      <c r="F188" s="234" t="s">
        <v>92</v>
      </c>
      <c r="G188" s="224">
        <f>vlookup($H188,locations!$C$4:$G$227,5,FALSE)</f>
        <v>202</v>
      </c>
      <c r="H188" s="235" t="s">
        <v>1717</v>
      </c>
      <c r="I188" s="238" t="s">
        <v>1717</v>
      </c>
      <c r="J188" s="229"/>
      <c r="K188" s="227"/>
      <c r="L188" s="237"/>
      <c r="M188" s="236"/>
      <c r="N188" s="230" t="str">
        <f t="shared" si="1"/>
        <v>8.9508329, 7.0767365</v>
      </c>
      <c r="O188" s="168">
        <f t="shared" si="2"/>
        <v>185</v>
      </c>
      <c r="P188" s="231"/>
      <c r="Q188" s="231"/>
      <c r="R188" s="62" t="s">
        <v>2233</v>
      </c>
    </row>
    <row r="189">
      <c r="A189" s="218">
        <v>186.0</v>
      </c>
      <c r="B189" s="219">
        <v>186.0</v>
      </c>
      <c r="C189" s="221" t="s">
        <v>327</v>
      </c>
      <c r="D189" s="221" t="s">
        <v>1596</v>
      </c>
      <c r="E189" s="222" t="str">
        <f>VLOOKUP($F189,partners!$C$3:$O$16,13,FALSE)</f>
        <v>005</v>
      </c>
      <c r="F189" s="234" t="s">
        <v>92</v>
      </c>
      <c r="G189" s="224">
        <f>vlookup($H189,locations!$C$4:$G$227,5,FALSE)</f>
        <v>204</v>
      </c>
      <c r="H189" s="235" t="s">
        <v>1722</v>
      </c>
      <c r="I189" s="226" t="s">
        <v>2234</v>
      </c>
      <c r="J189" s="236"/>
      <c r="K189" s="227" t="s">
        <v>2235</v>
      </c>
      <c r="L189" s="237"/>
      <c r="M189" s="236"/>
      <c r="N189" s="230" t="str">
        <f t="shared" si="1"/>
        <v>9.145340899999999, 7.3233953</v>
      </c>
      <c r="O189" s="168">
        <f t="shared" si="2"/>
        <v>186</v>
      </c>
      <c r="P189" s="231"/>
      <c r="Q189" s="231"/>
      <c r="R189" s="62" t="s">
        <v>2236</v>
      </c>
    </row>
    <row r="190">
      <c r="A190" s="218">
        <v>187.0</v>
      </c>
      <c r="B190" s="219">
        <v>187.0</v>
      </c>
      <c r="C190" s="221" t="s">
        <v>307</v>
      </c>
      <c r="D190" s="221" t="s">
        <v>1596</v>
      </c>
      <c r="E190" s="222" t="str">
        <f>VLOOKUP($F190,partners!$C$3:$O$16,13,FALSE)</f>
        <v>005</v>
      </c>
      <c r="F190" s="234" t="s">
        <v>92</v>
      </c>
      <c r="G190" s="224">
        <f>vlookup($H190,locations!$C$4:$G$227,5,FALSE)</f>
        <v>206</v>
      </c>
      <c r="H190" s="235" t="s">
        <v>1727</v>
      </c>
      <c r="I190" s="226" t="s">
        <v>2237</v>
      </c>
      <c r="J190" s="236"/>
      <c r="K190" s="227" t="s">
        <v>2238</v>
      </c>
      <c r="L190" s="237"/>
      <c r="M190" s="236"/>
      <c r="N190" s="230" t="str">
        <f t="shared" si="1"/>
        <v>9.06673, 7.442480000000001</v>
      </c>
      <c r="O190" s="168">
        <f t="shared" si="2"/>
        <v>187</v>
      </c>
      <c r="P190" s="231"/>
      <c r="Q190" s="231"/>
      <c r="R190" s="62" t="s">
        <v>2239</v>
      </c>
    </row>
    <row r="191">
      <c r="A191" s="218">
        <v>188.0</v>
      </c>
      <c r="B191" s="219">
        <v>188.0</v>
      </c>
      <c r="C191" s="221" t="s">
        <v>306</v>
      </c>
      <c r="D191" s="221" t="s">
        <v>1596</v>
      </c>
      <c r="E191" s="222" t="str">
        <f>VLOOKUP($F191,partners!$C$3:$O$16,13,FALSE)</f>
        <v>005</v>
      </c>
      <c r="F191" s="234" t="s">
        <v>92</v>
      </c>
      <c r="G191" s="224">
        <f>vlookup($H191,locations!$C$4:$G$227,5,FALSE)</f>
        <v>207</v>
      </c>
      <c r="H191" s="235" t="s">
        <v>2031</v>
      </c>
      <c r="I191" s="226" t="s">
        <v>2240</v>
      </c>
      <c r="J191" s="236"/>
      <c r="K191" s="227" t="s">
        <v>2241</v>
      </c>
      <c r="L191" s="237"/>
      <c r="M191" s="236"/>
      <c r="N191" s="230" t="str">
        <f t="shared" si="1"/>
        <v>9.092539, 7.213816199999999</v>
      </c>
      <c r="O191" s="168">
        <f t="shared" si="2"/>
        <v>188</v>
      </c>
      <c r="P191" s="231"/>
      <c r="Q191" s="231"/>
      <c r="R191" s="62" t="s">
        <v>2242</v>
      </c>
    </row>
    <row r="192">
      <c r="A192" s="218">
        <v>189.0</v>
      </c>
      <c r="B192" s="219">
        <v>189.0</v>
      </c>
      <c r="C192" s="221" t="s">
        <v>305</v>
      </c>
      <c r="D192" s="221" t="s">
        <v>1596</v>
      </c>
      <c r="E192" s="222" t="str">
        <f>VLOOKUP($F192,partners!$C$3:$O$16,13,FALSE)</f>
        <v>005</v>
      </c>
      <c r="F192" s="234" t="s">
        <v>92</v>
      </c>
      <c r="G192" s="224">
        <f>vlookup($H192,locations!$C$4:$G$227,5,FALSE)</f>
        <v>208</v>
      </c>
      <c r="H192" s="235" t="s">
        <v>2243</v>
      </c>
      <c r="I192" s="226" t="s">
        <v>2244</v>
      </c>
      <c r="J192" s="236"/>
      <c r="K192" s="227" t="s">
        <v>2245</v>
      </c>
      <c r="L192" s="237"/>
      <c r="M192" s="236"/>
      <c r="N192" s="230" t="str">
        <f t="shared" si="1"/>
        <v>9.0266823, 7.607355399999999</v>
      </c>
      <c r="O192" s="168">
        <f t="shared" si="2"/>
        <v>189</v>
      </c>
      <c r="P192" s="231"/>
      <c r="Q192" s="231"/>
      <c r="R192" s="62" t="s">
        <v>2246</v>
      </c>
    </row>
    <row r="193">
      <c r="A193" s="218">
        <v>190.0</v>
      </c>
      <c r="B193" s="219">
        <v>190.0</v>
      </c>
      <c r="C193" s="221" t="s">
        <v>308</v>
      </c>
      <c r="D193" s="221" t="s">
        <v>969</v>
      </c>
      <c r="E193" s="222" t="str">
        <f>VLOOKUP($F193,partners!$C$3:$O$16,13,FALSE)</f>
        <v>005</v>
      </c>
      <c r="F193" s="234" t="s">
        <v>92</v>
      </c>
      <c r="G193" s="224">
        <f>vlookup($H193,locations!$C$4:$G$227,5,FALSE)</f>
        <v>214</v>
      </c>
      <c r="H193" s="235" t="s">
        <v>2247</v>
      </c>
      <c r="I193" s="238" t="s">
        <v>2248</v>
      </c>
      <c r="J193" s="229"/>
      <c r="K193" s="227"/>
      <c r="L193" s="237"/>
      <c r="M193" s="236"/>
      <c r="N193" s="230" t="str">
        <f t="shared" si="1"/>
        <v>9.0292947, 7.4800633</v>
      </c>
      <c r="O193" s="168">
        <f t="shared" si="2"/>
        <v>190</v>
      </c>
      <c r="P193" s="231"/>
      <c r="Q193" s="231"/>
      <c r="R193" s="62" t="s">
        <v>2249</v>
      </c>
    </row>
    <row r="194">
      <c r="A194" s="218">
        <v>191.0</v>
      </c>
      <c r="B194" s="219">
        <v>191.0</v>
      </c>
      <c r="C194" s="221" t="s">
        <v>358</v>
      </c>
      <c r="D194" s="221" t="s">
        <v>1596</v>
      </c>
      <c r="E194" s="222" t="str">
        <f>VLOOKUP($F194,partners!$C$3:$O$16,13,FALSE)</f>
        <v>005</v>
      </c>
      <c r="F194" s="234" t="s">
        <v>92</v>
      </c>
      <c r="G194" s="224">
        <f>vlookup($H194,locations!$C$4:$G$227,5,FALSE)</f>
        <v>216</v>
      </c>
      <c r="H194" s="235" t="s">
        <v>1732</v>
      </c>
      <c r="I194" s="226" t="s">
        <v>2250</v>
      </c>
      <c r="J194" s="229"/>
      <c r="K194" s="227" t="s">
        <v>2251</v>
      </c>
      <c r="L194" s="237"/>
      <c r="M194" s="236"/>
      <c r="N194" s="230" t="str">
        <f t="shared" si="1"/>
        <v>5.576118, -0.2444038</v>
      </c>
      <c r="O194" s="168">
        <f t="shared" si="2"/>
        <v>191</v>
      </c>
      <c r="P194" s="231"/>
      <c r="Q194" s="231"/>
      <c r="R194" s="62" t="s">
        <v>2252</v>
      </c>
    </row>
    <row r="195">
      <c r="A195" s="218">
        <v>192.0</v>
      </c>
      <c r="B195" s="219">
        <v>192.0</v>
      </c>
      <c r="C195" s="221" t="s">
        <v>2253</v>
      </c>
      <c r="D195" s="221" t="s">
        <v>1596</v>
      </c>
      <c r="E195" s="222" t="str">
        <f>VLOOKUP($F195,partners!$C$3:$O$16,13,FALSE)</f>
        <v>005</v>
      </c>
      <c r="F195" s="234" t="s">
        <v>92</v>
      </c>
      <c r="G195" s="224">
        <f>vlookup($H195,locations!$C$4:$G$227,5,FALSE)</f>
        <v>220</v>
      </c>
      <c r="H195" s="235" t="s">
        <v>2254</v>
      </c>
      <c r="I195" s="226" t="s">
        <v>2255</v>
      </c>
      <c r="J195" s="229"/>
      <c r="K195" s="227" t="s">
        <v>2256</v>
      </c>
      <c r="L195" s="237"/>
      <c r="M195" s="236"/>
      <c r="N195" s="230" t="str">
        <f t="shared" si="1"/>
        <v>5.7348119, 0.0302354</v>
      </c>
      <c r="O195" s="168">
        <f t="shared" si="2"/>
        <v>192</v>
      </c>
      <c r="P195" s="231"/>
      <c r="Q195" s="231"/>
      <c r="R195" s="62" t="s">
        <v>2257</v>
      </c>
    </row>
    <row r="196">
      <c r="A196" s="218">
        <v>193.0</v>
      </c>
      <c r="B196" s="219">
        <v>193.0</v>
      </c>
      <c r="C196" s="221" t="s">
        <v>2258</v>
      </c>
      <c r="D196" s="221" t="s">
        <v>1596</v>
      </c>
      <c r="E196" s="222" t="str">
        <f>VLOOKUP($F196,partners!$C$3:$O$16,13,FALSE)</f>
        <v>005</v>
      </c>
      <c r="F196" s="234" t="s">
        <v>92</v>
      </c>
      <c r="G196" s="224">
        <f>vlookup($H196,locations!$C$4:$G$227,5,FALSE)</f>
        <v>221</v>
      </c>
      <c r="H196" s="235" t="s">
        <v>2259</v>
      </c>
      <c r="I196" s="226" t="s">
        <v>2260</v>
      </c>
      <c r="J196" s="229"/>
      <c r="K196" s="227" t="s">
        <v>2261</v>
      </c>
      <c r="L196" s="237"/>
      <c r="M196" s="236"/>
      <c r="N196" s="230" t="str">
        <f t="shared" si="1"/>
        <v>5.669665, -0.1725485</v>
      </c>
      <c r="O196" s="168">
        <f t="shared" si="2"/>
        <v>193</v>
      </c>
      <c r="P196" s="231"/>
      <c r="Q196" s="231"/>
      <c r="R196" s="62" t="s">
        <v>2262</v>
      </c>
    </row>
  </sheetData>
  <autoFilter ref="$A$3:$M$196">
    <sortState ref="A3:M196">
      <sortCondition ref="A3:A196"/>
      <sortCondition descending="1" ref="F3:F196"/>
    </sortState>
  </autoFilter>
  <mergeCells count="1">
    <mergeCell ref="L2:M2"/>
  </mergeCells>
  <dataValidations>
    <dataValidation type="list" allowBlank="1" showErrorMessage="1" sqref="H4:H196">
      <formula1>locations!$C$4:$C$227</formula1>
    </dataValidation>
    <dataValidation type="list" allowBlank="1" showErrorMessage="1" sqref="F4:F196">
      <formula1>partners!$C$4:$C$16</formula1>
    </dataValidation>
    <dataValidation type="list" allowBlank="1" showErrorMessage="1" sqref="D4:D196">
      <formula1>"Terminal,Dropoff,Pickup"</formula1>
    </dataValidation>
  </dataValidations>
  <drawing r:id="rId1"/>
</worksheet>
</file>