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00" tabRatio="500" activeTab="1"/>
  </bookViews>
  <sheets>
    <sheet name="Plain Silks" sheetId="1" r:id="rId1"/>
    <sheet name="Patterned Silks" sheetId="2" r:id="rId2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30" i="2"/>
  <c r="L30"/>
  <c r="E30"/>
  <c r="F30"/>
  <c r="G30"/>
  <c r="H30"/>
  <c r="J30"/>
  <c r="C30"/>
  <c r="M29"/>
  <c r="L29"/>
  <c r="E29"/>
  <c r="F29"/>
  <c r="G29"/>
  <c r="H29"/>
  <c r="J29"/>
  <c r="C29"/>
  <c r="M28"/>
  <c r="L28"/>
  <c r="E28"/>
  <c r="F28"/>
  <c r="G28"/>
  <c r="H28"/>
  <c r="J28"/>
  <c r="C28"/>
  <c r="M27"/>
  <c r="L27"/>
  <c r="E27"/>
  <c r="F27"/>
  <c r="G27"/>
  <c r="H27"/>
  <c r="J27"/>
  <c r="C27"/>
  <c r="M26"/>
  <c r="L26"/>
  <c r="E26"/>
  <c r="F26"/>
  <c r="G26"/>
  <c r="H26"/>
  <c r="J26"/>
  <c r="C26"/>
  <c r="M25"/>
  <c r="L25"/>
  <c r="E25"/>
  <c r="F25"/>
  <c r="G25"/>
  <c r="H25"/>
  <c r="J25"/>
  <c r="C25"/>
  <c r="M24"/>
  <c r="L24"/>
  <c r="E24"/>
  <c r="F24"/>
  <c r="G24"/>
  <c r="H24"/>
  <c r="J24"/>
  <c r="C24"/>
  <c r="M23"/>
  <c r="L23"/>
  <c r="E23"/>
  <c r="F23"/>
  <c r="G23"/>
  <c r="H23"/>
  <c r="J23"/>
  <c r="C23"/>
  <c r="M22"/>
  <c r="L22"/>
  <c r="E22"/>
  <c r="F22"/>
  <c r="G22"/>
  <c r="H22"/>
  <c r="J22"/>
  <c r="C22"/>
  <c r="E24" i="1"/>
  <c r="F24"/>
  <c r="G24"/>
  <c r="H24"/>
  <c r="J24"/>
  <c r="L24"/>
  <c r="M24"/>
  <c r="C24"/>
  <c r="E25"/>
  <c r="F25"/>
  <c r="G25"/>
  <c r="H25"/>
  <c r="J25"/>
  <c r="L25"/>
  <c r="M25"/>
  <c r="C25"/>
  <c r="E26"/>
  <c r="F26"/>
  <c r="G26"/>
  <c r="H26"/>
  <c r="J26"/>
  <c r="L26"/>
  <c r="M26"/>
  <c r="C26"/>
  <c r="E27"/>
  <c r="F27"/>
  <c r="G27"/>
  <c r="H27"/>
  <c r="J27"/>
  <c r="L27"/>
  <c r="M27"/>
  <c r="C27"/>
  <c r="E28"/>
  <c r="F28"/>
  <c r="G28"/>
  <c r="H28"/>
  <c r="J28"/>
  <c r="L28"/>
  <c r="M28"/>
  <c r="C28"/>
  <c r="E29"/>
  <c r="F29"/>
  <c r="G29"/>
  <c r="H29"/>
  <c r="J29"/>
  <c r="L29"/>
  <c r="M29"/>
  <c r="C29"/>
  <c r="E30"/>
  <c r="F30"/>
  <c r="G30"/>
  <c r="H30"/>
  <c r="J30"/>
  <c r="L30"/>
  <c r="M30"/>
  <c r="C30"/>
  <c r="E23"/>
  <c r="F23"/>
  <c r="G23"/>
  <c r="H23"/>
  <c r="L23"/>
  <c r="M23"/>
  <c r="J23"/>
  <c r="C23"/>
  <c r="M22"/>
  <c r="L22"/>
  <c r="E22"/>
  <c r="F22"/>
  <c r="G22"/>
  <c r="H22"/>
  <c r="J22"/>
  <c r="C22"/>
</calcChain>
</file>

<file path=xl/sharedStrings.xml><?xml version="1.0" encoding="utf-8"?>
<sst xmlns="http://schemas.openxmlformats.org/spreadsheetml/2006/main" count="92" uniqueCount="30">
  <si>
    <t>Returns addition (cm)</t>
    <phoneticPr fontId="1" type="noConversion"/>
  </si>
  <si>
    <t>Side hems addition (cm)</t>
    <phoneticPr fontId="1" type="noConversion"/>
  </si>
  <si>
    <t>Turnings addition (cm)</t>
    <phoneticPr fontId="1" type="noConversion"/>
  </si>
  <si>
    <t>Fabric width (cm)</t>
    <phoneticPr fontId="1" type="noConversion"/>
  </si>
  <si>
    <t>Cotton lining (£/m)</t>
    <phoneticPr fontId="1" type="noConversion"/>
  </si>
  <si>
    <t>Blackout lining (£/m)</t>
    <phoneticPr fontId="1" type="noConversion"/>
  </si>
  <si>
    <t>Thermal lining (£/m)</t>
    <phoneticPr fontId="1" type="noConversion"/>
  </si>
  <si>
    <t>Cotton lining labour (£/m)</t>
    <phoneticPr fontId="1" type="noConversion"/>
  </si>
  <si>
    <t>Blackout lining labour (£/m)</t>
    <phoneticPr fontId="1" type="noConversion"/>
  </si>
  <si>
    <t>Thermal lining labour (£/m)</t>
    <phoneticPr fontId="1" type="noConversion"/>
  </si>
  <si>
    <t>Silk Price (£/m)</t>
    <phoneticPr fontId="1" type="noConversion"/>
  </si>
  <si>
    <t>Widths</t>
    <phoneticPr fontId="1" type="noConversion"/>
  </si>
  <si>
    <t>Heading multiple</t>
    <phoneticPr fontId="1" type="noConversion"/>
  </si>
  <si>
    <t>Pencil pleat</t>
    <phoneticPr fontId="1" type="noConversion"/>
  </si>
  <si>
    <t>Whole Widths</t>
    <phoneticPr fontId="1" type="noConversion"/>
  </si>
  <si>
    <t>Fabric (m)</t>
    <phoneticPr fontId="1" type="noConversion"/>
  </si>
  <si>
    <t>Price (£)</t>
    <phoneticPr fontId="1" type="noConversion"/>
  </si>
  <si>
    <t>Cotton</t>
    <phoneticPr fontId="1" type="noConversion"/>
  </si>
  <si>
    <t>Lining cost (£/m)</t>
    <phoneticPr fontId="1" type="noConversion"/>
  </si>
  <si>
    <t>Lining labour cost (£/m)</t>
    <phoneticPr fontId="1" type="noConversion"/>
  </si>
  <si>
    <t>Price (incl Lining) (£)</t>
    <phoneticPr fontId="1" type="noConversion"/>
  </si>
  <si>
    <t>Heading</t>
    <phoneticPr fontId="1" type="noConversion"/>
  </si>
  <si>
    <t>Width (cm)</t>
    <phoneticPr fontId="1" type="noConversion"/>
  </si>
  <si>
    <t>Drop (cm)</t>
    <phoneticPr fontId="1" type="noConversion"/>
  </si>
  <si>
    <t>Lining</t>
    <phoneticPr fontId="1" type="noConversion"/>
  </si>
  <si>
    <t>Pencil pleat multiple</t>
    <phoneticPr fontId="1" type="noConversion"/>
  </si>
  <si>
    <t>Deep pencil pleat multiple</t>
    <phoneticPr fontId="1" type="noConversion"/>
  </si>
  <si>
    <t>Double pleat multiple</t>
    <phoneticPr fontId="1" type="noConversion"/>
  </si>
  <si>
    <t>Triple pleat multiple</t>
    <phoneticPr fontId="1" type="noConversion"/>
  </si>
  <si>
    <t>Eyelet pleat multiple</t>
    <phoneticPr fontId="1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</si>
</sst>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b/>
      <sz val="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30"/>
  <sheetViews>
    <sheetView topLeftCell="A6" zoomScale="150" workbookViewId="0">
      <selection activeCell="C22" sqref="C22"/>
    </sheetView>
  </sheetViews>
  <sheetFormatPr baseColWidth="10" defaultRowHeight="13"/>
  <cols>
    <col min="1" max="1" width="21.28515625" customWidth="1"/>
    <col min="3" max="3" width="16.85546875" customWidth="1"/>
    <col min="5" max="5" width="13.7109375" customWidth="1"/>
    <col min="7" max="8" width="11.42578125" customWidth="1"/>
    <col min="9" max="9" width="12.5703125" customWidth="1"/>
    <col min="12" max="12" width="14.140625" customWidth="1"/>
    <col min="13" max="13" width="19.140625" customWidth="1"/>
  </cols>
  <sheetData>
    <row r="1" spans="1:2">
      <c r="A1" t="s">
        <v>25</v>
      </c>
      <c r="B1">
        <v>2.5</v>
      </c>
    </row>
    <row r="2" spans="1:2">
      <c r="A2" t="s">
        <v>26</v>
      </c>
      <c r="B2">
        <v>2.5</v>
      </c>
    </row>
    <row r="3" spans="1:2">
      <c r="A3" t="s">
        <v>27</v>
      </c>
      <c r="B3">
        <v>2.75</v>
      </c>
    </row>
    <row r="4" spans="1:2">
      <c r="A4" t="s">
        <v>28</v>
      </c>
      <c r="B4">
        <v>2.75</v>
      </c>
    </row>
    <row r="5" spans="1:2">
      <c r="A5" t="s">
        <v>29</v>
      </c>
      <c r="B5">
        <v>2</v>
      </c>
    </row>
    <row r="7" spans="1:2">
      <c r="A7" t="s">
        <v>0</v>
      </c>
      <c r="B7">
        <v>12</v>
      </c>
    </row>
    <row r="8" spans="1:2">
      <c r="A8" t="s">
        <v>1</v>
      </c>
      <c r="B8">
        <v>20</v>
      </c>
    </row>
    <row r="9" spans="1:2">
      <c r="A9" t="s">
        <v>2</v>
      </c>
      <c r="B9">
        <v>20</v>
      </c>
    </row>
    <row r="11" spans="1:2">
      <c r="A11" t="s">
        <v>3</v>
      </c>
      <c r="B11">
        <v>137</v>
      </c>
    </row>
    <row r="13" spans="1:2">
      <c r="A13" t="s">
        <v>4</v>
      </c>
      <c r="B13">
        <v>4</v>
      </c>
    </row>
    <row r="14" spans="1:2">
      <c r="A14" t="s">
        <v>5</v>
      </c>
      <c r="B14">
        <v>4.8</v>
      </c>
    </row>
    <row r="15" spans="1:2">
      <c r="A15" t="s">
        <v>6</v>
      </c>
      <c r="B15">
        <v>4.5</v>
      </c>
    </row>
    <row r="17" spans="1:13">
      <c r="A17" t="s">
        <v>7</v>
      </c>
      <c r="B17">
        <v>4</v>
      </c>
    </row>
    <row r="18" spans="1:13">
      <c r="A18" t="s">
        <v>8</v>
      </c>
      <c r="B18">
        <v>4</v>
      </c>
    </row>
    <row r="19" spans="1:13">
      <c r="A19" t="s">
        <v>9</v>
      </c>
      <c r="B19">
        <v>4</v>
      </c>
    </row>
    <row r="21" spans="1:13" s="1" customFormat="1" ht="12">
      <c r="A21" s="1" t="s">
        <v>22</v>
      </c>
      <c r="B21" s="1" t="s">
        <v>23</v>
      </c>
      <c r="C21" s="1" t="s">
        <v>20</v>
      </c>
      <c r="D21" s="1" t="s">
        <v>21</v>
      </c>
      <c r="E21" s="1" t="s">
        <v>12</v>
      </c>
      <c r="F21" s="1" t="s">
        <v>11</v>
      </c>
      <c r="G21" s="1" t="s">
        <v>14</v>
      </c>
      <c r="H21" s="1" t="s">
        <v>15</v>
      </c>
      <c r="I21" s="1" t="s">
        <v>10</v>
      </c>
      <c r="J21" s="1" t="s">
        <v>16</v>
      </c>
      <c r="K21" s="1" t="s">
        <v>24</v>
      </c>
      <c r="L21" s="1" t="s">
        <v>18</v>
      </c>
      <c r="M21" s="1" t="s">
        <v>19</v>
      </c>
    </row>
    <row r="22" spans="1:13">
      <c r="A22">
        <v>100</v>
      </c>
      <c r="B22">
        <v>228</v>
      </c>
      <c r="C22">
        <f>(H22*L22)+(H22*M22)+J22</f>
        <v>282.72000000000003</v>
      </c>
      <c r="D22" t="s">
        <v>13</v>
      </c>
      <c r="E22">
        <f>$B$1</f>
        <v>2.5</v>
      </c>
      <c r="F22">
        <f>(((A22+$B$7)*E22)+$B$8)/$B$11</f>
        <v>2.1897810218978102</v>
      </c>
      <c r="G22">
        <f>ROUNDUP(F22,0)</f>
        <v>3</v>
      </c>
      <c r="H22">
        <f>(B22+$B$9)*G22/100</f>
        <v>7.44</v>
      </c>
      <c r="I22">
        <v>30</v>
      </c>
      <c r="J22">
        <f>H22*I22</f>
        <v>223.20000000000002</v>
      </c>
      <c r="K22" t="s">
        <v>17</v>
      </c>
      <c r="L22">
        <f>$B$13</f>
        <v>4</v>
      </c>
      <c r="M22">
        <f>$B$17</f>
        <v>4</v>
      </c>
    </row>
    <row r="23" spans="1:13">
      <c r="A23">
        <v>120</v>
      </c>
      <c r="B23">
        <v>228</v>
      </c>
      <c r="C23">
        <f>(H23*L23)+(H23*M23)+J23</f>
        <v>282.72000000000003</v>
      </c>
      <c r="D23" t="s">
        <v>13</v>
      </c>
      <c r="E23">
        <f>$B$1</f>
        <v>2.5</v>
      </c>
      <c r="F23">
        <f>(((A23+$B$7)*E23)+$B$8)/$B$11</f>
        <v>2.5547445255474455</v>
      </c>
      <c r="G23">
        <f>ROUNDUP(F23,0)</f>
        <v>3</v>
      </c>
      <c r="H23">
        <f>(B23+$B$9)*G23/100</f>
        <v>7.44</v>
      </c>
      <c r="I23">
        <v>30</v>
      </c>
      <c r="J23">
        <f>H23*I23</f>
        <v>223.20000000000002</v>
      </c>
      <c r="K23" t="s">
        <v>17</v>
      </c>
      <c r="L23">
        <f>$B$13</f>
        <v>4</v>
      </c>
      <c r="M23">
        <f>$B$17</f>
        <v>4</v>
      </c>
    </row>
    <row r="24" spans="1:13">
      <c r="A24">
        <v>140</v>
      </c>
      <c r="B24">
        <v>228</v>
      </c>
      <c r="C24">
        <f>(H24*L24)+(H24*M24)+J24</f>
        <v>282.72000000000003</v>
      </c>
      <c r="D24" t="s">
        <v>13</v>
      </c>
      <c r="E24">
        <f t="shared" ref="E24:E30" si="0">$B$1</f>
        <v>2.5</v>
      </c>
      <c r="F24">
        <f t="shared" ref="F24:F30" si="1">(((A24+$B$7)*E24)+$B$8)/$B$11</f>
        <v>2.9197080291970803</v>
      </c>
      <c r="G24">
        <f t="shared" ref="G24:G30" si="2">ROUNDUP(F24,0)</f>
        <v>3</v>
      </c>
      <c r="H24">
        <f t="shared" ref="H24:H30" si="3">(B24+$B$9)*G24/100</f>
        <v>7.44</v>
      </c>
      <c r="I24">
        <v>30</v>
      </c>
      <c r="J24">
        <f t="shared" ref="J24:J30" si="4">H24*I24</f>
        <v>223.20000000000002</v>
      </c>
      <c r="K24" t="s">
        <v>17</v>
      </c>
      <c r="L24">
        <f t="shared" ref="L24:L30" si="5">$B$13</f>
        <v>4</v>
      </c>
      <c r="M24">
        <f t="shared" ref="M24:M30" si="6">$B$17</f>
        <v>4</v>
      </c>
    </row>
    <row r="25" spans="1:13">
      <c r="A25">
        <v>160</v>
      </c>
      <c r="B25">
        <v>228</v>
      </c>
      <c r="C25">
        <f>(H25*L25)+(H25*M25)+J25</f>
        <v>376.96000000000004</v>
      </c>
      <c r="D25" t="s">
        <v>13</v>
      </c>
      <c r="E25">
        <f t="shared" si="0"/>
        <v>2.5</v>
      </c>
      <c r="F25">
        <f t="shared" si="1"/>
        <v>3.2846715328467155</v>
      </c>
      <c r="G25">
        <f t="shared" si="2"/>
        <v>4</v>
      </c>
      <c r="H25">
        <f t="shared" si="3"/>
        <v>9.92</v>
      </c>
      <c r="I25">
        <v>30</v>
      </c>
      <c r="J25">
        <f t="shared" si="4"/>
        <v>297.60000000000002</v>
      </c>
      <c r="K25" t="s">
        <v>17</v>
      </c>
      <c r="L25">
        <f t="shared" si="5"/>
        <v>4</v>
      </c>
      <c r="M25">
        <f t="shared" si="6"/>
        <v>4</v>
      </c>
    </row>
    <row r="26" spans="1:13">
      <c r="A26">
        <v>180</v>
      </c>
      <c r="B26">
        <v>228</v>
      </c>
      <c r="C26">
        <f>(H26*L26)+(H26*M26)+J26</f>
        <v>376.96000000000004</v>
      </c>
      <c r="D26" t="s">
        <v>13</v>
      </c>
      <c r="E26">
        <f t="shared" si="0"/>
        <v>2.5</v>
      </c>
      <c r="F26">
        <f t="shared" si="1"/>
        <v>3.6496350364963503</v>
      </c>
      <c r="G26">
        <f t="shared" si="2"/>
        <v>4</v>
      </c>
      <c r="H26">
        <f t="shared" si="3"/>
        <v>9.92</v>
      </c>
      <c r="I26">
        <v>30</v>
      </c>
      <c r="J26">
        <f t="shared" si="4"/>
        <v>297.60000000000002</v>
      </c>
      <c r="K26" t="s">
        <v>17</v>
      </c>
      <c r="L26">
        <f t="shared" si="5"/>
        <v>4</v>
      </c>
      <c r="M26">
        <f t="shared" si="6"/>
        <v>4</v>
      </c>
    </row>
    <row r="27" spans="1:13">
      <c r="A27">
        <v>200</v>
      </c>
      <c r="B27">
        <v>228</v>
      </c>
      <c r="C27">
        <f>(H27*L27)+(H27*M27)+J27</f>
        <v>471.2</v>
      </c>
      <c r="D27" t="s">
        <v>13</v>
      </c>
      <c r="E27">
        <f t="shared" si="0"/>
        <v>2.5</v>
      </c>
      <c r="F27">
        <f t="shared" si="1"/>
        <v>4.0145985401459852</v>
      </c>
      <c r="G27">
        <f t="shared" si="2"/>
        <v>5</v>
      </c>
      <c r="H27">
        <f t="shared" si="3"/>
        <v>12.4</v>
      </c>
      <c r="I27">
        <v>30</v>
      </c>
      <c r="J27">
        <f t="shared" si="4"/>
        <v>372</v>
      </c>
      <c r="K27" t="s">
        <v>17</v>
      </c>
      <c r="L27">
        <f t="shared" si="5"/>
        <v>4</v>
      </c>
      <c r="M27">
        <f t="shared" si="6"/>
        <v>4</v>
      </c>
    </row>
    <row r="28" spans="1:13">
      <c r="A28">
        <v>220</v>
      </c>
      <c r="B28">
        <v>228</v>
      </c>
      <c r="C28">
        <f>(H28*L28)+(H28*M28)+J28</f>
        <v>471.2</v>
      </c>
      <c r="D28" t="s">
        <v>13</v>
      </c>
      <c r="E28">
        <f t="shared" si="0"/>
        <v>2.5</v>
      </c>
      <c r="F28">
        <f t="shared" si="1"/>
        <v>4.3795620437956204</v>
      </c>
      <c r="G28">
        <f t="shared" si="2"/>
        <v>5</v>
      </c>
      <c r="H28">
        <f t="shared" si="3"/>
        <v>12.4</v>
      </c>
      <c r="I28">
        <v>30</v>
      </c>
      <c r="J28">
        <f t="shared" si="4"/>
        <v>372</v>
      </c>
      <c r="K28" t="s">
        <v>17</v>
      </c>
      <c r="L28">
        <f t="shared" si="5"/>
        <v>4</v>
      </c>
      <c r="M28">
        <f t="shared" si="6"/>
        <v>4</v>
      </c>
    </row>
    <row r="29" spans="1:13">
      <c r="A29">
        <v>240</v>
      </c>
      <c r="B29">
        <v>228</v>
      </c>
      <c r="C29">
        <f>(H29*L29)+(H29*M29)+J29</f>
        <v>471.2</v>
      </c>
      <c r="D29" t="s">
        <v>13</v>
      </c>
      <c r="E29">
        <f t="shared" si="0"/>
        <v>2.5</v>
      </c>
      <c r="F29">
        <f t="shared" si="1"/>
        <v>4.7445255474452557</v>
      </c>
      <c r="G29">
        <f t="shared" si="2"/>
        <v>5</v>
      </c>
      <c r="H29">
        <f t="shared" si="3"/>
        <v>12.4</v>
      </c>
      <c r="I29">
        <v>30</v>
      </c>
      <c r="J29">
        <f t="shared" si="4"/>
        <v>372</v>
      </c>
      <c r="K29" t="s">
        <v>17</v>
      </c>
      <c r="L29">
        <f t="shared" si="5"/>
        <v>4</v>
      </c>
      <c r="M29">
        <f t="shared" si="6"/>
        <v>4</v>
      </c>
    </row>
    <row r="30" spans="1:13">
      <c r="A30">
        <v>260</v>
      </c>
      <c r="B30">
        <v>228</v>
      </c>
      <c r="C30">
        <f>(H30*L30)+(H30*M30)+J30</f>
        <v>565.44000000000005</v>
      </c>
      <c r="D30" t="s">
        <v>13</v>
      </c>
      <c r="E30">
        <f t="shared" si="0"/>
        <v>2.5</v>
      </c>
      <c r="F30">
        <f t="shared" si="1"/>
        <v>5.1094890510948909</v>
      </c>
      <c r="G30">
        <f t="shared" si="2"/>
        <v>6</v>
      </c>
      <c r="H30">
        <f t="shared" si="3"/>
        <v>14.88</v>
      </c>
      <c r="I30">
        <v>30</v>
      </c>
      <c r="J30">
        <f t="shared" si="4"/>
        <v>446.40000000000003</v>
      </c>
      <c r="K30" t="s">
        <v>17</v>
      </c>
      <c r="L30">
        <f t="shared" si="5"/>
        <v>4</v>
      </c>
      <c r="M30">
        <f t="shared" si="6"/>
        <v>4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30"/>
  <sheetViews>
    <sheetView tabSelected="1" topLeftCell="A6" zoomScale="150" workbookViewId="0">
      <selection activeCell="C22" sqref="C22"/>
    </sheetView>
  </sheetViews>
  <sheetFormatPr baseColWidth="10" defaultRowHeight="13"/>
  <cols>
    <col min="1" max="1" width="21.28515625" customWidth="1"/>
    <col min="3" max="3" width="16.85546875" customWidth="1"/>
    <col min="5" max="5" width="13.7109375" customWidth="1"/>
    <col min="7" max="8" width="11.42578125" customWidth="1"/>
    <col min="9" max="9" width="12.5703125" customWidth="1"/>
    <col min="12" max="12" width="14.140625" customWidth="1"/>
    <col min="13" max="13" width="19.140625" customWidth="1"/>
  </cols>
  <sheetData>
    <row r="1" spans="1:2">
      <c r="A1" t="s">
        <v>25</v>
      </c>
      <c r="B1">
        <v>2.5</v>
      </c>
    </row>
    <row r="2" spans="1:2">
      <c r="A2" t="s">
        <v>26</v>
      </c>
      <c r="B2">
        <v>2.5</v>
      </c>
    </row>
    <row r="3" spans="1:2">
      <c r="A3" t="s">
        <v>27</v>
      </c>
      <c r="B3">
        <v>2.75</v>
      </c>
    </row>
    <row r="4" spans="1:2">
      <c r="A4" t="s">
        <v>28</v>
      </c>
      <c r="B4">
        <v>2.75</v>
      </c>
    </row>
    <row r="5" spans="1:2">
      <c r="A5" t="s">
        <v>29</v>
      </c>
      <c r="B5">
        <v>2</v>
      </c>
    </row>
    <row r="7" spans="1:2">
      <c r="A7" t="s">
        <v>0</v>
      </c>
      <c r="B7">
        <v>12</v>
      </c>
    </row>
    <row r="8" spans="1:2">
      <c r="A8" t="s">
        <v>1</v>
      </c>
      <c r="B8">
        <v>20</v>
      </c>
    </row>
    <row r="9" spans="1:2">
      <c r="A9" t="s">
        <v>2</v>
      </c>
      <c r="B9">
        <v>20</v>
      </c>
    </row>
    <row r="11" spans="1:2">
      <c r="A11" t="s">
        <v>3</v>
      </c>
      <c r="B11">
        <v>137</v>
      </c>
    </row>
    <row r="13" spans="1:2">
      <c r="A13" t="s">
        <v>4</v>
      </c>
      <c r="B13">
        <v>4</v>
      </c>
    </row>
    <row r="14" spans="1:2">
      <c r="A14" t="s">
        <v>5</v>
      </c>
      <c r="B14">
        <v>4.8</v>
      </c>
    </row>
    <row r="15" spans="1:2">
      <c r="A15" t="s">
        <v>6</v>
      </c>
      <c r="B15">
        <v>4.5</v>
      </c>
    </row>
    <row r="17" spans="1:13">
      <c r="A17" t="s">
        <v>7</v>
      </c>
      <c r="B17">
        <v>4</v>
      </c>
    </row>
    <row r="18" spans="1:13">
      <c r="A18" t="s">
        <v>8</v>
      </c>
      <c r="B18">
        <v>4</v>
      </c>
    </row>
    <row r="19" spans="1:13">
      <c r="A19" t="s">
        <v>9</v>
      </c>
      <c r="B19">
        <v>4</v>
      </c>
    </row>
    <row r="21" spans="1:13" s="1" customFormat="1" ht="12">
      <c r="A21" s="1" t="s">
        <v>22</v>
      </c>
      <c r="B21" s="1" t="s">
        <v>23</v>
      </c>
      <c r="C21" s="1" t="s">
        <v>20</v>
      </c>
      <c r="D21" s="1" t="s">
        <v>21</v>
      </c>
      <c r="E21" s="1" t="s">
        <v>12</v>
      </c>
      <c r="F21" s="1" t="s">
        <v>11</v>
      </c>
      <c r="G21" s="1" t="s">
        <v>14</v>
      </c>
      <c r="H21" s="1" t="s">
        <v>15</v>
      </c>
      <c r="I21" s="1" t="s">
        <v>10</v>
      </c>
      <c r="J21" s="1" t="s">
        <v>16</v>
      </c>
      <c r="K21" s="1" t="s">
        <v>24</v>
      </c>
      <c r="L21" s="1" t="s">
        <v>18</v>
      </c>
      <c r="M21" s="1" t="s">
        <v>19</v>
      </c>
    </row>
    <row r="22" spans="1:13">
      <c r="A22">
        <v>100</v>
      </c>
      <c r="B22">
        <v>228</v>
      </c>
      <c r="C22">
        <f>(H22*L22)+(H22*M22)+J22</f>
        <v>282.72000000000003</v>
      </c>
      <c r="D22" t="s">
        <v>13</v>
      </c>
      <c r="E22">
        <f>$B$1</f>
        <v>2.5</v>
      </c>
      <c r="F22">
        <f>(((A22+$B$7)*E22)+$B$8)/$B$11</f>
        <v>2.1897810218978102</v>
      </c>
      <c r="G22">
        <f>ROUNDUP(F22,0)</f>
        <v>3</v>
      </c>
      <c r="H22">
        <f>(B22+$B$9)*G22/100</f>
        <v>7.44</v>
      </c>
      <c r="I22">
        <v>30</v>
      </c>
      <c r="J22">
        <f>H22*I22</f>
        <v>223.20000000000002</v>
      </c>
      <c r="K22" t="s">
        <v>17</v>
      </c>
      <c r="L22">
        <f>$B$13</f>
        <v>4</v>
      </c>
      <c r="M22">
        <f>$B$17</f>
        <v>4</v>
      </c>
    </row>
    <row r="23" spans="1:13">
      <c r="A23">
        <v>120</v>
      </c>
      <c r="B23">
        <v>228</v>
      </c>
      <c r="C23">
        <f>(H23*L23)+(H23*M23)+J23</f>
        <v>282.72000000000003</v>
      </c>
      <c r="D23" t="s">
        <v>13</v>
      </c>
      <c r="E23">
        <f>$B$1</f>
        <v>2.5</v>
      </c>
      <c r="F23">
        <f>(((A23+$B$7)*E23)+$B$8)/$B$11</f>
        <v>2.5547445255474455</v>
      </c>
      <c r="G23">
        <f>ROUNDUP(F23,0)</f>
        <v>3</v>
      </c>
      <c r="H23">
        <f>(B23+$B$9)*G23/100</f>
        <v>7.44</v>
      </c>
      <c r="I23">
        <v>30</v>
      </c>
      <c r="J23">
        <f>H23*I23</f>
        <v>223.20000000000002</v>
      </c>
      <c r="K23" t="s">
        <v>17</v>
      </c>
      <c r="L23">
        <f>$B$13</f>
        <v>4</v>
      </c>
      <c r="M23">
        <f>$B$17</f>
        <v>4</v>
      </c>
    </row>
    <row r="24" spans="1:13">
      <c r="A24">
        <v>140</v>
      </c>
      <c r="B24">
        <v>228</v>
      </c>
      <c r="C24">
        <f>(H24*L24)+(H24*M24)+J24</f>
        <v>282.72000000000003</v>
      </c>
      <c r="D24" t="s">
        <v>13</v>
      </c>
      <c r="E24">
        <f t="shared" ref="E24:E30" si="0">$B$1</f>
        <v>2.5</v>
      </c>
      <c r="F24">
        <f t="shared" ref="F24:F30" si="1">(((A24+$B$7)*E24)+$B$8)/$B$11</f>
        <v>2.9197080291970803</v>
      </c>
      <c r="G24">
        <f t="shared" ref="G24:G30" si="2">ROUNDUP(F24,0)</f>
        <v>3</v>
      </c>
      <c r="H24">
        <f t="shared" ref="H24:H30" si="3">(B24+$B$9)*G24/100</f>
        <v>7.44</v>
      </c>
      <c r="I24">
        <v>30</v>
      </c>
      <c r="J24">
        <f t="shared" ref="J24:J30" si="4">H24*I24</f>
        <v>223.20000000000002</v>
      </c>
      <c r="K24" t="s">
        <v>17</v>
      </c>
      <c r="L24">
        <f t="shared" ref="L24:L30" si="5">$B$13</f>
        <v>4</v>
      </c>
      <c r="M24">
        <f t="shared" ref="M24:M30" si="6">$B$17</f>
        <v>4</v>
      </c>
    </row>
    <row r="25" spans="1:13">
      <c r="A25">
        <v>160</v>
      </c>
      <c r="B25">
        <v>228</v>
      </c>
      <c r="C25">
        <f>(H25*L25)+(H25*M25)+J25</f>
        <v>376.96000000000004</v>
      </c>
      <c r="D25" t="s">
        <v>13</v>
      </c>
      <c r="E25">
        <f t="shared" si="0"/>
        <v>2.5</v>
      </c>
      <c r="F25">
        <f t="shared" si="1"/>
        <v>3.2846715328467155</v>
      </c>
      <c r="G25">
        <f t="shared" si="2"/>
        <v>4</v>
      </c>
      <c r="H25">
        <f t="shared" si="3"/>
        <v>9.92</v>
      </c>
      <c r="I25">
        <v>30</v>
      </c>
      <c r="J25">
        <f t="shared" si="4"/>
        <v>297.60000000000002</v>
      </c>
      <c r="K25" t="s">
        <v>17</v>
      </c>
      <c r="L25">
        <f t="shared" si="5"/>
        <v>4</v>
      </c>
      <c r="M25">
        <f t="shared" si="6"/>
        <v>4</v>
      </c>
    </row>
    <row r="26" spans="1:13">
      <c r="A26">
        <v>180</v>
      </c>
      <c r="B26">
        <v>228</v>
      </c>
      <c r="C26">
        <f>(H26*L26)+(H26*M26)+J26</f>
        <v>376.96000000000004</v>
      </c>
      <c r="D26" t="s">
        <v>13</v>
      </c>
      <c r="E26">
        <f t="shared" si="0"/>
        <v>2.5</v>
      </c>
      <c r="F26">
        <f t="shared" si="1"/>
        <v>3.6496350364963503</v>
      </c>
      <c r="G26">
        <f t="shared" si="2"/>
        <v>4</v>
      </c>
      <c r="H26">
        <f t="shared" si="3"/>
        <v>9.92</v>
      </c>
      <c r="I26">
        <v>30</v>
      </c>
      <c r="J26">
        <f t="shared" si="4"/>
        <v>297.60000000000002</v>
      </c>
      <c r="K26" t="s">
        <v>17</v>
      </c>
      <c r="L26">
        <f t="shared" si="5"/>
        <v>4</v>
      </c>
      <c r="M26">
        <f t="shared" si="6"/>
        <v>4</v>
      </c>
    </row>
    <row r="27" spans="1:13">
      <c r="A27">
        <v>200</v>
      </c>
      <c r="B27">
        <v>228</v>
      </c>
      <c r="C27">
        <f>(H27*L27)+(H27*M27)+J27</f>
        <v>471.2</v>
      </c>
      <c r="D27" t="s">
        <v>13</v>
      </c>
      <c r="E27">
        <f t="shared" si="0"/>
        <v>2.5</v>
      </c>
      <c r="F27">
        <f t="shared" si="1"/>
        <v>4.0145985401459852</v>
      </c>
      <c r="G27">
        <f t="shared" si="2"/>
        <v>5</v>
      </c>
      <c r="H27">
        <f t="shared" si="3"/>
        <v>12.4</v>
      </c>
      <c r="I27">
        <v>30</v>
      </c>
      <c r="J27">
        <f t="shared" si="4"/>
        <v>372</v>
      </c>
      <c r="K27" t="s">
        <v>17</v>
      </c>
      <c r="L27">
        <f t="shared" si="5"/>
        <v>4</v>
      </c>
      <c r="M27">
        <f t="shared" si="6"/>
        <v>4</v>
      </c>
    </row>
    <row r="28" spans="1:13">
      <c r="A28">
        <v>220</v>
      </c>
      <c r="B28">
        <v>228</v>
      </c>
      <c r="C28">
        <f>(H28*L28)+(H28*M28)+J28</f>
        <v>471.2</v>
      </c>
      <c r="D28" t="s">
        <v>13</v>
      </c>
      <c r="E28">
        <f t="shared" si="0"/>
        <v>2.5</v>
      </c>
      <c r="F28">
        <f t="shared" si="1"/>
        <v>4.3795620437956204</v>
      </c>
      <c r="G28">
        <f t="shared" si="2"/>
        <v>5</v>
      </c>
      <c r="H28">
        <f t="shared" si="3"/>
        <v>12.4</v>
      </c>
      <c r="I28">
        <v>30</v>
      </c>
      <c r="J28">
        <f t="shared" si="4"/>
        <v>372</v>
      </c>
      <c r="K28" t="s">
        <v>17</v>
      </c>
      <c r="L28">
        <f t="shared" si="5"/>
        <v>4</v>
      </c>
      <c r="M28">
        <f t="shared" si="6"/>
        <v>4</v>
      </c>
    </row>
    <row r="29" spans="1:13">
      <c r="A29">
        <v>240</v>
      </c>
      <c r="B29">
        <v>228</v>
      </c>
      <c r="C29">
        <f>(H29*L29)+(H29*M29)+J29</f>
        <v>471.2</v>
      </c>
      <c r="D29" t="s">
        <v>13</v>
      </c>
      <c r="E29">
        <f t="shared" si="0"/>
        <v>2.5</v>
      </c>
      <c r="F29">
        <f t="shared" si="1"/>
        <v>4.7445255474452557</v>
      </c>
      <c r="G29">
        <f t="shared" si="2"/>
        <v>5</v>
      </c>
      <c r="H29">
        <f t="shared" si="3"/>
        <v>12.4</v>
      </c>
      <c r="I29">
        <v>30</v>
      </c>
      <c r="J29">
        <f t="shared" si="4"/>
        <v>372</v>
      </c>
      <c r="K29" t="s">
        <v>17</v>
      </c>
      <c r="L29">
        <f t="shared" si="5"/>
        <v>4</v>
      </c>
      <c r="M29">
        <f t="shared" si="6"/>
        <v>4</v>
      </c>
    </row>
    <row r="30" spans="1:13">
      <c r="A30">
        <v>260</v>
      </c>
      <c r="B30">
        <v>228</v>
      </c>
      <c r="C30">
        <f>(H30*L30)+(H30*M30)+J30</f>
        <v>565.44000000000005</v>
      </c>
      <c r="D30" t="s">
        <v>13</v>
      </c>
      <c r="E30">
        <f t="shared" si="0"/>
        <v>2.5</v>
      </c>
      <c r="F30">
        <f t="shared" si="1"/>
        <v>5.1094890510948909</v>
      </c>
      <c r="G30">
        <f t="shared" si="2"/>
        <v>6</v>
      </c>
      <c r="H30">
        <f t="shared" si="3"/>
        <v>14.88</v>
      </c>
      <c r="I30">
        <v>30</v>
      </c>
      <c r="J30">
        <f t="shared" si="4"/>
        <v>446.40000000000003</v>
      </c>
      <c r="K30" t="s">
        <v>17</v>
      </c>
      <c r="L30">
        <f t="shared" si="5"/>
        <v>4</v>
      </c>
      <c r="M30">
        <f t="shared" si="6"/>
        <v>4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Plain Silks</vt:lpstr>
      <vt:lpstr>Patterned Silks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Hazell</dc:creator>
  <cp:lastModifiedBy>Doug Hazell</cp:lastModifiedBy>
  <dcterms:created xsi:type="dcterms:W3CDTF">2014-03-13T10:14:27Z</dcterms:created>
  <dcterms:modified xsi:type="dcterms:W3CDTF">2014-03-13T22:59:21Z</dcterms:modified>
</cp:coreProperties>
</file>