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ebl6635\OneDrive - Nexus365\Godwin Nwangele\"/>
    </mc:Choice>
  </mc:AlternateContent>
  <xr:revisionPtr revIDLastSave="0" documentId="8_{BE7CAB49-2150-4A24-84AA-EC63BBFC386A}" xr6:coauthVersionLast="36" xr6:coauthVersionMax="36" xr10:uidLastSave="{00000000-0000-0000-0000-000000000000}"/>
  <bookViews>
    <workbookView xWindow="-105" yWindow="-105" windowWidth="19425" windowHeight="10425" xr2:uid="{4B164CDC-498C-43AD-BB6C-68454079DB88}"/>
  </bookViews>
  <sheets>
    <sheet name="Weekday consumption" sheetId="3" r:id="rId1"/>
    <sheet name="Weekdays Assumptions" sheetId="4" r:id="rId2"/>
    <sheet name="Weekend consumption" sheetId="5" r:id="rId3"/>
    <sheet name="Weekend assumptions" sheetId="6" r:id="rId4"/>
    <sheet name="Secondary load consumption" sheetId="10" r:id="rId5"/>
    <sheet name="Secondary load assumptions" sheetId="9" r:id="rId6"/>
    <sheet name="Monthly demand profile" sheetId="13" r:id="rId7"/>
    <sheet name="Total weekend hourly demand" sheetId="16" r:id="rId8"/>
    <sheet name="Sheet1" sheetId="14" r:id="rId9"/>
    <sheet name="Sheet2" sheetId="15" r:id="rId10"/>
    <sheet name="Daily storage requirement" sheetId="17" r:id="rId11"/>
    <sheet name="Worst month" sheetId="19" r:id="rId12"/>
    <sheet name="Daily generation" sheetId="18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9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I23" i="19" l="1"/>
  <c r="I18" i="19"/>
  <c r="I8" i="19"/>
  <c r="C3" i="19"/>
  <c r="C4" i="19"/>
  <c r="D4" i="19" s="1"/>
  <c r="E4" i="19" s="1"/>
  <c r="C5" i="19"/>
  <c r="D5" i="19" s="1"/>
  <c r="E5" i="19" s="1"/>
  <c r="C6" i="19"/>
  <c r="C7" i="19"/>
  <c r="C8" i="19"/>
  <c r="D8" i="19" s="1"/>
  <c r="E8" i="19" s="1"/>
  <c r="C9" i="19"/>
  <c r="C10" i="19"/>
  <c r="C11" i="19"/>
  <c r="C12" i="19"/>
  <c r="D12" i="19" s="1"/>
  <c r="E12" i="19" s="1"/>
  <c r="C13" i="19"/>
  <c r="D13" i="19" s="1"/>
  <c r="E13" i="19" s="1"/>
  <c r="C14" i="19"/>
  <c r="C15" i="19"/>
  <c r="C16" i="19"/>
  <c r="C17" i="19"/>
  <c r="C18" i="19"/>
  <c r="C19" i="19"/>
  <c r="C20" i="19"/>
  <c r="D20" i="19" s="1"/>
  <c r="E20" i="19" s="1"/>
  <c r="C21" i="19"/>
  <c r="D21" i="19" s="1"/>
  <c r="E21" i="19" s="1"/>
  <c r="C22" i="19"/>
  <c r="C23" i="19"/>
  <c r="C24" i="19"/>
  <c r="C25" i="19"/>
  <c r="C26" i="19"/>
  <c r="C27" i="19"/>
  <c r="C28" i="19"/>
  <c r="D28" i="19" s="1"/>
  <c r="E28" i="19" s="1"/>
  <c r="C29" i="19"/>
  <c r="D29" i="19" s="1"/>
  <c r="E29" i="19" s="1"/>
  <c r="C30" i="19"/>
  <c r="D30" i="19" s="1"/>
  <c r="E30" i="19" s="1"/>
  <c r="C31" i="19"/>
  <c r="C32" i="19"/>
  <c r="D32" i="19" s="1"/>
  <c r="E32" i="19" s="1"/>
  <c r="C2" i="19"/>
  <c r="B3" i="19"/>
  <c r="B4" i="19"/>
  <c r="B5" i="19"/>
  <c r="B6" i="19"/>
  <c r="D6" i="19" s="1"/>
  <c r="E6" i="19" s="1"/>
  <c r="B7" i="19"/>
  <c r="B8" i="19"/>
  <c r="B9" i="19"/>
  <c r="D9" i="19" s="1"/>
  <c r="E9" i="19" s="1"/>
  <c r="B10" i="19"/>
  <c r="B11" i="19"/>
  <c r="B12" i="19"/>
  <c r="B13" i="19"/>
  <c r="B14" i="19"/>
  <c r="D14" i="19" s="1"/>
  <c r="E14" i="19" s="1"/>
  <c r="B15" i="19"/>
  <c r="B16" i="19"/>
  <c r="B17" i="19"/>
  <c r="D17" i="19" s="1"/>
  <c r="E17" i="19" s="1"/>
  <c r="B18" i="19"/>
  <c r="B19" i="19"/>
  <c r="B20" i="19"/>
  <c r="B21" i="19"/>
  <c r="B22" i="19"/>
  <c r="D22" i="19" s="1"/>
  <c r="E22" i="19" s="1"/>
  <c r="B23" i="19"/>
  <c r="B24" i="19"/>
  <c r="B25" i="19"/>
  <c r="D25" i="19" s="1"/>
  <c r="E25" i="19" s="1"/>
  <c r="B26" i="19"/>
  <c r="B27" i="19"/>
  <c r="B28" i="19"/>
  <c r="B29" i="19"/>
  <c r="B30" i="19"/>
  <c r="B31" i="19"/>
  <c r="B32" i="19"/>
  <c r="B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2" i="19"/>
  <c r="D16" i="19"/>
  <c r="E16" i="19" s="1"/>
  <c r="D24" i="19"/>
  <c r="E24" i="19" s="1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2" i="17"/>
  <c r="G23" i="17"/>
  <c r="G106" i="17"/>
  <c r="N2" i="15"/>
  <c r="M2" i="15"/>
  <c r="E36" i="13"/>
  <c r="E35" i="13"/>
  <c r="C35" i="17" s="1"/>
  <c r="E31" i="13"/>
  <c r="E32" i="13"/>
  <c r="E33" i="13"/>
  <c r="E34" i="13"/>
  <c r="C34" i="17" s="1"/>
  <c r="E30" i="13"/>
  <c r="C30" i="17"/>
  <c r="C62" i="17" s="1"/>
  <c r="C31" i="17"/>
  <c r="C32" i="17"/>
  <c r="C33" i="17"/>
  <c r="C36" i="17"/>
  <c r="C106" i="17" s="1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" i="17"/>
  <c r="C4" i="17"/>
  <c r="C5" i="17"/>
  <c r="C6" i="17"/>
  <c r="C7" i="17"/>
  <c r="C8" i="17"/>
  <c r="C2" i="17"/>
  <c r="E23" i="13"/>
  <c r="E24" i="13"/>
  <c r="E25" i="13"/>
  <c r="E26" i="13"/>
  <c r="E27" i="13"/>
  <c r="E28" i="13"/>
  <c r="E29" i="13"/>
  <c r="E22" i="13"/>
  <c r="E21" i="13"/>
  <c r="E15" i="13"/>
  <c r="E14" i="13"/>
  <c r="E8" i="13"/>
  <c r="E7" i="13"/>
  <c r="B3" i="17"/>
  <c r="G3" i="17" s="1"/>
  <c r="B4" i="17"/>
  <c r="G4" i="17" s="1"/>
  <c r="B5" i="17"/>
  <c r="G5" i="17" s="1"/>
  <c r="B6" i="17"/>
  <c r="G6" i="17" s="1"/>
  <c r="B7" i="17"/>
  <c r="G7" i="17" s="1"/>
  <c r="B8" i="17"/>
  <c r="G8" i="17" s="1"/>
  <c r="B9" i="17"/>
  <c r="G9" i="17" s="1"/>
  <c r="B10" i="17"/>
  <c r="G10" i="17" s="1"/>
  <c r="B11" i="17"/>
  <c r="B12" i="17"/>
  <c r="G12" i="17" s="1"/>
  <c r="B13" i="17"/>
  <c r="G13" i="17" s="1"/>
  <c r="B14" i="17"/>
  <c r="G14" i="17" s="1"/>
  <c r="B15" i="17"/>
  <c r="G15" i="17" s="1"/>
  <c r="B16" i="17"/>
  <c r="G16" i="17" s="1"/>
  <c r="B17" i="17"/>
  <c r="G17" i="17" s="1"/>
  <c r="B18" i="17"/>
  <c r="G18" i="17" s="1"/>
  <c r="B19" i="17"/>
  <c r="B20" i="17"/>
  <c r="G20" i="17" s="1"/>
  <c r="B21" i="17"/>
  <c r="G21" i="17" s="1"/>
  <c r="B22" i="17"/>
  <c r="G22" i="17" s="1"/>
  <c r="B23" i="17"/>
  <c r="B24" i="17"/>
  <c r="G24" i="17" s="1"/>
  <c r="B25" i="17"/>
  <c r="G25" i="17" s="1"/>
  <c r="B26" i="17"/>
  <c r="G26" i="17" s="1"/>
  <c r="B27" i="17"/>
  <c r="B28" i="17"/>
  <c r="G28" i="17" s="1"/>
  <c r="B29" i="17"/>
  <c r="G29" i="17" s="1"/>
  <c r="B30" i="17"/>
  <c r="G30" i="17" s="1"/>
  <c r="B31" i="17"/>
  <c r="G31" i="17" s="1"/>
  <c r="B32" i="17"/>
  <c r="G32" i="17" s="1"/>
  <c r="B33" i="17"/>
  <c r="G33" i="17" s="1"/>
  <c r="B34" i="17"/>
  <c r="G34" i="17" s="1"/>
  <c r="B35" i="17"/>
  <c r="G35" i="17" s="1"/>
  <c r="B36" i="17"/>
  <c r="G36" i="17" s="1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G62" i="17" s="1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2" i="17"/>
  <c r="G2" i="17" s="1"/>
  <c r="D19" i="19" l="1"/>
  <c r="E19" i="19" s="1"/>
  <c r="D26" i="19"/>
  <c r="E26" i="19" s="1"/>
  <c r="D18" i="19"/>
  <c r="E18" i="19" s="1"/>
  <c r="D10" i="19"/>
  <c r="E10" i="19" s="1"/>
  <c r="D27" i="19"/>
  <c r="E27" i="19" s="1"/>
  <c r="D11" i="19"/>
  <c r="E11" i="19" s="1"/>
  <c r="D3" i="19"/>
  <c r="E3" i="19" s="1"/>
  <c r="D31" i="19"/>
  <c r="E31" i="19" s="1"/>
  <c r="D23" i="19"/>
  <c r="E23" i="19" s="1"/>
  <c r="D15" i="19"/>
  <c r="E15" i="19" s="1"/>
  <c r="D7" i="19"/>
  <c r="E7" i="19" s="1"/>
  <c r="F7" i="19"/>
  <c r="F21" i="19"/>
  <c r="F13" i="19"/>
  <c r="F6" i="19"/>
  <c r="F14" i="19"/>
  <c r="F20" i="19"/>
  <c r="F27" i="19"/>
  <c r="F28" i="19"/>
  <c r="G28" i="19"/>
  <c r="G27" i="19"/>
  <c r="G21" i="19"/>
  <c r="G120" i="17"/>
  <c r="G48" i="17"/>
  <c r="G287" i="17"/>
  <c r="G55" i="17"/>
  <c r="G303" i="17"/>
  <c r="G224" i="17"/>
  <c r="G95" i="17"/>
  <c r="G272" i="17"/>
  <c r="G329" i="17"/>
  <c r="G207" i="17"/>
  <c r="G323" i="17"/>
  <c r="G330" i="17"/>
  <c r="G258" i="17"/>
  <c r="G186" i="17"/>
  <c r="G114" i="17"/>
  <c r="G300" i="17"/>
  <c r="G251" i="17"/>
  <c r="G155" i="17"/>
  <c r="G91" i="17"/>
  <c r="G27" i="17"/>
  <c r="G19" i="17"/>
  <c r="G11" i="17"/>
  <c r="G275" i="17"/>
  <c r="G84" i="17"/>
  <c r="G137" i="17"/>
  <c r="G73" i="17"/>
  <c r="G164" i="17"/>
  <c r="G217" i="17"/>
  <c r="G313" i="17"/>
  <c r="G236" i="17"/>
  <c r="G286" i="17"/>
  <c r="G222" i="17"/>
  <c r="G94" i="17"/>
  <c r="G228" i="17"/>
  <c r="G293" i="17"/>
  <c r="G229" i="17"/>
  <c r="G165" i="17"/>
  <c r="G101" i="17"/>
  <c r="G37" i="17"/>
  <c r="F7" i="17"/>
  <c r="D3" i="17"/>
  <c r="F17" i="17"/>
  <c r="D106" i="17"/>
  <c r="F25" i="17"/>
  <c r="F9" i="17"/>
  <c r="F8" i="17"/>
  <c r="D22" i="17"/>
  <c r="D14" i="17"/>
  <c r="F6" i="17"/>
  <c r="F34" i="17"/>
  <c r="F26" i="17"/>
  <c r="F10" i="17"/>
  <c r="D35" i="17"/>
  <c r="D28" i="17"/>
  <c r="D20" i="17"/>
  <c r="D12" i="17"/>
  <c r="D62" i="17"/>
  <c r="C274" i="17"/>
  <c r="D274" i="17" s="1"/>
  <c r="D27" i="17"/>
  <c r="C41" i="17"/>
  <c r="G41" i="17" s="1"/>
  <c r="C202" i="17"/>
  <c r="D202" i="17" s="1"/>
  <c r="F30" i="17"/>
  <c r="F22" i="17"/>
  <c r="F14" i="17"/>
  <c r="D29" i="17"/>
  <c r="D21" i="17"/>
  <c r="D13" i="17"/>
  <c r="D31" i="17"/>
  <c r="C358" i="17"/>
  <c r="C340" i="17"/>
  <c r="D340" i="17" s="1"/>
  <c r="C324" i="17"/>
  <c r="D324" i="17" s="1"/>
  <c r="C306" i="17"/>
  <c r="F306" i="17" s="1"/>
  <c r="C292" i="17"/>
  <c r="D292" i="17" s="1"/>
  <c r="C275" i="17"/>
  <c r="D275" i="17" s="1"/>
  <c r="C252" i="17"/>
  <c r="D252" i="17" s="1"/>
  <c r="C228" i="17"/>
  <c r="D228" i="17" s="1"/>
  <c r="C206" i="17"/>
  <c r="D206" i="17" s="1"/>
  <c r="C179" i="17"/>
  <c r="D179" i="17" s="1"/>
  <c r="C158" i="17"/>
  <c r="D158" i="17" s="1"/>
  <c r="C134" i="17"/>
  <c r="D134" i="17" s="1"/>
  <c r="C115" i="17"/>
  <c r="D115" i="17" s="1"/>
  <c r="C90" i="17"/>
  <c r="D90" i="17" s="1"/>
  <c r="C63" i="17"/>
  <c r="D63" i="17" s="1"/>
  <c r="C290" i="17"/>
  <c r="F290" i="17" s="1"/>
  <c r="C132" i="17"/>
  <c r="D132" i="17" s="1"/>
  <c r="F36" i="17"/>
  <c r="F28" i="17"/>
  <c r="F20" i="17"/>
  <c r="F12" i="17"/>
  <c r="D19" i="17"/>
  <c r="D11" i="17"/>
  <c r="C39" i="17"/>
  <c r="D39" i="17" s="1"/>
  <c r="C354" i="17"/>
  <c r="F354" i="17" s="1"/>
  <c r="C335" i="17"/>
  <c r="D335" i="17" s="1"/>
  <c r="C319" i="17"/>
  <c r="D319" i="17" s="1"/>
  <c r="C303" i="17"/>
  <c r="D303" i="17" s="1"/>
  <c r="C286" i="17"/>
  <c r="D286" i="17" s="1"/>
  <c r="C270" i="17"/>
  <c r="D270" i="17" s="1"/>
  <c r="C244" i="17"/>
  <c r="D244" i="17" s="1"/>
  <c r="C222" i="17"/>
  <c r="D222" i="17" s="1"/>
  <c r="C199" i="17"/>
  <c r="D199" i="17" s="1"/>
  <c r="C174" i="17"/>
  <c r="D174" i="17" s="1"/>
  <c r="C156" i="17"/>
  <c r="D156" i="17" s="1"/>
  <c r="C130" i="17"/>
  <c r="F130" i="17" s="1"/>
  <c r="C110" i="17"/>
  <c r="D110" i="17" s="1"/>
  <c r="C83" i="17"/>
  <c r="D83" i="17" s="1"/>
  <c r="C58" i="17"/>
  <c r="D58" i="17" s="1"/>
  <c r="F35" i="17"/>
  <c r="F3" i="17"/>
  <c r="D7" i="17"/>
  <c r="C38" i="17"/>
  <c r="D38" i="17" s="1"/>
  <c r="C352" i="17"/>
  <c r="G352" i="17" s="1"/>
  <c r="C334" i="17"/>
  <c r="C318" i="17"/>
  <c r="D318" i="17" s="1"/>
  <c r="C302" i="17"/>
  <c r="D302" i="17" s="1"/>
  <c r="C285" i="17"/>
  <c r="F285" i="17" s="1"/>
  <c r="C268" i="17"/>
  <c r="D268" i="17" s="1"/>
  <c r="C243" i="17"/>
  <c r="D243" i="17" s="1"/>
  <c r="C221" i="17"/>
  <c r="F221" i="17" s="1"/>
  <c r="C198" i="17"/>
  <c r="D198" i="17" s="1"/>
  <c r="C172" i="17"/>
  <c r="D172" i="17" s="1"/>
  <c r="C150" i="17"/>
  <c r="D150" i="17" s="1"/>
  <c r="C125" i="17"/>
  <c r="F125" i="17" s="1"/>
  <c r="C108" i="17"/>
  <c r="D108" i="17" s="1"/>
  <c r="C79" i="17"/>
  <c r="D79" i="17" s="1"/>
  <c r="C54" i="17"/>
  <c r="D54" i="17" s="1"/>
  <c r="C320" i="17"/>
  <c r="F320" i="17" s="1"/>
  <c r="C157" i="17"/>
  <c r="F157" i="17" s="1"/>
  <c r="D6" i="17"/>
  <c r="C42" i="17"/>
  <c r="C350" i="17"/>
  <c r="C332" i="17"/>
  <c r="D332" i="17" s="1"/>
  <c r="C314" i="17"/>
  <c r="F314" i="17" s="1"/>
  <c r="C300" i="17"/>
  <c r="D300" i="17" s="1"/>
  <c r="C284" i="17"/>
  <c r="D284" i="17" s="1"/>
  <c r="C263" i="17"/>
  <c r="D263" i="17" s="1"/>
  <c r="C242" i="17"/>
  <c r="D242" i="17" s="1"/>
  <c r="C220" i="17"/>
  <c r="D220" i="17" s="1"/>
  <c r="C194" i="17"/>
  <c r="D194" i="17" s="1"/>
  <c r="C170" i="17"/>
  <c r="C146" i="17"/>
  <c r="D146" i="17" s="1"/>
  <c r="C124" i="17"/>
  <c r="D124" i="17" s="1"/>
  <c r="C103" i="17"/>
  <c r="D103" i="17" s="1"/>
  <c r="C77" i="17"/>
  <c r="D77" i="17" s="1"/>
  <c r="C53" i="17"/>
  <c r="F53" i="17" s="1"/>
  <c r="C338" i="17"/>
  <c r="F338" i="17" s="1"/>
  <c r="C226" i="17"/>
  <c r="F226" i="17" s="1"/>
  <c r="C86" i="17"/>
  <c r="D86" i="17" s="1"/>
  <c r="F41" i="17"/>
  <c r="D5" i="17"/>
  <c r="C362" i="17"/>
  <c r="F362" i="17" s="1"/>
  <c r="C348" i="17"/>
  <c r="D348" i="17" s="1"/>
  <c r="C328" i="17"/>
  <c r="F328" i="17" s="1"/>
  <c r="C312" i="17"/>
  <c r="F312" i="17" s="1"/>
  <c r="C298" i="17"/>
  <c r="C282" i="17"/>
  <c r="F282" i="17" s="1"/>
  <c r="C262" i="17"/>
  <c r="D262" i="17" s="1"/>
  <c r="C236" i="17"/>
  <c r="D236" i="17" s="1"/>
  <c r="C214" i="17"/>
  <c r="D214" i="17" s="1"/>
  <c r="C188" i="17"/>
  <c r="D188" i="17" s="1"/>
  <c r="C167" i="17"/>
  <c r="D167" i="17" s="1"/>
  <c r="C142" i="17"/>
  <c r="D142" i="17" s="1"/>
  <c r="C122" i="17"/>
  <c r="F122" i="17" s="1"/>
  <c r="C102" i="17"/>
  <c r="D102" i="17" s="1"/>
  <c r="C74" i="17"/>
  <c r="F74" i="17" s="1"/>
  <c r="C51" i="17"/>
  <c r="D51" i="17" s="1"/>
  <c r="C250" i="17"/>
  <c r="F250" i="17" s="1"/>
  <c r="C61" i="17"/>
  <c r="F61" i="17" s="1"/>
  <c r="F352" i="17"/>
  <c r="F32" i="17"/>
  <c r="F24" i="17"/>
  <c r="F16" i="17"/>
  <c r="D4" i="17"/>
  <c r="D23" i="17"/>
  <c r="D15" i="17"/>
  <c r="D33" i="17"/>
  <c r="C360" i="17"/>
  <c r="F360" i="17" s="1"/>
  <c r="C346" i="17"/>
  <c r="F346" i="17" s="1"/>
  <c r="C327" i="17"/>
  <c r="D327" i="17" s="1"/>
  <c r="C311" i="17"/>
  <c r="D311" i="17" s="1"/>
  <c r="C296" i="17"/>
  <c r="F296" i="17" s="1"/>
  <c r="C278" i="17"/>
  <c r="D278" i="17" s="1"/>
  <c r="C258" i="17"/>
  <c r="F258" i="17" s="1"/>
  <c r="C234" i="17"/>
  <c r="C212" i="17"/>
  <c r="D212" i="17" s="1"/>
  <c r="C186" i="17"/>
  <c r="F186" i="17" s="1"/>
  <c r="C166" i="17"/>
  <c r="D166" i="17" s="1"/>
  <c r="C138" i="17"/>
  <c r="F138" i="17" s="1"/>
  <c r="C118" i="17"/>
  <c r="D118" i="17" s="1"/>
  <c r="C95" i="17"/>
  <c r="D95" i="17" s="1"/>
  <c r="C67" i="17"/>
  <c r="D67" i="17" s="1"/>
  <c r="C47" i="17"/>
  <c r="D47" i="17" s="1"/>
  <c r="C356" i="17"/>
  <c r="D356" i="17" s="1"/>
  <c r="C304" i="17"/>
  <c r="D304" i="17" s="1"/>
  <c r="C178" i="17"/>
  <c r="D178" i="17" s="1"/>
  <c r="C114" i="17"/>
  <c r="D114" i="17" s="1"/>
  <c r="F311" i="17"/>
  <c r="F303" i="17"/>
  <c r="F79" i="17"/>
  <c r="C359" i="17"/>
  <c r="D359" i="17" s="1"/>
  <c r="C342" i="17"/>
  <c r="C326" i="17"/>
  <c r="C310" i="17"/>
  <c r="D310" i="17" s="1"/>
  <c r="C294" i="17"/>
  <c r="D294" i="17" s="1"/>
  <c r="C276" i="17"/>
  <c r="D276" i="17" s="1"/>
  <c r="C254" i="17"/>
  <c r="D254" i="17" s="1"/>
  <c r="C230" i="17"/>
  <c r="D230" i="17" s="1"/>
  <c r="C210" i="17"/>
  <c r="D210" i="17" s="1"/>
  <c r="C180" i="17"/>
  <c r="D180" i="17" s="1"/>
  <c r="C164" i="17"/>
  <c r="D164" i="17" s="1"/>
  <c r="C135" i="17"/>
  <c r="D135" i="17" s="1"/>
  <c r="C116" i="17"/>
  <c r="D116" i="17" s="1"/>
  <c r="C93" i="17"/>
  <c r="F93" i="17" s="1"/>
  <c r="C66" i="17"/>
  <c r="F66" i="17" s="1"/>
  <c r="C45" i="17"/>
  <c r="F45" i="17" s="1"/>
  <c r="D352" i="17"/>
  <c r="D320" i="17"/>
  <c r="D24" i="17"/>
  <c r="D16" i="17"/>
  <c r="D328" i="17"/>
  <c r="D312" i="17"/>
  <c r="D32" i="17"/>
  <c r="D8" i="17"/>
  <c r="F31" i="17"/>
  <c r="F23" i="17"/>
  <c r="F15" i="17"/>
  <c r="C43" i="17"/>
  <c r="D43" i="17" s="1"/>
  <c r="C357" i="17"/>
  <c r="D357" i="17" s="1"/>
  <c r="C349" i="17"/>
  <c r="D349" i="17" s="1"/>
  <c r="C341" i="17"/>
  <c r="D341" i="17" s="1"/>
  <c r="C333" i="17"/>
  <c r="D333" i="17" s="1"/>
  <c r="C325" i="17"/>
  <c r="D325" i="17" s="1"/>
  <c r="C317" i="17"/>
  <c r="D317" i="17" s="1"/>
  <c r="C309" i="17"/>
  <c r="D309" i="17" s="1"/>
  <c r="C301" i="17"/>
  <c r="D301" i="17" s="1"/>
  <c r="C293" i="17"/>
  <c r="D293" i="17" s="1"/>
  <c r="C283" i="17"/>
  <c r="D283" i="17" s="1"/>
  <c r="C271" i="17"/>
  <c r="D271" i="17" s="1"/>
  <c r="C261" i="17"/>
  <c r="D261" i="17" s="1"/>
  <c r="C251" i="17"/>
  <c r="D251" i="17" s="1"/>
  <c r="C239" i="17"/>
  <c r="D239" i="17" s="1"/>
  <c r="C229" i="17"/>
  <c r="D229" i="17" s="1"/>
  <c r="C219" i="17"/>
  <c r="D219" i="17" s="1"/>
  <c r="C207" i="17"/>
  <c r="D207" i="17" s="1"/>
  <c r="C197" i="17"/>
  <c r="D197" i="17" s="1"/>
  <c r="C187" i="17"/>
  <c r="D187" i="17" s="1"/>
  <c r="C175" i="17"/>
  <c r="D175" i="17" s="1"/>
  <c r="C165" i="17"/>
  <c r="D165" i="17" s="1"/>
  <c r="C155" i="17"/>
  <c r="D155" i="17" s="1"/>
  <c r="C143" i="17"/>
  <c r="D143" i="17" s="1"/>
  <c r="C133" i="17"/>
  <c r="D133" i="17" s="1"/>
  <c r="C123" i="17"/>
  <c r="D123" i="17" s="1"/>
  <c r="C111" i="17"/>
  <c r="D111" i="17" s="1"/>
  <c r="C101" i="17"/>
  <c r="D101" i="17" s="1"/>
  <c r="C87" i="17"/>
  <c r="C75" i="17"/>
  <c r="D75" i="17" s="1"/>
  <c r="C50" i="17"/>
  <c r="D50" i="17" s="1"/>
  <c r="F326" i="17"/>
  <c r="F318" i="17"/>
  <c r="F198" i="17"/>
  <c r="F134" i="17"/>
  <c r="F62" i="17"/>
  <c r="C364" i="17"/>
  <c r="D364" i="17" s="1"/>
  <c r="C316" i="17"/>
  <c r="D316" i="17" s="1"/>
  <c r="C308" i="17"/>
  <c r="D308" i="17" s="1"/>
  <c r="D282" i="17"/>
  <c r="C260" i="17"/>
  <c r="D260" i="17" s="1"/>
  <c r="C238" i="17"/>
  <c r="D238" i="17" s="1"/>
  <c r="C218" i="17"/>
  <c r="D218" i="17" s="1"/>
  <c r="C196" i="17"/>
  <c r="D196" i="17" s="1"/>
  <c r="C154" i="17"/>
  <c r="D154" i="17" s="1"/>
  <c r="C99" i="17"/>
  <c r="D99" i="17" s="1"/>
  <c r="D61" i="17"/>
  <c r="D36" i="17"/>
  <c r="F342" i="17"/>
  <c r="F341" i="17"/>
  <c r="F293" i="17"/>
  <c r="F101" i="17"/>
  <c r="F29" i="17"/>
  <c r="F21" i="17"/>
  <c r="F13" i="17"/>
  <c r="F5" i="17"/>
  <c r="C48" i="17"/>
  <c r="D48" i="17" s="1"/>
  <c r="C72" i="17"/>
  <c r="D72" i="17" s="1"/>
  <c r="C80" i="17"/>
  <c r="D80" i="17" s="1"/>
  <c r="C88" i="17"/>
  <c r="D88" i="17" s="1"/>
  <c r="C96" i="17"/>
  <c r="D96" i="17" s="1"/>
  <c r="C104" i="17"/>
  <c r="D104" i="17" s="1"/>
  <c r="C128" i="17"/>
  <c r="C136" i="17"/>
  <c r="D136" i="17" s="1"/>
  <c r="C144" i="17"/>
  <c r="D144" i="17" s="1"/>
  <c r="C152" i="17"/>
  <c r="D152" i="17" s="1"/>
  <c r="C160" i="17"/>
  <c r="D160" i="17" s="1"/>
  <c r="C184" i="17"/>
  <c r="D184" i="17" s="1"/>
  <c r="C192" i="17"/>
  <c r="C200" i="17"/>
  <c r="D200" i="17" s="1"/>
  <c r="C208" i="17"/>
  <c r="D208" i="17" s="1"/>
  <c r="C216" i="17"/>
  <c r="D216" i="17" s="1"/>
  <c r="C240" i="17"/>
  <c r="D240" i="17" s="1"/>
  <c r="C248" i="17"/>
  <c r="D248" i="17" s="1"/>
  <c r="C256" i="17"/>
  <c r="C264" i="17"/>
  <c r="D264" i="17" s="1"/>
  <c r="C272" i="17"/>
  <c r="D272" i="17" s="1"/>
  <c r="C65" i="17"/>
  <c r="D65" i="17" s="1"/>
  <c r="C73" i="17"/>
  <c r="D73" i="17" s="1"/>
  <c r="C81" i="17"/>
  <c r="D81" i="17" s="1"/>
  <c r="C89" i="17"/>
  <c r="D89" i="17" s="1"/>
  <c r="C97" i="17"/>
  <c r="D97" i="17" s="1"/>
  <c r="C121" i="17"/>
  <c r="D121" i="17" s="1"/>
  <c r="C129" i="17"/>
  <c r="G129" i="17" s="1"/>
  <c r="C137" i="17"/>
  <c r="D137" i="17" s="1"/>
  <c r="C145" i="17"/>
  <c r="D145" i="17" s="1"/>
  <c r="C153" i="17"/>
  <c r="D153" i="17" s="1"/>
  <c r="C177" i="17"/>
  <c r="D177" i="17" s="1"/>
  <c r="C185" i="17"/>
  <c r="D185" i="17" s="1"/>
  <c r="C193" i="17"/>
  <c r="D193" i="17" s="1"/>
  <c r="C201" i="17"/>
  <c r="D201" i="17" s="1"/>
  <c r="C209" i="17"/>
  <c r="D209" i="17" s="1"/>
  <c r="C233" i="17"/>
  <c r="D233" i="17" s="1"/>
  <c r="C241" i="17"/>
  <c r="D241" i="17" s="1"/>
  <c r="C249" i="17"/>
  <c r="D249" i="17" s="1"/>
  <c r="C257" i="17"/>
  <c r="D257" i="17" s="1"/>
  <c r="C265" i="17"/>
  <c r="D265" i="17" s="1"/>
  <c r="C289" i="17"/>
  <c r="D289" i="17" s="1"/>
  <c r="C44" i="17"/>
  <c r="D44" i="17" s="1"/>
  <c r="C52" i="17"/>
  <c r="D52" i="17" s="1"/>
  <c r="C60" i="17"/>
  <c r="D60" i="17" s="1"/>
  <c r="C68" i="17"/>
  <c r="D68" i="17" s="1"/>
  <c r="C76" i="17"/>
  <c r="D76" i="17" s="1"/>
  <c r="C100" i="17"/>
  <c r="D100" i="17" s="1"/>
  <c r="C37" i="17"/>
  <c r="D37" i="17" s="1"/>
  <c r="C363" i="17"/>
  <c r="D363" i="17" s="1"/>
  <c r="C355" i="17"/>
  <c r="D355" i="17" s="1"/>
  <c r="C347" i="17"/>
  <c r="D347" i="17" s="1"/>
  <c r="C339" i="17"/>
  <c r="D339" i="17" s="1"/>
  <c r="C331" i="17"/>
  <c r="D331" i="17" s="1"/>
  <c r="C323" i="17"/>
  <c r="D323" i="17" s="1"/>
  <c r="C315" i="17"/>
  <c r="D315" i="17" s="1"/>
  <c r="C307" i="17"/>
  <c r="D307" i="17" s="1"/>
  <c r="C299" i="17"/>
  <c r="D299" i="17" s="1"/>
  <c r="C291" i="17"/>
  <c r="D291" i="17" s="1"/>
  <c r="C279" i="17"/>
  <c r="C269" i="17"/>
  <c r="D269" i="17" s="1"/>
  <c r="C259" i="17"/>
  <c r="D259" i="17" s="1"/>
  <c r="C247" i="17"/>
  <c r="D247" i="17" s="1"/>
  <c r="C237" i="17"/>
  <c r="D237" i="17" s="1"/>
  <c r="C227" i="17"/>
  <c r="D227" i="17" s="1"/>
  <c r="C215" i="17"/>
  <c r="C205" i="17"/>
  <c r="D205" i="17" s="1"/>
  <c r="C195" i="17"/>
  <c r="D195" i="17" s="1"/>
  <c r="C183" i="17"/>
  <c r="D183" i="17" s="1"/>
  <c r="C173" i="17"/>
  <c r="D173" i="17" s="1"/>
  <c r="C163" i="17"/>
  <c r="D163" i="17" s="1"/>
  <c r="C151" i="17"/>
  <c r="C141" i="17"/>
  <c r="D141" i="17" s="1"/>
  <c r="C131" i="17"/>
  <c r="D131" i="17" s="1"/>
  <c r="C119" i="17"/>
  <c r="D119" i="17" s="1"/>
  <c r="C109" i="17"/>
  <c r="D109" i="17" s="1"/>
  <c r="C98" i="17"/>
  <c r="D98" i="17" s="1"/>
  <c r="C85" i="17"/>
  <c r="D85" i="17" s="1"/>
  <c r="C71" i="17"/>
  <c r="D71" i="17" s="1"/>
  <c r="C59" i="17"/>
  <c r="D59" i="17" s="1"/>
  <c r="C46" i="17"/>
  <c r="D46" i="17" s="1"/>
  <c r="F308" i="17"/>
  <c r="F260" i="17"/>
  <c r="F196" i="17"/>
  <c r="F188" i="17"/>
  <c r="F4" i="17"/>
  <c r="D41" i="17"/>
  <c r="D354" i="17"/>
  <c r="D338" i="17"/>
  <c r="C330" i="17"/>
  <c r="D330" i="17" s="1"/>
  <c r="C322" i="17"/>
  <c r="G322" i="17" s="1"/>
  <c r="D306" i="17"/>
  <c r="C246" i="17"/>
  <c r="D246" i="17" s="1"/>
  <c r="D226" i="17"/>
  <c r="C204" i="17"/>
  <c r="D204" i="17" s="1"/>
  <c r="C182" i="17"/>
  <c r="D182" i="17" s="1"/>
  <c r="C162" i="17"/>
  <c r="D162" i="17" s="1"/>
  <c r="C140" i="17"/>
  <c r="D140" i="17" s="1"/>
  <c r="D130" i="17"/>
  <c r="C70" i="17"/>
  <c r="D70" i="17" s="1"/>
  <c r="F227" i="17"/>
  <c r="F187" i="17"/>
  <c r="F123" i="17"/>
  <c r="F99" i="17"/>
  <c r="F51" i="17"/>
  <c r="F27" i="17"/>
  <c r="F19" i="17"/>
  <c r="F11" i="17"/>
  <c r="D26" i="17"/>
  <c r="D18" i="17"/>
  <c r="D10" i="17"/>
  <c r="D34" i="17"/>
  <c r="C40" i="17"/>
  <c r="D40" i="17" s="1"/>
  <c r="C361" i="17"/>
  <c r="D361" i="17" s="1"/>
  <c r="C353" i="17"/>
  <c r="D353" i="17" s="1"/>
  <c r="C345" i="17"/>
  <c r="D345" i="17" s="1"/>
  <c r="C337" i="17"/>
  <c r="D337" i="17" s="1"/>
  <c r="C329" i="17"/>
  <c r="D329" i="17" s="1"/>
  <c r="C321" i="17"/>
  <c r="D321" i="17" s="1"/>
  <c r="C313" i="17"/>
  <c r="D313" i="17" s="1"/>
  <c r="C305" i="17"/>
  <c r="D305" i="17" s="1"/>
  <c r="C297" i="17"/>
  <c r="D297" i="17" s="1"/>
  <c r="C287" i="17"/>
  <c r="D287" i="17" s="1"/>
  <c r="C277" i="17"/>
  <c r="D277" i="17" s="1"/>
  <c r="C267" i="17"/>
  <c r="D267" i="17" s="1"/>
  <c r="C255" i="17"/>
  <c r="D255" i="17" s="1"/>
  <c r="C245" i="17"/>
  <c r="D245" i="17" s="1"/>
  <c r="C235" i="17"/>
  <c r="D235" i="17" s="1"/>
  <c r="C223" i="17"/>
  <c r="D223" i="17" s="1"/>
  <c r="C213" i="17"/>
  <c r="D213" i="17" s="1"/>
  <c r="C203" i="17"/>
  <c r="D203" i="17" s="1"/>
  <c r="C191" i="17"/>
  <c r="D191" i="17" s="1"/>
  <c r="C181" i="17"/>
  <c r="D181" i="17" s="1"/>
  <c r="C171" i="17"/>
  <c r="D171" i="17" s="1"/>
  <c r="C159" i="17"/>
  <c r="D159" i="17" s="1"/>
  <c r="C149" i="17"/>
  <c r="D149" i="17" s="1"/>
  <c r="C139" i="17"/>
  <c r="D139" i="17" s="1"/>
  <c r="C127" i="17"/>
  <c r="D127" i="17" s="1"/>
  <c r="C117" i="17"/>
  <c r="D117" i="17" s="1"/>
  <c r="C107" i="17"/>
  <c r="D107" i="17" s="1"/>
  <c r="C94" i="17"/>
  <c r="D94" i="17" s="1"/>
  <c r="C82" i="17"/>
  <c r="D82" i="17" s="1"/>
  <c r="C69" i="17"/>
  <c r="D69" i="17" s="1"/>
  <c r="C55" i="17"/>
  <c r="D55" i="17" s="1"/>
  <c r="F210" i="17"/>
  <c r="F178" i="17"/>
  <c r="F114" i="17"/>
  <c r="F106" i="17"/>
  <c r="F90" i="17"/>
  <c r="F18" i="17"/>
  <c r="D25" i="17"/>
  <c r="D17" i="17"/>
  <c r="D9" i="17"/>
  <c r="C344" i="17"/>
  <c r="D344" i="17" s="1"/>
  <c r="C336" i="17"/>
  <c r="D336" i="17" s="1"/>
  <c r="C266" i="17"/>
  <c r="D266" i="17" s="1"/>
  <c r="D234" i="17"/>
  <c r="C190" i="17"/>
  <c r="D190" i="17" s="1"/>
  <c r="D170" i="17"/>
  <c r="C148" i="17"/>
  <c r="D148" i="17" s="1"/>
  <c r="D138" i="17"/>
  <c r="C126" i="17"/>
  <c r="D126" i="17" s="1"/>
  <c r="D30" i="17"/>
  <c r="F345" i="17"/>
  <c r="F329" i="17"/>
  <c r="F265" i="17"/>
  <c r="F153" i="17"/>
  <c r="F97" i="17"/>
  <c r="F89" i="17"/>
  <c r="F33" i="17"/>
  <c r="C56" i="17"/>
  <c r="D56" i="17" s="1"/>
  <c r="C64" i="17"/>
  <c r="C112" i="17"/>
  <c r="D112" i="17" s="1"/>
  <c r="C120" i="17"/>
  <c r="D120" i="17" s="1"/>
  <c r="C168" i="17"/>
  <c r="D168" i="17" s="1"/>
  <c r="C176" i="17"/>
  <c r="D176" i="17" s="1"/>
  <c r="C224" i="17"/>
  <c r="D224" i="17" s="1"/>
  <c r="C232" i="17"/>
  <c r="D232" i="17" s="1"/>
  <c r="C280" i="17"/>
  <c r="D280" i="17" s="1"/>
  <c r="C288" i="17"/>
  <c r="D288" i="17" s="1"/>
  <c r="C49" i="17"/>
  <c r="D49" i="17" s="1"/>
  <c r="C57" i="17"/>
  <c r="D57" i="17" s="1"/>
  <c r="C105" i="17"/>
  <c r="D105" i="17" s="1"/>
  <c r="C113" i="17"/>
  <c r="D113" i="17" s="1"/>
  <c r="C161" i="17"/>
  <c r="D161" i="17" s="1"/>
  <c r="C169" i="17"/>
  <c r="D169" i="17" s="1"/>
  <c r="C217" i="17"/>
  <c r="D217" i="17" s="1"/>
  <c r="C225" i="17"/>
  <c r="G225" i="17" s="1"/>
  <c r="C273" i="17"/>
  <c r="G273" i="17" s="1"/>
  <c r="C281" i="17"/>
  <c r="D281" i="17" s="1"/>
  <c r="C84" i="17"/>
  <c r="D84" i="17" s="1"/>
  <c r="C92" i="17"/>
  <c r="D92" i="17" s="1"/>
  <c r="C351" i="17"/>
  <c r="D351" i="17" s="1"/>
  <c r="C343" i="17"/>
  <c r="D343" i="17" s="1"/>
  <c r="C295" i="17"/>
  <c r="D295" i="17" s="1"/>
  <c r="C253" i="17"/>
  <c r="D253" i="17" s="1"/>
  <c r="C231" i="17"/>
  <c r="D231" i="17" s="1"/>
  <c r="D221" i="17"/>
  <c r="C211" i="17"/>
  <c r="D211" i="17" s="1"/>
  <c r="C189" i="17"/>
  <c r="D189" i="17" s="1"/>
  <c r="D157" i="17"/>
  <c r="C147" i="17"/>
  <c r="D147" i="17" s="1"/>
  <c r="C91" i="17"/>
  <c r="D91" i="17" s="1"/>
  <c r="C78" i="17"/>
  <c r="D78" i="17" s="1"/>
  <c r="D66" i="17"/>
  <c r="D53" i="17"/>
  <c r="F2" i="17"/>
  <c r="D2" i="17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H28" i="19" l="1"/>
  <c r="H21" i="19"/>
  <c r="H27" i="19"/>
  <c r="G20" i="19"/>
  <c r="G14" i="19"/>
  <c r="G13" i="19"/>
  <c r="G7" i="19"/>
  <c r="G6" i="19"/>
  <c r="E176" i="17"/>
  <c r="H176" i="17"/>
  <c r="E213" i="17"/>
  <c r="H213" i="17"/>
  <c r="E44" i="17"/>
  <c r="H44" i="17"/>
  <c r="E218" i="17"/>
  <c r="H218" i="17"/>
  <c r="E22" i="17"/>
  <c r="H22" i="17"/>
  <c r="E211" i="17"/>
  <c r="H211" i="17"/>
  <c r="E84" i="17"/>
  <c r="H84" i="17"/>
  <c r="E105" i="17"/>
  <c r="H105" i="17"/>
  <c r="E168" i="17"/>
  <c r="H168" i="17"/>
  <c r="E170" i="17"/>
  <c r="H170" i="17"/>
  <c r="E25" i="17"/>
  <c r="H25" i="17"/>
  <c r="F218" i="17"/>
  <c r="E139" i="17"/>
  <c r="H139" i="17"/>
  <c r="E223" i="17"/>
  <c r="H223" i="17"/>
  <c r="E305" i="17"/>
  <c r="H305" i="17"/>
  <c r="E40" i="17"/>
  <c r="H40" i="17"/>
  <c r="E162" i="17"/>
  <c r="H162" i="17"/>
  <c r="E330" i="17"/>
  <c r="H330" i="17"/>
  <c r="E131" i="17"/>
  <c r="H131" i="17"/>
  <c r="D215" i="17"/>
  <c r="G215" i="17"/>
  <c r="E299" i="17"/>
  <c r="H299" i="17"/>
  <c r="E363" i="17"/>
  <c r="H363" i="17"/>
  <c r="E289" i="17"/>
  <c r="H289" i="17"/>
  <c r="E193" i="17"/>
  <c r="H193" i="17"/>
  <c r="E97" i="17"/>
  <c r="H97" i="17"/>
  <c r="E248" i="17"/>
  <c r="H248" i="17"/>
  <c r="E152" i="17"/>
  <c r="H152" i="17"/>
  <c r="E72" i="17"/>
  <c r="H72" i="17"/>
  <c r="E238" i="17"/>
  <c r="H238" i="17"/>
  <c r="E123" i="17"/>
  <c r="H123" i="17"/>
  <c r="E207" i="17"/>
  <c r="H207" i="17"/>
  <c r="E293" i="17"/>
  <c r="H293" i="17"/>
  <c r="E357" i="17"/>
  <c r="H357" i="17"/>
  <c r="E328" i="17"/>
  <c r="H328" i="17"/>
  <c r="E116" i="17"/>
  <c r="H116" i="17"/>
  <c r="E294" i="17"/>
  <c r="H294" i="17"/>
  <c r="E114" i="17"/>
  <c r="H114" i="17"/>
  <c r="E311" i="17"/>
  <c r="H311" i="17"/>
  <c r="E102" i="17"/>
  <c r="H102" i="17"/>
  <c r="E86" i="17"/>
  <c r="H86" i="17"/>
  <c r="F170" i="17"/>
  <c r="G170" i="17"/>
  <c r="E332" i="17"/>
  <c r="H332" i="17"/>
  <c r="E79" i="17"/>
  <c r="H79" i="17"/>
  <c r="E268" i="17"/>
  <c r="H268" i="17"/>
  <c r="E199" i="17"/>
  <c r="H199" i="17"/>
  <c r="F324" i="17"/>
  <c r="E179" i="17"/>
  <c r="H179" i="17"/>
  <c r="E340" i="17"/>
  <c r="H340" i="17"/>
  <c r="E28" i="17"/>
  <c r="H28" i="17"/>
  <c r="G45" i="17"/>
  <c r="G109" i="17"/>
  <c r="G173" i="17"/>
  <c r="G237" i="17"/>
  <c r="G301" i="17"/>
  <c r="G276" i="17"/>
  <c r="G102" i="17"/>
  <c r="G166" i="17"/>
  <c r="G230" i="17"/>
  <c r="G294" i="17"/>
  <c r="G308" i="17"/>
  <c r="G60" i="17"/>
  <c r="G241" i="17"/>
  <c r="G212" i="17"/>
  <c r="G81" i="17"/>
  <c r="G161" i="17"/>
  <c r="G172" i="17"/>
  <c r="G291" i="17"/>
  <c r="G99" i="17"/>
  <c r="G171" i="17"/>
  <c r="G267" i="17"/>
  <c r="G50" i="17"/>
  <c r="G122" i="17"/>
  <c r="G194" i="17"/>
  <c r="G266" i="17"/>
  <c r="G338" i="17"/>
  <c r="G331" i="17"/>
  <c r="G255" i="17"/>
  <c r="G316" i="17"/>
  <c r="G167" i="17"/>
  <c r="G328" i="17"/>
  <c r="G143" i="17"/>
  <c r="G280" i="17"/>
  <c r="G343" i="17"/>
  <c r="G63" i="17"/>
  <c r="G335" i="17"/>
  <c r="G56" i="17"/>
  <c r="G136" i="17"/>
  <c r="E140" i="17"/>
  <c r="H140" i="17"/>
  <c r="E355" i="17"/>
  <c r="H355" i="17"/>
  <c r="E80" i="17"/>
  <c r="H80" i="17"/>
  <c r="E349" i="17"/>
  <c r="H349" i="17"/>
  <c r="E243" i="17"/>
  <c r="H243" i="17"/>
  <c r="E158" i="17"/>
  <c r="H158" i="17"/>
  <c r="E53" i="17"/>
  <c r="H53" i="17"/>
  <c r="E221" i="17"/>
  <c r="H221" i="17"/>
  <c r="E281" i="17"/>
  <c r="H281" i="17"/>
  <c r="E57" i="17"/>
  <c r="H57" i="17"/>
  <c r="E120" i="17"/>
  <c r="H120" i="17"/>
  <c r="E190" i="17"/>
  <c r="H190" i="17"/>
  <c r="E55" i="17"/>
  <c r="H55" i="17"/>
  <c r="E149" i="17"/>
  <c r="H149" i="17"/>
  <c r="E235" i="17"/>
  <c r="H235" i="17"/>
  <c r="E313" i="17"/>
  <c r="H313" i="17"/>
  <c r="E34" i="17"/>
  <c r="H34" i="17"/>
  <c r="E182" i="17"/>
  <c r="H182" i="17"/>
  <c r="E338" i="17"/>
  <c r="H338" i="17"/>
  <c r="E46" i="17"/>
  <c r="H46" i="17"/>
  <c r="E141" i="17"/>
  <c r="H141" i="17"/>
  <c r="E227" i="17"/>
  <c r="H227" i="17"/>
  <c r="E307" i="17"/>
  <c r="H307" i="17"/>
  <c r="E37" i="17"/>
  <c r="H37" i="17"/>
  <c r="E265" i="17"/>
  <c r="H265" i="17"/>
  <c r="E185" i="17"/>
  <c r="H185" i="17"/>
  <c r="E89" i="17"/>
  <c r="H89" i="17"/>
  <c r="E240" i="17"/>
  <c r="H240" i="17"/>
  <c r="E144" i="17"/>
  <c r="H144" i="17"/>
  <c r="E48" i="17"/>
  <c r="H48" i="17"/>
  <c r="E260" i="17"/>
  <c r="H260" i="17"/>
  <c r="E133" i="17"/>
  <c r="H133" i="17"/>
  <c r="E219" i="17"/>
  <c r="H219" i="17"/>
  <c r="E301" i="17"/>
  <c r="H301" i="17"/>
  <c r="E43" i="17"/>
  <c r="H43" i="17"/>
  <c r="E16" i="17"/>
  <c r="H16" i="17"/>
  <c r="E135" i="17"/>
  <c r="H135" i="17"/>
  <c r="E310" i="17"/>
  <c r="H310" i="17"/>
  <c r="E178" i="17"/>
  <c r="H178" i="17"/>
  <c r="E166" i="17"/>
  <c r="H166" i="17"/>
  <c r="E327" i="17"/>
  <c r="H327" i="17"/>
  <c r="F298" i="17"/>
  <c r="G298" i="17"/>
  <c r="E194" i="17"/>
  <c r="H194" i="17"/>
  <c r="D350" i="17"/>
  <c r="G350" i="17"/>
  <c r="E108" i="17"/>
  <c r="H108" i="17"/>
  <c r="E222" i="17"/>
  <c r="H222" i="17"/>
  <c r="E39" i="17"/>
  <c r="H39" i="17"/>
  <c r="E132" i="17"/>
  <c r="H132" i="17"/>
  <c r="E206" i="17"/>
  <c r="H206" i="17"/>
  <c r="D358" i="17"/>
  <c r="G358" i="17"/>
  <c r="E202" i="17"/>
  <c r="H202" i="17"/>
  <c r="E35" i="17"/>
  <c r="H35" i="17"/>
  <c r="G53" i="17"/>
  <c r="G117" i="17"/>
  <c r="G181" i="17"/>
  <c r="G245" i="17"/>
  <c r="G309" i="17"/>
  <c r="G38" i="17"/>
  <c r="G110" i="17"/>
  <c r="G174" i="17"/>
  <c r="G238" i="17"/>
  <c r="G302" i="17"/>
  <c r="G153" i="17"/>
  <c r="G124" i="17"/>
  <c r="G265" i="17"/>
  <c r="G260" i="17"/>
  <c r="G89" i="17"/>
  <c r="G169" i="17"/>
  <c r="G244" i="17"/>
  <c r="G307" i="17"/>
  <c r="G43" i="17"/>
  <c r="G107" i="17"/>
  <c r="G179" i="17"/>
  <c r="G283" i="17"/>
  <c r="G58" i="17"/>
  <c r="G130" i="17"/>
  <c r="G202" i="17"/>
  <c r="G274" i="17"/>
  <c r="G346" i="17"/>
  <c r="G339" i="17"/>
  <c r="G319" i="17"/>
  <c r="G324" i="17"/>
  <c r="G199" i="17"/>
  <c r="G353" i="17"/>
  <c r="G183" i="17"/>
  <c r="G312" i="17"/>
  <c r="G160" i="17"/>
  <c r="G71" i="17"/>
  <c r="G152" i="17"/>
  <c r="G72" i="17"/>
  <c r="G176" i="17"/>
  <c r="E189" i="17"/>
  <c r="H189" i="17"/>
  <c r="E297" i="17"/>
  <c r="H297" i="17"/>
  <c r="D256" i="17"/>
  <c r="G256" i="17"/>
  <c r="E234" i="17"/>
  <c r="H234" i="17"/>
  <c r="E321" i="17"/>
  <c r="H321" i="17"/>
  <c r="E204" i="17"/>
  <c r="H204" i="17"/>
  <c r="E59" i="17"/>
  <c r="H59" i="17"/>
  <c r="D151" i="17"/>
  <c r="G151" i="17"/>
  <c r="E237" i="17"/>
  <c r="H237" i="17"/>
  <c r="E100" i="17"/>
  <c r="H100" i="17"/>
  <c r="E257" i="17"/>
  <c r="H257" i="17"/>
  <c r="E177" i="17"/>
  <c r="H177" i="17"/>
  <c r="E81" i="17"/>
  <c r="H81" i="17"/>
  <c r="E216" i="17"/>
  <c r="H216" i="17"/>
  <c r="E136" i="17"/>
  <c r="H136" i="17"/>
  <c r="E36" i="17"/>
  <c r="H36" i="17"/>
  <c r="E282" i="17"/>
  <c r="H282" i="17"/>
  <c r="E143" i="17"/>
  <c r="H143" i="17"/>
  <c r="E229" i="17"/>
  <c r="H229" i="17"/>
  <c r="E309" i="17"/>
  <c r="H309" i="17"/>
  <c r="E24" i="17"/>
  <c r="H24" i="17"/>
  <c r="E164" i="17"/>
  <c r="H164" i="17"/>
  <c r="D326" i="17"/>
  <c r="G326" i="17"/>
  <c r="E304" i="17"/>
  <c r="H304" i="17"/>
  <c r="E142" i="17"/>
  <c r="H142" i="17"/>
  <c r="E220" i="17"/>
  <c r="H220" i="17"/>
  <c r="D42" i="17"/>
  <c r="G42" i="17"/>
  <c r="E302" i="17"/>
  <c r="H302" i="17"/>
  <c r="E58" i="17"/>
  <c r="H58" i="17"/>
  <c r="E244" i="17"/>
  <c r="H244" i="17"/>
  <c r="E11" i="17"/>
  <c r="H11" i="17"/>
  <c r="E228" i="17"/>
  <c r="H228" i="17"/>
  <c r="E31" i="17"/>
  <c r="H31" i="17"/>
  <c r="G61" i="17"/>
  <c r="G125" i="17"/>
  <c r="G189" i="17"/>
  <c r="G253" i="17"/>
  <c r="G317" i="17"/>
  <c r="G46" i="17"/>
  <c r="G118" i="17"/>
  <c r="G182" i="17"/>
  <c r="G246" i="17"/>
  <c r="G310" i="17"/>
  <c r="G201" i="17"/>
  <c r="G196" i="17"/>
  <c r="G281" i="17"/>
  <c r="G292" i="17"/>
  <c r="G97" i="17"/>
  <c r="G185" i="17"/>
  <c r="G163" i="17"/>
  <c r="G76" i="17"/>
  <c r="G51" i="17"/>
  <c r="G115" i="17"/>
  <c r="G187" i="17"/>
  <c r="G299" i="17"/>
  <c r="G66" i="17"/>
  <c r="G138" i="17"/>
  <c r="G210" i="17"/>
  <c r="G282" i="17"/>
  <c r="G354" i="17"/>
  <c r="G347" i="17"/>
  <c r="G359" i="17"/>
  <c r="G332" i="17"/>
  <c r="G247" i="17"/>
  <c r="G325" i="17"/>
  <c r="G223" i="17"/>
  <c r="G361" i="17"/>
  <c r="G216" i="17"/>
  <c r="G79" i="17"/>
  <c r="G208" i="17"/>
  <c r="G80" i="17"/>
  <c r="G200" i="17"/>
  <c r="E113" i="17"/>
  <c r="H113" i="17"/>
  <c r="E127" i="17"/>
  <c r="H127" i="17"/>
  <c r="E119" i="17"/>
  <c r="H119" i="17"/>
  <c r="E201" i="17"/>
  <c r="H201" i="17"/>
  <c r="E262" i="17"/>
  <c r="H262" i="17"/>
  <c r="E7" i="17"/>
  <c r="H7" i="17"/>
  <c r="E20" i="17"/>
  <c r="H20" i="17"/>
  <c r="E66" i="17"/>
  <c r="H66" i="17"/>
  <c r="E245" i="17"/>
  <c r="H245" i="17"/>
  <c r="E315" i="17"/>
  <c r="H315" i="17"/>
  <c r="E78" i="17"/>
  <c r="H78" i="17"/>
  <c r="E253" i="17"/>
  <c r="H253" i="17"/>
  <c r="E288" i="17"/>
  <c r="H288" i="17"/>
  <c r="D64" i="17"/>
  <c r="G64" i="17"/>
  <c r="E266" i="17"/>
  <c r="H266" i="17"/>
  <c r="E82" i="17"/>
  <c r="H82" i="17"/>
  <c r="E171" i="17"/>
  <c r="H171" i="17"/>
  <c r="E255" i="17"/>
  <c r="H255" i="17"/>
  <c r="E329" i="17"/>
  <c r="H329" i="17"/>
  <c r="E18" i="17"/>
  <c r="H18" i="17"/>
  <c r="E226" i="17"/>
  <c r="H226" i="17"/>
  <c r="E41" i="17"/>
  <c r="H41" i="17"/>
  <c r="E71" i="17"/>
  <c r="H71" i="17"/>
  <c r="E163" i="17"/>
  <c r="H163" i="17"/>
  <c r="E247" i="17"/>
  <c r="H247" i="17"/>
  <c r="E323" i="17"/>
  <c r="H323" i="17"/>
  <c r="E76" i="17"/>
  <c r="H76" i="17"/>
  <c r="E249" i="17"/>
  <c r="H249" i="17"/>
  <c r="E153" i="17"/>
  <c r="H153" i="17"/>
  <c r="E73" i="17"/>
  <c r="H73" i="17"/>
  <c r="E208" i="17"/>
  <c r="H208" i="17"/>
  <c r="D128" i="17"/>
  <c r="G128" i="17"/>
  <c r="E61" i="17"/>
  <c r="H61" i="17"/>
  <c r="E308" i="17"/>
  <c r="H308" i="17"/>
  <c r="E50" i="17"/>
  <c r="H50" i="17"/>
  <c r="E155" i="17"/>
  <c r="H155" i="17"/>
  <c r="E239" i="17"/>
  <c r="H239" i="17"/>
  <c r="E317" i="17"/>
  <c r="H317" i="17"/>
  <c r="E320" i="17"/>
  <c r="H320" i="17"/>
  <c r="E180" i="17"/>
  <c r="H180" i="17"/>
  <c r="D342" i="17"/>
  <c r="G342" i="17"/>
  <c r="E356" i="17"/>
  <c r="H356" i="17"/>
  <c r="E212" i="17"/>
  <c r="H212" i="17"/>
  <c r="E167" i="17"/>
  <c r="H167" i="17"/>
  <c r="E242" i="17"/>
  <c r="H242" i="17"/>
  <c r="E6" i="17"/>
  <c r="H6" i="17"/>
  <c r="E150" i="17"/>
  <c r="H150" i="17"/>
  <c r="E318" i="17"/>
  <c r="H318" i="17"/>
  <c r="E83" i="17"/>
  <c r="H83" i="17"/>
  <c r="E270" i="17"/>
  <c r="H270" i="17"/>
  <c r="E19" i="17"/>
  <c r="H19" i="17"/>
  <c r="E63" i="17"/>
  <c r="H63" i="17"/>
  <c r="E252" i="17"/>
  <c r="H252" i="17"/>
  <c r="E13" i="17"/>
  <c r="H13" i="17"/>
  <c r="E27" i="17"/>
  <c r="H27" i="17"/>
  <c r="E106" i="17"/>
  <c r="H106" i="17"/>
  <c r="G69" i="17"/>
  <c r="G133" i="17"/>
  <c r="G197" i="17"/>
  <c r="G261" i="17"/>
  <c r="G52" i="17"/>
  <c r="G54" i="17"/>
  <c r="G126" i="17"/>
  <c r="G190" i="17"/>
  <c r="G254" i="17"/>
  <c r="G318" i="17"/>
  <c r="G268" i="17"/>
  <c r="G305" i="17"/>
  <c r="G105" i="17"/>
  <c r="G209" i="17"/>
  <c r="G203" i="17"/>
  <c r="G148" i="17"/>
  <c r="G59" i="17"/>
  <c r="G123" i="17"/>
  <c r="G195" i="17"/>
  <c r="G92" i="17"/>
  <c r="G74" i="17"/>
  <c r="G146" i="17"/>
  <c r="G218" i="17"/>
  <c r="G290" i="17"/>
  <c r="G362" i="17"/>
  <c r="G355" i="17"/>
  <c r="G184" i="17"/>
  <c r="G340" i="17"/>
  <c r="G295" i="17"/>
  <c r="G333" i="17"/>
  <c r="G271" i="17"/>
  <c r="G127" i="17"/>
  <c r="G288" i="17"/>
  <c r="G103" i="17"/>
  <c r="G264" i="17"/>
  <c r="G88" i="17"/>
  <c r="G248" i="17"/>
  <c r="E148" i="17"/>
  <c r="H148" i="17"/>
  <c r="E291" i="17"/>
  <c r="H291" i="17"/>
  <c r="E197" i="17"/>
  <c r="H197" i="17"/>
  <c r="E312" i="17"/>
  <c r="H312" i="17"/>
  <c r="E4" i="17"/>
  <c r="H4" i="17"/>
  <c r="E54" i="17"/>
  <c r="H54" i="17"/>
  <c r="E324" i="17"/>
  <c r="H324" i="17"/>
  <c r="G111" i="17"/>
  <c r="E354" i="17"/>
  <c r="H354" i="17"/>
  <c r="E91" i="17"/>
  <c r="H91" i="17"/>
  <c r="E295" i="17"/>
  <c r="H295" i="17"/>
  <c r="E217" i="17"/>
  <c r="H217" i="17"/>
  <c r="E280" i="17"/>
  <c r="H280" i="17"/>
  <c r="E56" i="17"/>
  <c r="H56" i="17"/>
  <c r="E30" i="17"/>
  <c r="H30" i="17"/>
  <c r="E336" i="17"/>
  <c r="H336" i="17"/>
  <c r="E94" i="17"/>
  <c r="H94" i="17"/>
  <c r="E181" i="17"/>
  <c r="H181" i="17"/>
  <c r="E267" i="17"/>
  <c r="H267" i="17"/>
  <c r="E337" i="17"/>
  <c r="H337" i="17"/>
  <c r="E26" i="17"/>
  <c r="H26" i="17"/>
  <c r="E246" i="17"/>
  <c r="H246" i="17"/>
  <c r="E85" i="17"/>
  <c r="H85" i="17"/>
  <c r="E173" i="17"/>
  <c r="H173" i="17"/>
  <c r="E259" i="17"/>
  <c r="H259" i="17"/>
  <c r="E331" i="17"/>
  <c r="H331" i="17"/>
  <c r="E68" i="17"/>
  <c r="H68" i="17"/>
  <c r="E241" i="17"/>
  <c r="H241" i="17"/>
  <c r="E145" i="17"/>
  <c r="H145" i="17"/>
  <c r="E65" i="17"/>
  <c r="H65" i="17"/>
  <c r="E200" i="17"/>
  <c r="H200" i="17"/>
  <c r="E104" i="17"/>
  <c r="H104" i="17"/>
  <c r="E99" i="17"/>
  <c r="H99" i="17"/>
  <c r="E316" i="17"/>
  <c r="H316" i="17"/>
  <c r="E75" i="17"/>
  <c r="H75" i="17"/>
  <c r="E165" i="17"/>
  <c r="H165" i="17"/>
  <c r="E251" i="17"/>
  <c r="H251" i="17"/>
  <c r="E325" i="17"/>
  <c r="H325" i="17"/>
  <c r="E352" i="17"/>
  <c r="H352" i="17"/>
  <c r="E210" i="17"/>
  <c r="H210" i="17"/>
  <c r="E359" i="17"/>
  <c r="H359" i="17"/>
  <c r="E47" i="17"/>
  <c r="H47" i="17"/>
  <c r="F234" i="17"/>
  <c r="G234" i="17"/>
  <c r="E33" i="17"/>
  <c r="H33" i="17"/>
  <c r="E188" i="17"/>
  <c r="H188" i="17"/>
  <c r="E348" i="17"/>
  <c r="H348" i="17"/>
  <c r="E77" i="17"/>
  <c r="H77" i="17"/>
  <c r="E263" i="17"/>
  <c r="H263" i="17"/>
  <c r="E172" i="17"/>
  <c r="H172" i="17"/>
  <c r="D334" i="17"/>
  <c r="G334" i="17"/>
  <c r="E110" i="17"/>
  <c r="H110" i="17"/>
  <c r="E286" i="17"/>
  <c r="H286" i="17"/>
  <c r="E90" i="17"/>
  <c r="H90" i="17"/>
  <c r="E275" i="17"/>
  <c r="H275" i="17"/>
  <c r="E21" i="17"/>
  <c r="H21" i="17"/>
  <c r="E274" i="17"/>
  <c r="H274" i="17"/>
  <c r="G77" i="17"/>
  <c r="G141" i="17"/>
  <c r="G205" i="17"/>
  <c r="G269" i="17"/>
  <c r="G108" i="17"/>
  <c r="G70" i="17"/>
  <c r="G134" i="17"/>
  <c r="G198" i="17"/>
  <c r="G262" i="17"/>
  <c r="G100" i="17"/>
  <c r="G249" i="17"/>
  <c r="G145" i="17"/>
  <c r="G44" i="17"/>
  <c r="G49" i="17"/>
  <c r="G113" i="17"/>
  <c r="G233" i="17"/>
  <c r="G227" i="17"/>
  <c r="G220" i="17"/>
  <c r="G67" i="17"/>
  <c r="G131" i="17"/>
  <c r="G211" i="17"/>
  <c r="G132" i="17"/>
  <c r="G82" i="17"/>
  <c r="G154" i="17"/>
  <c r="G226" i="17"/>
  <c r="G306" i="17"/>
  <c r="G360" i="17"/>
  <c r="G363" i="17"/>
  <c r="G240" i="17"/>
  <c r="G348" i="17"/>
  <c r="G327" i="17"/>
  <c r="G341" i="17"/>
  <c r="G311" i="17"/>
  <c r="G191" i="17"/>
  <c r="G336" i="17"/>
  <c r="G135" i="17"/>
  <c r="G320" i="17"/>
  <c r="G96" i="17"/>
  <c r="G304" i="17"/>
  <c r="E361" i="17"/>
  <c r="H361" i="17"/>
  <c r="E205" i="17"/>
  <c r="H205" i="17"/>
  <c r="E160" i="17"/>
  <c r="H160" i="17"/>
  <c r="E283" i="17"/>
  <c r="H283" i="17"/>
  <c r="E118" i="17"/>
  <c r="H118" i="17"/>
  <c r="E146" i="17"/>
  <c r="H146" i="17"/>
  <c r="E174" i="17"/>
  <c r="H174" i="17"/>
  <c r="E49" i="17"/>
  <c r="H49" i="17"/>
  <c r="E69" i="17"/>
  <c r="H69" i="17"/>
  <c r="E10" i="17"/>
  <c r="H10" i="17"/>
  <c r="E343" i="17"/>
  <c r="H343" i="17"/>
  <c r="E169" i="17"/>
  <c r="H169" i="17"/>
  <c r="E126" i="17"/>
  <c r="H126" i="17"/>
  <c r="E344" i="17"/>
  <c r="H344" i="17"/>
  <c r="F146" i="17"/>
  <c r="E107" i="17"/>
  <c r="H107" i="17"/>
  <c r="E191" i="17"/>
  <c r="H191" i="17"/>
  <c r="E277" i="17"/>
  <c r="H277" i="17"/>
  <c r="E345" i="17"/>
  <c r="H345" i="17"/>
  <c r="E70" i="17"/>
  <c r="H70" i="17"/>
  <c r="E306" i="17"/>
  <c r="H306" i="17"/>
  <c r="E98" i="17"/>
  <c r="H98" i="17"/>
  <c r="E183" i="17"/>
  <c r="H183" i="17"/>
  <c r="E269" i="17"/>
  <c r="H269" i="17"/>
  <c r="E339" i="17"/>
  <c r="H339" i="17"/>
  <c r="E60" i="17"/>
  <c r="H60" i="17"/>
  <c r="E233" i="17"/>
  <c r="H233" i="17"/>
  <c r="E137" i="17"/>
  <c r="H137" i="17"/>
  <c r="E272" i="17"/>
  <c r="H272" i="17"/>
  <c r="D192" i="17"/>
  <c r="G192" i="17"/>
  <c r="E96" i="17"/>
  <c r="H96" i="17"/>
  <c r="E154" i="17"/>
  <c r="H154" i="17"/>
  <c r="E364" i="17"/>
  <c r="H364" i="17"/>
  <c r="D87" i="17"/>
  <c r="G87" i="17"/>
  <c r="E175" i="17"/>
  <c r="H175" i="17"/>
  <c r="E261" i="17"/>
  <c r="H261" i="17"/>
  <c r="E333" i="17"/>
  <c r="H333" i="17"/>
  <c r="E8" i="17"/>
  <c r="H8" i="17"/>
  <c r="E230" i="17"/>
  <c r="H230" i="17"/>
  <c r="E67" i="17"/>
  <c r="H67" i="17"/>
  <c r="E15" i="17"/>
  <c r="H15" i="17"/>
  <c r="E214" i="17"/>
  <c r="H214" i="17"/>
  <c r="E103" i="17"/>
  <c r="H103" i="17"/>
  <c r="E284" i="17"/>
  <c r="H284" i="17"/>
  <c r="E198" i="17"/>
  <c r="H198" i="17"/>
  <c r="E303" i="17"/>
  <c r="H303" i="17"/>
  <c r="E115" i="17"/>
  <c r="H115" i="17"/>
  <c r="E292" i="17"/>
  <c r="H292" i="17"/>
  <c r="E29" i="17"/>
  <c r="H29" i="17"/>
  <c r="E62" i="17"/>
  <c r="H62" i="17"/>
  <c r="E3" i="17"/>
  <c r="H3" i="17"/>
  <c r="G85" i="17"/>
  <c r="G149" i="17"/>
  <c r="G213" i="17"/>
  <c r="G277" i="17"/>
  <c r="G156" i="17"/>
  <c r="G78" i="17"/>
  <c r="G142" i="17"/>
  <c r="G206" i="17"/>
  <c r="G270" i="17"/>
  <c r="G140" i="17"/>
  <c r="G177" i="17"/>
  <c r="G68" i="17"/>
  <c r="G57" i="17"/>
  <c r="G121" i="17"/>
  <c r="G257" i="17"/>
  <c r="G243" i="17"/>
  <c r="G284" i="17"/>
  <c r="G75" i="17"/>
  <c r="G139" i="17"/>
  <c r="G219" i="17"/>
  <c r="G180" i="17"/>
  <c r="G90" i="17"/>
  <c r="G162" i="17"/>
  <c r="G242" i="17"/>
  <c r="G314" i="17"/>
  <c r="G321" i="17"/>
  <c r="G119" i="17"/>
  <c r="G296" i="17"/>
  <c r="G356" i="17"/>
  <c r="G144" i="17"/>
  <c r="G349" i="17"/>
  <c r="G351" i="17"/>
  <c r="G231" i="17"/>
  <c r="G39" i="17"/>
  <c r="G175" i="17"/>
  <c r="G337" i="17"/>
  <c r="G104" i="17"/>
  <c r="E92" i="17"/>
  <c r="H92" i="17"/>
  <c r="E17" i="17"/>
  <c r="H17" i="17"/>
  <c r="E121" i="17"/>
  <c r="H121" i="17"/>
  <c r="E111" i="17"/>
  <c r="H111" i="17"/>
  <c r="E276" i="17"/>
  <c r="H276" i="17"/>
  <c r="E335" i="17"/>
  <c r="H335" i="17"/>
  <c r="G158" i="17"/>
  <c r="E231" i="17"/>
  <c r="H231" i="17"/>
  <c r="E112" i="17"/>
  <c r="H112" i="17"/>
  <c r="E159" i="17"/>
  <c r="H159" i="17"/>
  <c r="E147" i="17"/>
  <c r="H147" i="17"/>
  <c r="E232" i="17"/>
  <c r="H232" i="17"/>
  <c r="E2" i="17"/>
  <c r="H2" i="17"/>
  <c r="E157" i="17"/>
  <c r="H157" i="17"/>
  <c r="E351" i="17"/>
  <c r="H351" i="17"/>
  <c r="E161" i="17"/>
  <c r="H161" i="17"/>
  <c r="E224" i="17"/>
  <c r="H224" i="17"/>
  <c r="E138" i="17"/>
  <c r="H138" i="17"/>
  <c r="E9" i="17"/>
  <c r="H9" i="17"/>
  <c r="E117" i="17"/>
  <c r="H117" i="17"/>
  <c r="E203" i="17"/>
  <c r="H203" i="17"/>
  <c r="E287" i="17"/>
  <c r="H287" i="17"/>
  <c r="E353" i="17"/>
  <c r="H353" i="17"/>
  <c r="E130" i="17"/>
  <c r="H130" i="17"/>
  <c r="D314" i="17"/>
  <c r="E109" i="17"/>
  <c r="H109" i="17"/>
  <c r="E195" i="17"/>
  <c r="H195" i="17"/>
  <c r="D279" i="17"/>
  <c r="G279" i="17"/>
  <c r="E347" i="17"/>
  <c r="H347" i="17"/>
  <c r="E52" i="17"/>
  <c r="H52" i="17"/>
  <c r="E209" i="17"/>
  <c r="H209" i="17"/>
  <c r="E264" i="17"/>
  <c r="H264" i="17"/>
  <c r="E184" i="17"/>
  <c r="H184" i="17"/>
  <c r="E88" i="17"/>
  <c r="H88" i="17"/>
  <c r="E196" i="17"/>
  <c r="H196" i="17"/>
  <c r="E101" i="17"/>
  <c r="H101" i="17"/>
  <c r="E187" i="17"/>
  <c r="H187" i="17"/>
  <c r="E271" i="17"/>
  <c r="H271" i="17"/>
  <c r="E341" i="17"/>
  <c r="H341" i="17"/>
  <c r="E32" i="17"/>
  <c r="H32" i="17"/>
  <c r="E254" i="17"/>
  <c r="H254" i="17"/>
  <c r="E95" i="17"/>
  <c r="H95" i="17"/>
  <c r="E278" i="17"/>
  <c r="H278" i="17"/>
  <c r="E23" i="17"/>
  <c r="H23" i="17"/>
  <c r="E51" i="17"/>
  <c r="H51" i="17"/>
  <c r="E236" i="17"/>
  <c r="H236" i="17"/>
  <c r="E5" i="17"/>
  <c r="H5" i="17"/>
  <c r="E124" i="17"/>
  <c r="H124" i="17"/>
  <c r="E300" i="17"/>
  <c r="H300" i="17"/>
  <c r="E38" i="17"/>
  <c r="H38" i="17"/>
  <c r="E156" i="17"/>
  <c r="H156" i="17"/>
  <c r="E319" i="17"/>
  <c r="H319" i="17"/>
  <c r="E134" i="17"/>
  <c r="H134" i="17"/>
  <c r="E12" i="17"/>
  <c r="H12" i="17"/>
  <c r="E14" i="17"/>
  <c r="H14" i="17"/>
  <c r="G93" i="17"/>
  <c r="G157" i="17"/>
  <c r="G221" i="17"/>
  <c r="G285" i="17"/>
  <c r="G204" i="17"/>
  <c r="G86" i="17"/>
  <c r="G150" i="17"/>
  <c r="G214" i="17"/>
  <c r="G278" i="17"/>
  <c r="G188" i="17"/>
  <c r="G297" i="17"/>
  <c r="G193" i="17"/>
  <c r="G116" i="17"/>
  <c r="G65" i="17"/>
  <c r="G289" i="17"/>
  <c r="G259" i="17"/>
  <c r="G83" i="17"/>
  <c r="G147" i="17"/>
  <c r="G235" i="17"/>
  <c r="G252" i="17"/>
  <c r="G98" i="17"/>
  <c r="G178" i="17"/>
  <c r="G250" i="17"/>
  <c r="G315" i="17"/>
  <c r="G159" i="17"/>
  <c r="G344" i="17"/>
  <c r="G364" i="17"/>
  <c r="G232" i="17"/>
  <c r="G357" i="17"/>
  <c r="G168" i="17"/>
  <c r="G263" i="17"/>
  <c r="G47" i="17"/>
  <c r="G239" i="17"/>
  <c r="G40" i="17"/>
  <c r="G112" i="17"/>
  <c r="G345" i="17"/>
  <c r="F202" i="17"/>
  <c r="F252" i="17"/>
  <c r="D45" i="17"/>
  <c r="F83" i="17"/>
  <c r="F154" i="17"/>
  <c r="D74" i="17"/>
  <c r="F259" i="17"/>
  <c r="F331" i="17"/>
  <c r="D362" i="17"/>
  <c r="F284" i="17"/>
  <c r="F82" i="17"/>
  <c r="F75" i="17"/>
  <c r="F357" i="17"/>
  <c r="F102" i="17"/>
  <c r="F95" i="17"/>
  <c r="F68" i="17"/>
  <c r="F103" i="17"/>
  <c r="F132" i="17"/>
  <c r="F161" i="17"/>
  <c r="F283" i="17"/>
  <c r="F76" i="17"/>
  <c r="F309" i="17"/>
  <c r="F230" i="17"/>
  <c r="F39" i="17"/>
  <c r="F249" i="17"/>
  <c r="F107" i="17"/>
  <c r="D346" i="17"/>
  <c r="F124" i="17"/>
  <c r="F325" i="17"/>
  <c r="F262" i="17"/>
  <c r="F327" i="17"/>
  <c r="D186" i="17"/>
  <c r="F294" i="17"/>
  <c r="F47" i="17"/>
  <c r="F335" i="17"/>
  <c r="F58" i="17"/>
  <c r="F297" i="17"/>
  <c r="F131" i="17"/>
  <c r="F310" i="17"/>
  <c r="D296" i="17"/>
  <c r="F251" i="17"/>
  <c r="F60" i="17"/>
  <c r="F165" i="17"/>
  <c r="F166" i="17"/>
  <c r="F199" i="17"/>
  <c r="F115" i="17"/>
  <c r="F292" i="17"/>
  <c r="F52" i="17"/>
  <c r="F220" i="17"/>
  <c r="F301" i="17"/>
  <c r="F319" i="17"/>
  <c r="F274" i="17"/>
  <c r="F158" i="17"/>
  <c r="F350" i="17"/>
  <c r="F217" i="17"/>
  <c r="D93" i="17"/>
  <c r="F42" i="17"/>
  <c r="D258" i="17"/>
  <c r="F133" i="17"/>
  <c r="F359" i="17"/>
  <c r="D125" i="17"/>
  <c r="D285" i="17"/>
  <c r="F233" i="17"/>
  <c r="F163" i="17"/>
  <c r="F323" i="17"/>
  <c r="D290" i="17"/>
  <c r="F349" i="17"/>
  <c r="D122" i="17"/>
  <c r="F167" i="17"/>
  <c r="F275" i="17"/>
  <c r="F228" i="17"/>
  <c r="F43" i="17"/>
  <c r="D298" i="17"/>
  <c r="F156" i="17"/>
  <c r="F197" i="17"/>
  <c r="F244" i="17"/>
  <c r="F98" i="17"/>
  <c r="F195" i="17"/>
  <c r="F339" i="17"/>
  <c r="F229" i="17"/>
  <c r="F302" i="17"/>
  <c r="F63" i="17"/>
  <c r="F194" i="17"/>
  <c r="F219" i="17"/>
  <c r="F347" i="17"/>
  <c r="F172" i="17"/>
  <c r="F286" i="17"/>
  <c r="F185" i="17"/>
  <c r="F149" i="17"/>
  <c r="F333" i="17"/>
  <c r="D250" i="17"/>
  <c r="F126" i="17"/>
  <c r="D360" i="17"/>
  <c r="F304" i="17"/>
  <c r="F179" i="17"/>
  <c r="F180" i="17"/>
  <c r="F300" i="17"/>
  <c r="F38" i="17"/>
  <c r="F174" i="17"/>
  <c r="F358" i="17"/>
  <c r="F204" i="17"/>
  <c r="F143" i="17"/>
  <c r="F88" i="17"/>
  <c r="F145" i="17"/>
  <c r="F135" i="17"/>
  <c r="F243" i="17"/>
  <c r="F212" i="17"/>
  <c r="F54" i="17"/>
  <c r="F206" i="17"/>
  <c r="F139" i="17"/>
  <c r="F267" i="17"/>
  <c r="F207" i="17"/>
  <c r="F152" i="17"/>
  <c r="F289" i="17"/>
  <c r="F332" i="17"/>
  <c r="F86" i="17"/>
  <c r="F214" i="17"/>
  <c r="F334" i="17"/>
  <c r="F279" i="17"/>
  <c r="F216" i="17"/>
  <c r="F242" i="17"/>
  <c r="F108" i="17"/>
  <c r="F236" i="17"/>
  <c r="F340" i="17"/>
  <c r="F110" i="17"/>
  <c r="F222" i="17"/>
  <c r="F307" i="17"/>
  <c r="F69" i="17"/>
  <c r="F280" i="17"/>
  <c r="F263" i="17"/>
  <c r="F116" i="17"/>
  <c r="F348" i="17"/>
  <c r="F118" i="17"/>
  <c r="F254" i="17"/>
  <c r="F77" i="17"/>
  <c r="F246" i="17"/>
  <c r="F67" i="17"/>
  <c r="F268" i="17"/>
  <c r="F356" i="17"/>
  <c r="F142" i="17"/>
  <c r="F270" i="17"/>
  <c r="F72" i="17"/>
  <c r="F164" i="17"/>
  <c r="F276" i="17"/>
  <c r="F150" i="17"/>
  <c r="F278" i="17"/>
  <c r="D225" i="17"/>
  <c r="F225" i="17"/>
  <c r="F313" i="17"/>
  <c r="F316" i="17"/>
  <c r="F237" i="17"/>
  <c r="F127" i="17"/>
  <c r="F215" i="17"/>
  <c r="F287" i="17"/>
  <c r="F96" i="17"/>
  <c r="F160" i="17"/>
  <c r="F224" i="17"/>
  <c r="F288" i="17"/>
  <c r="F49" i="17"/>
  <c r="F169" i="17"/>
  <c r="F305" i="17"/>
  <c r="D273" i="17"/>
  <c r="F273" i="17"/>
  <c r="F203" i="17"/>
  <c r="F84" i="17"/>
  <c r="F85" i="17"/>
  <c r="F173" i="17"/>
  <c r="F245" i="17"/>
  <c r="F317" i="17"/>
  <c r="F46" i="17"/>
  <c r="F223" i="17"/>
  <c r="F295" i="17"/>
  <c r="F104" i="17"/>
  <c r="F168" i="17"/>
  <c r="F232" i="17"/>
  <c r="F336" i="17"/>
  <c r="F65" i="17"/>
  <c r="F177" i="17"/>
  <c r="F321" i="17"/>
  <c r="F211" i="17"/>
  <c r="F291" i="17"/>
  <c r="F355" i="17"/>
  <c r="F92" i="17"/>
  <c r="F181" i="17"/>
  <c r="F253" i="17"/>
  <c r="F182" i="17"/>
  <c r="F55" i="17"/>
  <c r="F151" i="17"/>
  <c r="F231" i="17"/>
  <c r="F343" i="17"/>
  <c r="F40" i="17"/>
  <c r="F112" i="17"/>
  <c r="F176" i="17"/>
  <c r="F240" i="17"/>
  <c r="F344" i="17"/>
  <c r="F73" i="17"/>
  <c r="F193" i="17"/>
  <c r="F337" i="17"/>
  <c r="F119" i="17"/>
  <c r="F57" i="17"/>
  <c r="F361" i="17"/>
  <c r="F59" i="17"/>
  <c r="F147" i="17"/>
  <c r="F299" i="17"/>
  <c r="F363" i="17"/>
  <c r="F100" i="17"/>
  <c r="F109" i="17"/>
  <c r="F189" i="17"/>
  <c r="F261" i="17"/>
  <c r="F70" i="17"/>
  <c r="F190" i="17"/>
  <c r="F159" i="17"/>
  <c r="F239" i="17"/>
  <c r="F351" i="17"/>
  <c r="F48" i="17"/>
  <c r="F120" i="17"/>
  <c r="F184" i="17"/>
  <c r="F248" i="17"/>
  <c r="F266" i="17"/>
  <c r="F81" i="17"/>
  <c r="F201" i="17"/>
  <c r="F353" i="17"/>
  <c r="F155" i="17"/>
  <c r="D322" i="17"/>
  <c r="F322" i="17"/>
  <c r="F44" i="17"/>
  <c r="F117" i="17"/>
  <c r="F269" i="17"/>
  <c r="F78" i="17"/>
  <c r="F71" i="17"/>
  <c r="F175" i="17"/>
  <c r="F247" i="17"/>
  <c r="F56" i="17"/>
  <c r="F128" i="17"/>
  <c r="F192" i="17"/>
  <c r="F256" i="17"/>
  <c r="F105" i="17"/>
  <c r="F209" i="17"/>
  <c r="F330" i="17"/>
  <c r="F91" i="17"/>
  <c r="F235" i="17"/>
  <c r="F315" i="17"/>
  <c r="F140" i="17"/>
  <c r="F205" i="17"/>
  <c r="F277" i="17"/>
  <c r="F94" i="17"/>
  <c r="F87" i="17"/>
  <c r="F183" i="17"/>
  <c r="F255" i="17"/>
  <c r="F364" i="17"/>
  <c r="F64" i="17"/>
  <c r="F136" i="17"/>
  <c r="F200" i="17"/>
  <c r="F264" i="17"/>
  <c r="F113" i="17"/>
  <c r="F241" i="17"/>
  <c r="F121" i="17"/>
  <c r="F281" i="17"/>
  <c r="F50" i="17"/>
  <c r="F162" i="17"/>
  <c r="F171" i="17"/>
  <c r="F148" i="17"/>
  <c r="D129" i="17"/>
  <c r="F129" i="17"/>
  <c r="F37" i="17"/>
  <c r="F141" i="17"/>
  <c r="F213" i="17"/>
  <c r="F238" i="17"/>
  <c r="F111" i="17"/>
  <c r="F191" i="17"/>
  <c r="F271" i="17"/>
  <c r="F80" i="17"/>
  <c r="F144" i="17"/>
  <c r="F208" i="17"/>
  <c r="F272" i="17"/>
  <c r="F137" i="17"/>
  <c r="F257" i="17"/>
  <c r="F24" i="15"/>
  <c r="E24" i="15"/>
  <c r="F9" i="15"/>
  <c r="E7" i="15"/>
  <c r="E2" i="15"/>
  <c r="J7" i="14"/>
  <c r="H13" i="19" l="1"/>
  <c r="H7" i="19"/>
  <c r="H20" i="19"/>
  <c r="H14" i="19"/>
  <c r="H6" i="19"/>
  <c r="E360" i="17"/>
  <c r="H360" i="17"/>
  <c r="E279" i="17"/>
  <c r="H279" i="17"/>
  <c r="E122" i="17"/>
  <c r="H122" i="17"/>
  <c r="E342" i="17"/>
  <c r="H342" i="17"/>
  <c r="E225" i="17"/>
  <c r="H225" i="17"/>
  <c r="E250" i="17"/>
  <c r="H250" i="17"/>
  <c r="E346" i="17"/>
  <c r="H346" i="17"/>
  <c r="E45" i="17"/>
  <c r="H45" i="17"/>
  <c r="E215" i="17"/>
  <c r="H215" i="17"/>
  <c r="E273" i="17"/>
  <c r="H273" i="17"/>
  <c r="E290" i="17"/>
  <c r="H290" i="17"/>
  <c r="E258" i="17"/>
  <c r="H258" i="17"/>
  <c r="E334" i="17"/>
  <c r="H334" i="17"/>
  <c r="E128" i="17"/>
  <c r="H128" i="17"/>
  <c r="E350" i="17"/>
  <c r="H350" i="17"/>
  <c r="E125" i="17"/>
  <c r="H125" i="17"/>
  <c r="E322" i="17"/>
  <c r="H322" i="17"/>
  <c r="E298" i="17"/>
  <c r="H298" i="17"/>
  <c r="E362" i="17"/>
  <c r="H362" i="17"/>
  <c r="E151" i="17"/>
  <c r="H151" i="17"/>
  <c r="E129" i="17"/>
  <c r="H129" i="17"/>
  <c r="E93" i="17"/>
  <c r="H93" i="17"/>
  <c r="E296" i="17"/>
  <c r="H296" i="17"/>
  <c r="E186" i="17"/>
  <c r="H186" i="17"/>
  <c r="E314" i="17"/>
  <c r="H314" i="17"/>
  <c r="E87" i="17"/>
  <c r="H87" i="17"/>
  <c r="E192" i="17"/>
  <c r="H192" i="17"/>
  <c r="E42" i="17"/>
  <c r="H42" i="17"/>
  <c r="E326" i="17"/>
  <c r="H326" i="17"/>
  <c r="E256" i="17"/>
  <c r="H256" i="17"/>
  <c r="E285" i="17"/>
  <c r="H285" i="17"/>
  <c r="E74" i="17"/>
  <c r="H74" i="17"/>
  <c r="E64" i="17"/>
  <c r="H64" i="17"/>
  <c r="E358" i="17"/>
  <c r="H358" i="17"/>
  <c r="E19" i="15"/>
  <c r="E21" i="15"/>
  <c r="E13" i="15"/>
  <c r="E49" i="15"/>
  <c r="E46" i="15"/>
  <c r="E43" i="15"/>
  <c r="E38" i="15"/>
  <c r="E35" i="15"/>
  <c r="E31" i="15"/>
  <c r="E28" i="15"/>
  <c r="E6" i="15"/>
  <c r="E12" i="15"/>
  <c r="E20" i="15"/>
  <c r="E27" i="15"/>
  <c r="E34" i="15"/>
  <c r="E42" i="15"/>
  <c r="E8" i="15"/>
  <c r="E14" i="15"/>
  <c r="E22" i="15"/>
  <c r="E29" i="15"/>
  <c r="E36" i="15"/>
  <c r="E44" i="15"/>
  <c r="E9" i="15"/>
  <c r="E15" i="15"/>
  <c r="E23" i="15"/>
  <c r="E30" i="15"/>
  <c r="E37" i="15"/>
  <c r="E45" i="15"/>
  <c r="E16" i="15"/>
  <c r="E3" i="15"/>
  <c r="E10" i="15"/>
  <c r="E17" i="15"/>
  <c r="E32" i="15"/>
  <c r="E39" i="15"/>
  <c r="E47" i="15"/>
  <c r="E4" i="15"/>
  <c r="E11" i="15"/>
  <c r="E18" i="15"/>
  <c r="E25" i="15"/>
  <c r="E40" i="15"/>
  <c r="E48" i="15"/>
  <c r="E5" i="15"/>
  <c r="E26" i="15"/>
  <c r="E33" i="15"/>
  <c r="E41" i="15"/>
  <c r="F32" i="15" l="1"/>
  <c r="E50" i="15"/>
  <c r="F11" i="15"/>
  <c r="J14" i="17" l="1"/>
  <c r="J33" i="17"/>
  <c r="D5" i="9"/>
  <c r="H5" i="9" s="1"/>
  <c r="G5" i="9"/>
  <c r="J13" i="9"/>
  <c r="I5" i="9" l="1"/>
  <c r="J5" i="9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G14" i="6"/>
  <c r="D14" i="6"/>
  <c r="H14" i="6" s="1"/>
  <c r="G13" i="6"/>
  <c r="D13" i="6"/>
  <c r="I14" i="6" l="1"/>
  <c r="I13" i="6"/>
  <c r="H13" i="6"/>
  <c r="G14" i="4"/>
  <c r="D14" i="4"/>
  <c r="H14" i="4" s="1"/>
  <c r="K11" i="3" s="1"/>
  <c r="G13" i="4"/>
  <c r="D13" i="4"/>
  <c r="H13" i="4" s="1"/>
  <c r="G12" i="9"/>
  <c r="D12" i="9"/>
  <c r="H12" i="9" s="1"/>
  <c r="I14" i="10" s="1"/>
  <c r="G11" i="9"/>
  <c r="D11" i="9"/>
  <c r="G10" i="9"/>
  <c r="D10" i="9"/>
  <c r="H10" i="9" s="1"/>
  <c r="G13" i="10" s="1"/>
  <c r="G9" i="9"/>
  <c r="D9" i="9"/>
  <c r="G8" i="9"/>
  <c r="D8" i="9"/>
  <c r="H8" i="9" s="1"/>
  <c r="E11" i="10" s="1"/>
  <c r="G7" i="9"/>
  <c r="D7" i="9"/>
  <c r="G6" i="9"/>
  <c r="D6" i="9"/>
  <c r="H6" i="9" s="1"/>
  <c r="C14" i="10" s="1"/>
  <c r="J11" i="3" l="1"/>
  <c r="J12" i="3"/>
  <c r="J13" i="3"/>
  <c r="J14" i="3"/>
  <c r="J15" i="3"/>
  <c r="J16" i="3"/>
  <c r="J17" i="3"/>
  <c r="J10" i="3"/>
  <c r="I13" i="4"/>
  <c r="J13" i="4" s="1"/>
  <c r="I14" i="4"/>
  <c r="J14" i="4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" i="5"/>
  <c r="E12" i="10"/>
  <c r="I7" i="9"/>
  <c r="J7" i="9" s="1"/>
  <c r="G15" i="10"/>
  <c r="I12" i="9"/>
  <c r="J12" i="9" s="1"/>
  <c r="E21" i="10"/>
  <c r="E20" i="10"/>
  <c r="E13" i="10"/>
  <c r="E18" i="10"/>
  <c r="G10" i="10"/>
  <c r="G12" i="10"/>
  <c r="E17" i="10"/>
  <c r="G19" i="10"/>
  <c r="G11" i="10"/>
  <c r="E16" i="10"/>
  <c r="G18" i="10"/>
  <c r="E15" i="10"/>
  <c r="G17" i="10"/>
  <c r="I8" i="9"/>
  <c r="J8" i="9" s="1"/>
  <c r="E10" i="10"/>
  <c r="E14" i="10"/>
  <c r="G16" i="10"/>
  <c r="G14" i="10"/>
  <c r="I10" i="9"/>
  <c r="J10" i="9" s="1"/>
  <c r="E19" i="10"/>
  <c r="I21" i="10"/>
  <c r="I19" i="10"/>
  <c r="I11" i="10"/>
  <c r="I12" i="10"/>
  <c r="I18" i="10"/>
  <c r="I13" i="10"/>
  <c r="I20" i="10"/>
  <c r="I17" i="10"/>
  <c r="I16" i="10"/>
  <c r="I10" i="10"/>
  <c r="I15" i="10"/>
  <c r="I6" i="9"/>
  <c r="J6" i="9" s="1"/>
  <c r="C20" i="10"/>
  <c r="C12" i="10"/>
  <c r="C19" i="10"/>
  <c r="C11" i="10"/>
  <c r="C13" i="10"/>
  <c r="C18" i="10"/>
  <c r="C10" i="10"/>
  <c r="C21" i="10"/>
  <c r="C17" i="10"/>
  <c r="C9" i="10"/>
  <c r="C16" i="10"/>
  <c r="C8" i="10"/>
  <c r="C15" i="10"/>
  <c r="K17" i="3"/>
  <c r="K16" i="3"/>
  <c r="K14" i="3"/>
  <c r="K15" i="3"/>
  <c r="K13" i="3"/>
  <c r="K12" i="3"/>
  <c r="K10" i="3"/>
  <c r="I11" i="9"/>
  <c r="J11" i="9" s="1"/>
  <c r="I9" i="9"/>
  <c r="J9" i="9" s="1"/>
  <c r="H7" i="9"/>
  <c r="H9" i="9"/>
  <c r="H11" i="9"/>
  <c r="F11" i="10" l="1"/>
  <c r="F14" i="10"/>
  <c r="F13" i="10"/>
  <c r="F15" i="10"/>
  <c r="F16" i="10"/>
  <c r="F17" i="10"/>
  <c r="F10" i="10"/>
  <c r="F12" i="10"/>
  <c r="H13" i="10"/>
  <c r="H10" i="10"/>
  <c r="H14" i="10"/>
  <c r="H17" i="10"/>
  <c r="H15" i="10"/>
  <c r="H16" i="10"/>
  <c r="H18" i="10"/>
  <c r="H12" i="10"/>
  <c r="H11" i="10"/>
  <c r="H19" i="10"/>
  <c r="D10" i="10"/>
  <c r="J10" i="10" s="1"/>
  <c r="D18" i="10"/>
  <c r="J18" i="10" s="1"/>
  <c r="D6" i="10"/>
  <c r="D15" i="10"/>
  <c r="J15" i="10" s="1"/>
  <c r="D8" i="10"/>
  <c r="D9" i="10"/>
  <c r="D25" i="10"/>
  <c r="D11" i="10"/>
  <c r="J11" i="10" s="1"/>
  <c r="D19" i="10"/>
  <c r="D7" i="10"/>
  <c r="D16" i="10"/>
  <c r="J16" i="10" s="1"/>
  <c r="D12" i="10"/>
  <c r="J12" i="10" s="1"/>
  <c r="D20" i="10"/>
  <c r="D22" i="10"/>
  <c r="D23" i="10"/>
  <c r="D13" i="10"/>
  <c r="J13" i="10" s="1"/>
  <c r="D21" i="10"/>
  <c r="D14" i="10"/>
  <c r="J14" i="10" s="1"/>
  <c r="D24" i="10"/>
  <c r="D17" i="10"/>
  <c r="J17" i="10" s="1"/>
  <c r="I14" i="9"/>
  <c r="J14" i="9" s="1"/>
  <c r="G6" i="6"/>
  <c r="G12" i="6"/>
  <c r="D12" i="6"/>
  <c r="H12" i="6" s="1"/>
  <c r="G11" i="6"/>
  <c r="D11" i="6"/>
  <c r="H11" i="6" s="1"/>
  <c r="G10" i="6"/>
  <c r="D10" i="6"/>
  <c r="H10" i="6" s="1"/>
  <c r="G9" i="6"/>
  <c r="D9" i="6"/>
  <c r="H9" i="6" s="1"/>
  <c r="G8" i="6"/>
  <c r="D8" i="6"/>
  <c r="H8" i="6" s="1"/>
  <c r="G7" i="6"/>
  <c r="D7" i="6"/>
  <c r="I7" i="6" s="1"/>
  <c r="D6" i="6"/>
  <c r="H5" i="6"/>
  <c r="G5" i="6"/>
  <c r="I5" i="6" s="1"/>
  <c r="D7" i="4"/>
  <c r="H7" i="4" s="1"/>
  <c r="D8" i="4"/>
  <c r="D9" i="4"/>
  <c r="D10" i="4"/>
  <c r="H10" i="4" s="1"/>
  <c r="G14" i="3" s="1"/>
  <c r="D11" i="4"/>
  <c r="H11" i="4" s="1"/>
  <c r="H16" i="3" s="1"/>
  <c r="D12" i="4"/>
  <c r="D6" i="4"/>
  <c r="H8" i="4"/>
  <c r="E11" i="3" s="1"/>
  <c r="H5" i="4"/>
  <c r="G12" i="4"/>
  <c r="G11" i="4"/>
  <c r="G10" i="4"/>
  <c r="G9" i="4"/>
  <c r="G8" i="4"/>
  <c r="G7" i="4"/>
  <c r="G6" i="4"/>
  <c r="G5" i="4"/>
  <c r="I5" i="4" s="1"/>
  <c r="J5" i="4" l="1"/>
  <c r="B21" i="5"/>
  <c r="B22" i="5"/>
  <c r="B23" i="5"/>
  <c r="B24" i="5"/>
  <c r="B25" i="5"/>
  <c r="B20" i="5"/>
  <c r="B3" i="5"/>
  <c r="B4" i="5"/>
  <c r="B5" i="5"/>
  <c r="B6" i="5"/>
  <c r="B7" i="5"/>
  <c r="B8" i="5"/>
  <c r="B2" i="5"/>
  <c r="I6" i="6"/>
  <c r="H6" i="6"/>
  <c r="I8" i="6"/>
  <c r="I10" i="6"/>
  <c r="I12" i="6"/>
  <c r="G41" i="15"/>
  <c r="H41" i="15" s="1"/>
  <c r="G17" i="15"/>
  <c r="H17" i="15" s="1"/>
  <c r="E41" i="14"/>
  <c r="F41" i="14" s="1"/>
  <c r="G41" i="14" s="1"/>
  <c r="E17" i="14"/>
  <c r="F17" i="14" s="1"/>
  <c r="G17" i="14" s="1"/>
  <c r="G38" i="15"/>
  <c r="H38" i="15" s="1"/>
  <c r="G14" i="15"/>
  <c r="H14" i="15" s="1"/>
  <c r="E38" i="14"/>
  <c r="F38" i="14" s="1"/>
  <c r="G38" i="14" s="1"/>
  <c r="E14" i="14"/>
  <c r="F14" i="14" s="1"/>
  <c r="G14" i="14" s="1"/>
  <c r="G37" i="15"/>
  <c r="H37" i="15" s="1"/>
  <c r="G13" i="15"/>
  <c r="H13" i="15" s="1"/>
  <c r="E37" i="14"/>
  <c r="F37" i="14" s="1"/>
  <c r="G37" i="14" s="1"/>
  <c r="E13" i="14"/>
  <c r="F13" i="14" s="1"/>
  <c r="G13" i="14" s="1"/>
  <c r="G36" i="15"/>
  <c r="H36" i="15" s="1"/>
  <c r="G12" i="15"/>
  <c r="H12" i="15" s="1"/>
  <c r="E36" i="14"/>
  <c r="F36" i="14" s="1"/>
  <c r="G36" i="14" s="1"/>
  <c r="E12" i="14"/>
  <c r="F12" i="14" s="1"/>
  <c r="G12" i="14" s="1"/>
  <c r="G40" i="15"/>
  <c r="H40" i="15" s="1"/>
  <c r="G16" i="15"/>
  <c r="H16" i="15" s="1"/>
  <c r="E40" i="14"/>
  <c r="F40" i="14" s="1"/>
  <c r="G40" i="14" s="1"/>
  <c r="E16" i="14"/>
  <c r="F16" i="14" s="1"/>
  <c r="G16" i="14" s="1"/>
  <c r="G35" i="15"/>
  <c r="H35" i="15" s="1"/>
  <c r="G11" i="15"/>
  <c r="H11" i="15" s="1"/>
  <c r="E35" i="14"/>
  <c r="F35" i="14" s="1"/>
  <c r="G35" i="14" s="1"/>
  <c r="E11" i="14"/>
  <c r="F11" i="14" s="1"/>
  <c r="G11" i="14" s="1"/>
  <c r="G39" i="15"/>
  <c r="H39" i="15" s="1"/>
  <c r="G15" i="15"/>
  <c r="H15" i="15" s="1"/>
  <c r="E39" i="14"/>
  <c r="F39" i="14" s="1"/>
  <c r="G39" i="14" s="1"/>
  <c r="E15" i="14"/>
  <c r="F15" i="14" s="1"/>
  <c r="G15" i="14" s="1"/>
  <c r="G42" i="15"/>
  <c r="H42" i="15" s="1"/>
  <c r="G18" i="15"/>
  <c r="H18" i="15" s="1"/>
  <c r="E42" i="14"/>
  <c r="F42" i="14" s="1"/>
  <c r="G42" i="14" s="1"/>
  <c r="E18" i="14"/>
  <c r="F18" i="14" s="1"/>
  <c r="G18" i="14" s="1"/>
  <c r="G34" i="15"/>
  <c r="H34" i="15" s="1"/>
  <c r="G10" i="15"/>
  <c r="H10" i="15" s="1"/>
  <c r="E34" i="14"/>
  <c r="F34" i="14" s="1"/>
  <c r="G34" i="14" s="1"/>
  <c r="E10" i="14"/>
  <c r="F10" i="14" s="1"/>
  <c r="G10" i="14" s="1"/>
  <c r="E18" i="3"/>
  <c r="G13" i="3"/>
  <c r="H15" i="3"/>
  <c r="E17" i="3"/>
  <c r="G10" i="3"/>
  <c r="G12" i="3"/>
  <c r="H14" i="3"/>
  <c r="E16" i="3"/>
  <c r="G11" i="3"/>
  <c r="H13" i="3"/>
  <c r="E15" i="3"/>
  <c r="G18" i="3"/>
  <c r="H10" i="3"/>
  <c r="H12" i="3"/>
  <c r="E14" i="3"/>
  <c r="G17" i="3"/>
  <c r="H11" i="3"/>
  <c r="E13" i="3"/>
  <c r="G16" i="3"/>
  <c r="H18" i="3"/>
  <c r="E12" i="3"/>
  <c r="G15" i="3"/>
  <c r="H17" i="3"/>
  <c r="E10" i="3"/>
  <c r="I11" i="6"/>
  <c r="I9" i="6"/>
  <c r="H7" i="6"/>
  <c r="I6" i="4"/>
  <c r="B4" i="3"/>
  <c r="I12" i="4"/>
  <c r="J12" i="4" s="1"/>
  <c r="I9" i="4"/>
  <c r="J9" i="4" s="1"/>
  <c r="H12" i="4"/>
  <c r="D25" i="3"/>
  <c r="D14" i="3"/>
  <c r="D22" i="3"/>
  <c r="D16" i="3"/>
  <c r="D12" i="3"/>
  <c r="D7" i="3"/>
  <c r="D15" i="3"/>
  <c r="D23" i="3"/>
  <c r="D8" i="3"/>
  <c r="D24" i="3"/>
  <c r="D13" i="3"/>
  <c r="D9" i="3"/>
  <c r="D17" i="3"/>
  <c r="D6" i="3"/>
  <c r="D11" i="3"/>
  <c r="D20" i="3"/>
  <c r="D21" i="3"/>
  <c r="D10" i="3"/>
  <c r="D18" i="3"/>
  <c r="D19" i="3"/>
  <c r="B3" i="3"/>
  <c r="B2" i="3"/>
  <c r="H9" i="4"/>
  <c r="I11" i="4"/>
  <c r="J11" i="4" s="1"/>
  <c r="B8" i="3"/>
  <c r="I7" i="4"/>
  <c r="J7" i="4" s="1"/>
  <c r="B7" i="3"/>
  <c r="B6" i="3"/>
  <c r="I8" i="4"/>
  <c r="J8" i="4" s="1"/>
  <c r="B5" i="3"/>
  <c r="H6" i="4"/>
  <c r="I10" i="4"/>
  <c r="J10" i="4" s="1"/>
  <c r="B25" i="3" l="1"/>
  <c r="B24" i="3"/>
  <c r="J6" i="4"/>
  <c r="I15" i="4"/>
  <c r="J15" i="4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F25" i="10"/>
  <c r="F24" i="10"/>
  <c r="F23" i="10"/>
  <c r="F22" i="10"/>
  <c r="F21" i="10"/>
  <c r="F20" i="10"/>
  <c r="J20" i="10" s="1"/>
  <c r="F19" i="10"/>
  <c r="J19" i="10" s="1"/>
  <c r="F9" i="10"/>
  <c r="F8" i="10"/>
  <c r="F7" i="10"/>
  <c r="F6" i="10"/>
  <c r="F5" i="10"/>
  <c r="F4" i="10"/>
  <c r="F3" i="10"/>
  <c r="F2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H25" i="10"/>
  <c r="H24" i="10"/>
  <c r="H23" i="10"/>
  <c r="H22" i="10"/>
  <c r="H21" i="10"/>
  <c r="H9" i="10"/>
  <c r="H8" i="10"/>
  <c r="H7" i="10"/>
  <c r="H6" i="10"/>
  <c r="H5" i="10"/>
  <c r="H4" i="10"/>
  <c r="H3" i="10"/>
  <c r="H2" i="10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J10" i="15"/>
  <c r="L10" i="15" s="1"/>
  <c r="N10" i="15"/>
  <c r="J34" i="15"/>
  <c r="L34" i="15" s="1"/>
  <c r="N34" i="15"/>
  <c r="J18" i="15"/>
  <c r="L18" i="15" s="1"/>
  <c r="N18" i="15"/>
  <c r="N42" i="15"/>
  <c r="J42" i="15"/>
  <c r="L42" i="15" s="1"/>
  <c r="J15" i="15"/>
  <c r="L15" i="15" s="1"/>
  <c r="N15" i="15"/>
  <c r="J39" i="15"/>
  <c r="L39" i="15" s="1"/>
  <c r="N39" i="15"/>
  <c r="J11" i="15"/>
  <c r="L11" i="15" s="1"/>
  <c r="N11" i="15"/>
  <c r="N35" i="15"/>
  <c r="J35" i="15"/>
  <c r="L35" i="15" s="1"/>
  <c r="J16" i="15"/>
  <c r="L16" i="15" s="1"/>
  <c r="N16" i="15"/>
  <c r="J40" i="15"/>
  <c r="L40" i="15" s="1"/>
  <c r="N40" i="15"/>
  <c r="J12" i="15"/>
  <c r="L12" i="15" s="1"/>
  <c r="N12" i="15"/>
  <c r="J36" i="15"/>
  <c r="L36" i="15" s="1"/>
  <c r="N36" i="15"/>
  <c r="N13" i="15"/>
  <c r="J13" i="15"/>
  <c r="L13" i="15" s="1"/>
  <c r="J37" i="15"/>
  <c r="L37" i="15" s="1"/>
  <c r="N37" i="15"/>
  <c r="J14" i="15"/>
  <c r="L14" i="15" s="1"/>
  <c r="N14" i="15"/>
  <c r="N38" i="15"/>
  <c r="J38" i="15"/>
  <c r="L38" i="15" s="1"/>
  <c r="J17" i="15"/>
  <c r="L17" i="15" s="1"/>
  <c r="N17" i="15"/>
  <c r="N41" i="15"/>
  <c r="J41" i="15"/>
  <c r="L41" i="15" s="1"/>
  <c r="I25" i="10"/>
  <c r="I24" i="10"/>
  <c r="I23" i="10"/>
  <c r="I9" i="10"/>
  <c r="I8" i="10"/>
  <c r="I7" i="10"/>
  <c r="I6" i="10"/>
  <c r="I5" i="10"/>
  <c r="I4" i="10"/>
  <c r="I3" i="10"/>
  <c r="I2" i="10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" i="5"/>
  <c r="G25" i="10"/>
  <c r="G24" i="10"/>
  <c r="G23" i="10"/>
  <c r="G22" i="10"/>
  <c r="G21" i="10"/>
  <c r="G9" i="10"/>
  <c r="G8" i="10"/>
  <c r="G7" i="10"/>
  <c r="G6" i="10"/>
  <c r="G5" i="10"/>
  <c r="G4" i="10"/>
  <c r="G3" i="10"/>
  <c r="G2" i="10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" i="5"/>
  <c r="E25" i="10"/>
  <c r="E24" i="10"/>
  <c r="E23" i="10"/>
  <c r="E9" i="10"/>
  <c r="J9" i="10" s="1"/>
  <c r="E8" i="10"/>
  <c r="J8" i="10" s="1"/>
  <c r="E7" i="10"/>
  <c r="E6" i="10"/>
  <c r="E5" i="10"/>
  <c r="E4" i="10"/>
  <c r="E3" i="10"/>
  <c r="E2" i="10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C25" i="10"/>
  <c r="J25" i="10" s="1"/>
  <c r="C24" i="10"/>
  <c r="J24" i="10" s="1"/>
  <c r="C23" i="10"/>
  <c r="J23" i="10" s="1"/>
  <c r="C7" i="10"/>
  <c r="J7" i="10" s="1"/>
  <c r="C6" i="10"/>
  <c r="J6" i="10" s="1"/>
  <c r="C5" i="10"/>
  <c r="J5" i="10" s="1"/>
  <c r="C4" i="10"/>
  <c r="J4" i="10" s="1"/>
  <c r="C3" i="10"/>
  <c r="J3" i="10" s="1"/>
  <c r="C2" i="10"/>
  <c r="J2" i="10" s="1"/>
  <c r="C3" i="5"/>
  <c r="C4" i="5"/>
  <c r="C5" i="5"/>
  <c r="C6" i="5"/>
  <c r="C7" i="5"/>
  <c r="C8" i="5"/>
  <c r="C9" i="5"/>
  <c r="L9" i="5" s="1"/>
  <c r="C10" i="5"/>
  <c r="L10" i="5" s="1"/>
  <c r="A10" i="16" s="1"/>
  <c r="C11" i="5"/>
  <c r="L11" i="5" s="1"/>
  <c r="A11" i="16" s="1"/>
  <c r="C12" i="5"/>
  <c r="L12" i="5" s="1"/>
  <c r="A12" i="16" s="1"/>
  <c r="C13" i="5"/>
  <c r="L13" i="5" s="1"/>
  <c r="A13" i="16" s="1"/>
  <c r="C14" i="5"/>
  <c r="L14" i="5" s="1"/>
  <c r="A14" i="16" s="1"/>
  <c r="C15" i="5"/>
  <c r="L15" i="5" s="1"/>
  <c r="A15" i="16" s="1"/>
  <c r="C16" i="5"/>
  <c r="L16" i="5" s="1"/>
  <c r="A16" i="16" s="1"/>
  <c r="C17" i="5"/>
  <c r="L17" i="5" s="1"/>
  <c r="A17" i="16" s="1"/>
  <c r="C18" i="5"/>
  <c r="L18" i="5" s="1"/>
  <c r="A18" i="16" s="1"/>
  <c r="C19" i="5"/>
  <c r="L19" i="5" s="1"/>
  <c r="C20" i="5"/>
  <c r="C21" i="5"/>
  <c r="C22" i="5"/>
  <c r="C23" i="5"/>
  <c r="C24" i="5"/>
  <c r="C25" i="5"/>
  <c r="C2" i="5"/>
  <c r="J16" i="6"/>
  <c r="L2" i="5"/>
  <c r="J26" i="5"/>
  <c r="L8" i="5"/>
  <c r="L7" i="5"/>
  <c r="L6" i="5"/>
  <c r="L5" i="5"/>
  <c r="L4" i="5"/>
  <c r="L3" i="5"/>
  <c r="L20" i="5"/>
  <c r="L25" i="5"/>
  <c r="L24" i="5"/>
  <c r="L23" i="5"/>
  <c r="L22" i="5"/>
  <c r="L21" i="5"/>
  <c r="I18" i="3"/>
  <c r="I11" i="3"/>
  <c r="I12" i="3"/>
  <c r="I10" i="3"/>
  <c r="I13" i="3"/>
  <c r="I14" i="3"/>
  <c r="I15" i="3"/>
  <c r="I16" i="3"/>
  <c r="I17" i="3"/>
  <c r="F11" i="3"/>
  <c r="F15" i="3"/>
  <c r="F12" i="3"/>
  <c r="F10" i="3"/>
  <c r="F18" i="3"/>
  <c r="F13" i="3"/>
  <c r="F14" i="3"/>
  <c r="F16" i="3"/>
  <c r="F17" i="3"/>
  <c r="C15" i="3"/>
  <c r="C10" i="3"/>
  <c r="C16" i="3"/>
  <c r="C17" i="3"/>
  <c r="C13" i="3"/>
  <c r="C18" i="3"/>
  <c r="C12" i="3"/>
  <c r="C11" i="3"/>
  <c r="C14" i="3"/>
  <c r="I28" i="3" l="1"/>
  <c r="L26" i="5"/>
  <c r="B14" i="13"/>
  <c r="C14" i="13" s="1"/>
  <c r="B15" i="13"/>
  <c r="C15" i="13" s="1"/>
  <c r="B21" i="13"/>
  <c r="C21" i="13" s="1"/>
  <c r="B22" i="13"/>
  <c r="C22" i="13" s="1"/>
  <c r="B28" i="13"/>
  <c r="C28" i="13" s="1"/>
  <c r="B29" i="13"/>
  <c r="C29" i="13" s="1"/>
  <c r="B8" i="13"/>
  <c r="C8" i="13" s="1"/>
  <c r="B7" i="13"/>
  <c r="C7" i="13" s="1"/>
  <c r="I42" i="15"/>
  <c r="I18" i="15"/>
  <c r="I41" i="15"/>
  <c r="I17" i="15"/>
  <c r="I40" i="15"/>
  <c r="I16" i="15"/>
  <c r="I39" i="15"/>
  <c r="I15" i="15"/>
  <c r="I38" i="15"/>
  <c r="I14" i="15"/>
  <c r="I37" i="15"/>
  <c r="I13" i="15"/>
  <c r="I36" i="15"/>
  <c r="I12" i="15"/>
  <c r="I35" i="15"/>
  <c r="I11" i="15"/>
  <c r="I34" i="15"/>
  <c r="I10" i="15"/>
  <c r="A2" i="16"/>
  <c r="G26" i="15"/>
  <c r="H26" i="15" s="1"/>
  <c r="G2" i="15"/>
  <c r="H2" i="15" s="1"/>
  <c r="E26" i="14"/>
  <c r="F26" i="14" s="1"/>
  <c r="G26" i="14" s="1"/>
  <c r="E2" i="14"/>
  <c r="F2" i="14" s="1"/>
  <c r="G2" i="14" s="1"/>
  <c r="A3" i="16"/>
  <c r="G27" i="15"/>
  <c r="H27" i="15" s="1"/>
  <c r="G3" i="15"/>
  <c r="H3" i="15" s="1"/>
  <c r="E27" i="14"/>
  <c r="F27" i="14" s="1"/>
  <c r="G27" i="14" s="1"/>
  <c r="E3" i="14"/>
  <c r="F3" i="14" s="1"/>
  <c r="G3" i="14" s="1"/>
  <c r="A4" i="16"/>
  <c r="G28" i="15"/>
  <c r="H28" i="15" s="1"/>
  <c r="G4" i="15"/>
  <c r="H4" i="15" s="1"/>
  <c r="E28" i="14"/>
  <c r="F28" i="14" s="1"/>
  <c r="G28" i="14" s="1"/>
  <c r="E4" i="14"/>
  <c r="F4" i="14" s="1"/>
  <c r="G4" i="14" s="1"/>
  <c r="A5" i="16"/>
  <c r="G29" i="15"/>
  <c r="H29" i="15" s="1"/>
  <c r="G5" i="15"/>
  <c r="H5" i="15" s="1"/>
  <c r="E29" i="14"/>
  <c r="F29" i="14" s="1"/>
  <c r="G29" i="14" s="1"/>
  <c r="E5" i="14"/>
  <c r="F5" i="14" s="1"/>
  <c r="G5" i="14" s="1"/>
  <c r="A6" i="16"/>
  <c r="G30" i="15"/>
  <c r="H30" i="15" s="1"/>
  <c r="G6" i="15"/>
  <c r="H6" i="15" s="1"/>
  <c r="E30" i="14"/>
  <c r="F30" i="14" s="1"/>
  <c r="G30" i="14" s="1"/>
  <c r="E6" i="14"/>
  <c r="F6" i="14" s="1"/>
  <c r="G6" i="14" s="1"/>
  <c r="A7" i="16"/>
  <c r="G31" i="15"/>
  <c r="H31" i="15" s="1"/>
  <c r="G7" i="15"/>
  <c r="H7" i="15" s="1"/>
  <c r="E31" i="14"/>
  <c r="F31" i="14" s="1"/>
  <c r="G31" i="14" s="1"/>
  <c r="E7" i="14"/>
  <c r="F7" i="14" s="1"/>
  <c r="G7" i="14" s="1"/>
  <c r="A23" i="16"/>
  <c r="G47" i="15"/>
  <c r="H47" i="15" s="1"/>
  <c r="G23" i="15"/>
  <c r="H23" i="15" s="1"/>
  <c r="E47" i="14"/>
  <c r="F47" i="14" s="1"/>
  <c r="G47" i="14" s="1"/>
  <c r="E23" i="14"/>
  <c r="F23" i="14" s="1"/>
  <c r="G23" i="14" s="1"/>
  <c r="A24" i="16"/>
  <c r="G48" i="15"/>
  <c r="H48" i="15" s="1"/>
  <c r="G24" i="15"/>
  <c r="H24" i="15" s="1"/>
  <c r="E48" i="14"/>
  <c r="F48" i="14" s="1"/>
  <c r="G48" i="14" s="1"/>
  <c r="E24" i="14"/>
  <c r="F24" i="14" s="1"/>
  <c r="G24" i="14" s="1"/>
  <c r="A25" i="16"/>
  <c r="G49" i="15"/>
  <c r="H49" i="15" s="1"/>
  <c r="G25" i="15"/>
  <c r="H25" i="15" s="1"/>
  <c r="E49" i="14"/>
  <c r="F49" i="14" s="1"/>
  <c r="G49" i="14" s="1"/>
  <c r="E25" i="14"/>
  <c r="F25" i="14" s="1"/>
  <c r="G25" i="14" s="1"/>
  <c r="A8" i="16"/>
  <c r="G32" i="15"/>
  <c r="H32" i="15" s="1"/>
  <c r="G8" i="15"/>
  <c r="H8" i="15" s="1"/>
  <c r="E32" i="14"/>
  <c r="F32" i="14" s="1"/>
  <c r="G32" i="14" s="1"/>
  <c r="E8" i="14"/>
  <c r="A9" i="16"/>
  <c r="G33" i="15"/>
  <c r="H33" i="15" s="1"/>
  <c r="G9" i="15"/>
  <c r="H9" i="15" s="1"/>
  <c r="E33" i="14"/>
  <c r="F33" i="14" s="1"/>
  <c r="G33" i="14" s="1"/>
  <c r="E9" i="14"/>
  <c r="F9" i="14" s="1"/>
  <c r="G9" i="14" s="1"/>
  <c r="A19" i="16"/>
  <c r="G43" i="15"/>
  <c r="H43" i="15" s="1"/>
  <c r="G19" i="15"/>
  <c r="H19" i="15" s="1"/>
  <c r="E43" i="14"/>
  <c r="F43" i="14" s="1"/>
  <c r="G43" i="14" s="1"/>
  <c r="E19" i="14"/>
  <c r="F19" i="14" s="1"/>
  <c r="G19" i="14" s="1"/>
  <c r="A20" i="16"/>
  <c r="G44" i="15"/>
  <c r="H44" i="15" s="1"/>
  <c r="G20" i="15"/>
  <c r="H20" i="15" s="1"/>
  <c r="E44" i="14"/>
  <c r="F44" i="14" s="1"/>
  <c r="G44" i="14" s="1"/>
  <c r="E20" i="14"/>
  <c r="F20" i="14" s="1"/>
  <c r="G20" i="14" s="1"/>
  <c r="J21" i="10"/>
  <c r="J22" i="10"/>
  <c r="A22" i="16" l="1"/>
  <c r="G46" i="15"/>
  <c r="H46" i="15" s="1"/>
  <c r="G22" i="15"/>
  <c r="H22" i="15" s="1"/>
  <c r="E46" i="14"/>
  <c r="F46" i="14" s="1"/>
  <c r="G46" i="14" s="1"/>
  <c r="E22" i="14"/>
  <c r="F22" i="14" s="1"/>
  <c r="G22" i="14" s="1"/>
  <c r="A21" i="16"/>
  <c r="G45" i="15"/>
  <c r="H45" i="15" s="1"/>
  <c r="G21" i="15"/>
  <c r="H21" i="15" s="1"/>
  <c r="E45" i="14"/>
  <c r="F45" i="14" s="1"/>
  <c r="G45" i="14" s="1"/>
  <c r="E21" i="14"/>
  <c r="F21" i="14" s="1"/>
  <c r="G21" i="14" s="1"/>
  <c r="J26" i="10"/>
  <c r="J20" i="15"/>
  <c r="L20" i="15" s="1"/>
  <c r="N20" i="15"/>
  <c r="J44" i="15"/>
  <c r="L44" i="15" s="1"/>
  <c r="N44" i="15"/>
  <c r="I44" i="15"/>
  <c r="I20" i="15"/>
  <c r="N19" i="15"/>
  <c r="J19" i="15"/>
  <c r="L19" i="15" s="1"/>
  <c r="N43" i="15"/>
  <c r="J43" i="15"/>
  <c r="L43" i="15" s="1"/>
  <c r="I43" i="15"/>
  <c r="I19" i="15"/>
  <c r="J9" i="15"/>
  <c r="L9" i="15" s="1"/>
  <c r="N9" i="15"/>
  <c r="J33" i="15"/>
  <c r="L33" i="15" s="1"/>
  <c r="N33" i="15"/>
  <c r="I33" i="15"/>
  <c r="I9" i="15"/>
  <c r="I20" i="14"/>
  <c r="F8" i="14"/>
  <c r="G8" i="14" s="1"/>
  <c r="J8" i="15"/>
  <c r="L8" i="15" s="1"/>
  <c r="N8" i="15"/>
  <c r="J32" i="15"/>
  <c r="L32" i="15" s="1"/>
  <c r="N32" i="15"/>
  <c r="I32" i="15"/>
  <c r="I8" i="15"/>
  <c r="J25" i="15"/>
  <c r="L25" i="15" s="1"/>
  <c r="N25" i="15"/>
  <c r="N49" i="15"/>
  <c r="J49" i="15"/>
  <c r="L49" i="15" s="1"/>
  <c r="I49" i="15"/>
  <c r="I25" i="15"/>
  <c r="N24" i="15"/>
  <c r="J24" i="15"/>
  <c r="L24" i="15" s="1"/>
  <c r="J48" i="15"/>
  <c r="L48" i="15" s="1"/>
  <c r="N48" i="15"/>
  <c r="I48" i="15"/>
  <c r="I24" i="15"/>
  <c r="J23" i="15"/>
  <c r="L23" i="15" s="1"/>
  <c r="N23" i="15"/>
  <c r="J47" i="15"/>
  <c r="L47" i="15" s="1"/>
  <c r="N47" i="15"/>
  <c r="I47" i="15"/>
  <c r="I23" i="15"/>
  <c r="H9" i="14"/>
  <c r="N7" i="15"/>
  <c r="J7" i="15"/>
  <c r="L7" i="15" s="1"/>
  <c r="N31" i="15"/>
  <c r="J31" i="15"/>
  <c r="L31" i="15" s="1"/>
  <c r="I31" i="15"/>
  <c r="I7" i="15"/>
  <c r="J6" i="15"/>
  <c r="L6" i="15" s="1"/>
  <c r="N6" i="15"/>
  <c r="J30" i="15"/>
  <c r="L30" i="15" s="1"/>
  <c r="N30" i="15"/>
  <c r="I30" i="15"/>
  <c r="I6" i="15"/>
  <c r="J5" i="15"/>
  <c r="L5" i="15" s="1"/>
  <c r="N5" i="15"/>
  <c r="J29" i="15"/>
  <c r="L29" i="15" s="1"/>
  <c r="N29" i="15"/>
  <c r="I29" i="15"/>
  <c r="I5" i="15"/>
  <c r="J4" i="15"/>
  <c r="L4" i="15" s="1"/>
  <c r="N4" i="15"/>
  <c r="N28" i="15"/>
  <c r="J28" i="15"/>
  <c r="L28" i="15" s="1"/>
  <c r="I28" i="15"/>
  <c r="I4" i="15"/>
  <c r="J3" i="15"/>
  <c r="L3" i="15" s="1"/>
  <c r="N3" i="15"/>
  <c r="J27" i="15"/>
  <c r="L27" i="15" s="1"/>
  <c r="N27" i="15"/>
  <c r="I27" i="15"/>
  <c r="I3" i="15"/>
  <c r="G50" i="14"/>
  <c r="H50" i="15"/>
  <c r="J2" i="15"/>
  <c r="L2" i="15" s="1"/>
  <c r="J26" i="15"/>
  <c r="L26" i="15" s="1"/>
  <c r="N26" i="15"/>
  <c r="I26" i="15"/>
  <c r="I2" i="15"/>
  <c r="K10" i="15"/>
  <c r="O10" i="15"/>
  <c r="K34" i="15"/>
  <c r="O34" i="15"/>
  <c r="K11" i="15"/>
  <c r="O11" i="15"/>
  <c r="K35" i="15"/>
  <c r="O35" i="15"/>
  <c r="K12" i="15"/>
  <c r="O12" i="15"/>
  <c r="K36" i="15"/>
  <c r="O36" i="15"/>
  <c r="K13" i="15"/>
  <c r="O13" i="15"/>
  <c r="K37" i="15"/>
  <c r="O37" i="15"/>
  <c r="K14" i="15"/>
  <c r="O14" i="15"/>
  <c r="K38" i="15"/>
  <c r="O38" i="15"/>
  <c r="K15" i="15"/>
  <c r="O15" i="15"/>
  <c r="K39" i="15"/>
  <c r="O39" i="15"/>
  <c r="K16" i="15"/>
  <c r="O16" i="15"/>
  <c r="K40" i="15"/>
  <c r="O40" i="15"/>
  <c r="K17" i="15"/>
  <c r="O17" i="15"/>
  <c r="K41" i="15"/>
  <c r="O41" i="15"/>
  <c r="K18" i="15"/>
  <c r="O18" i="15"/>
  <c r="K42" i="15"/>
  <c r="O42" i="15"/>
  <c r="B9" i="13"/>
  <c r="C9" i="13" s="1"/>
  <c r="E9" i="13" s="1"/>
  <c r="B10" i="13"/>
  <c r="C10" i="13" s="1"/>
  <c r="E10" i="13" s="1"/>
  <c r="B11" i="13"/>
  <c r="C11" i="13" s="1"/>
  <c r="E11" i="13" s="1"/>
  <c r="B12" i="13"/>
  <c r="C12" i="13" s="1"/>
  <c r="E12" i="13" s="1"/>
  <c r="B13" i="13"/>
  <c r="C13" i="13" s="1"/>
  <c r="E13" i="13" s="1"/>
  <c r="B16" i="13"/>
  <c r="C16" i="13" s="1"/>
  <c r="E16" i="13" s="1"/>
  <c r="B17" i="13"/>
  <c r="C17" i="13" s="1"/>
  <c r="E17" i="13" s="1"/>
  <c r="B18" i="13"/>
  <c r="C18" i="13" s="1"/>
  <c r="E18" i="13" s="1"/>
  <c r="B19" i="13"/>
  <c r="C19" i="13" s="1"/>
  <c r="E19" i="13" s="1"/>
  <c r="B20" i="13"/>
  <c r="C20" i="13" s="1"/>
  <c r="E20" i="13" s="1"/>
  <c r="B23" i="13"/>
  <c r="C23" i="13" s="1"/>
  <c r="B24" i="13"/>
  <c r="C24" i="13" s="1"/>
  <c r="B25" i="13"/>
  <c r="C25" i="13" s="1"/>
  <c r="B26" i="13"/>
  <c r="C26" i="13" s="1"/>
  <c r="B27" i="13"/>
  <c r="C27" i="13" s="1"/>
  <c r="B3" i="13"/>
  <c r="C3" i="13" s="1"/>
  <c r="E3" i="13" s="1"/>
  <c r="B4" i="13"/>
  <c r="C4" i="13" s="1"/>
  <c r="E4" i="13" s="1"/>
  <c r="B5" i="13"/>
  <c r="C5" i="13" s="1"/>
  <c r="E5" i="13" s="1"/>
  <c r="B6" i="13"/>
  <c r="C6" i="13" s="1"/>
  <c r="E6" i="13" s="1"/>
  <c r="B2" i="13"/>
  <c r="C2" i="13" s="1"/>
  <c r="E2" i="13" s="1"/>
  <c r="P42" i="15" l="1"/>
  <c r="M42" i="15"/>
  <c r="R42" i="15" s="1"/>
  <c r="P18" i="15"/>
  <c r="M18" i="15"/>
  <c r="R18" i="15" s="1"/>
  <c r="P41" i="15"/>
  <c r="M41" i="15"/>
  <c r="R41" i="15" s="1"/>
  <c r="P17" i="15"/>
  <c r="M17" i="15"/>
  <c r="R17" i="15" s="1"/>
  <c r="P40" i="15"/>
  <c r="M40" i="15"/>
  <c r="R40" i="15" s="1"/>
  <c r="P16" i="15"/>
  <c r="M16" i="15"/>
  <c r="R16" i="15" s="1"/>
  <c r="P39" i="15"/>
  <c r="M39" i="15"/>
  <c r="R39" i="15" s="1"/>
  <c r="P15" i="15"/>
  <c r="M15" i="15"/>
  <c r="R15" i="15" s="1"/>
  <c r="P38" i="15"/>
  <c r="M38" i="15"/>
  <c r="R38" i="15" s="1"/>
  <c r="P14" i="15"/>
  <c r="M14" i="15"/>
  <c r="R14" i="15" s="1"/>
  <c r="P37" i="15"/>
  <c r="M37" i="15"/>
  <c r="R37" i="15" s="1"/>
  <c r="P13" i="15"/>
  <c r="M13" i="15"/>
  <c r="R13" i="15" s="1"/>
  <c r="P36" i="15"/>
  <c r="M36" i="15"/>
  <c r="R36" i="15" s="1"/>
  <c r="P12" i="15"/>
  <c r="Q13" i="15" s="1"/>
  <c r="M12" i="15"/>
  <c r="R12" i="15" s="1"/>
  <c r="P35" i="15"/>
  <c r="M35" i="15"/>
  <c r="R35" i="15" s="1"/>
  <c r="P11" i="15"/>
  <c r="M11" i="15"/>
  <c r="R11" i="15" s="1"/>
  <c r="P34" i="15"/>
  <c r="M34" i="15"/>
  <c r="R34" i="15" s="1"/>
  <c r="P10" i="15"/>
  <c r="M10" i="15"/>
  <c r="R10" i="15" s="1"/>
  <c r="K2" i="15"/>
  <c r="O2" i="15"/>
  <c r="K26" i="15"/>
  <c r="O26" i="15"/>
  <c r="J50" i="15"/>
  <c r="L50" i="15" s="1"/>
  <c r="N50" i="15"/>
  <c r="K3" i="15"/>
  <c r="O3" i="15"/>
  <c r="K27" i="15"/>
  <c r="O27" i="15"/>
  <c r="K4" i="15"/>
  <c r="O4" i="15"/>
  <c r="K28" i="15"/>
  <c r="O28" i="15"/>
  <c r="K5" i="15"/>
  <c r="O5" i="15"/>
  <c r="K29" i="15"/>
  <c r="O29" i="15"/>
  <c r="K6" i="15"/>
  <c r="O6" i="15"/>
  <c r="K30" i="15"/>
  <c r="O30" i="15"/>
  <c r="K7" i="15"/>
  <c r="O7" i="15"/>
  <c r="K31" i="15"/>
  <c r="O31" i="15"/>
  <c r="K23" i="15"/>
  <c r="O23" i="15"/>
  <c r="K47" i="15"/>
  <c r="O47" i="15"/>
  <c r="K24" i="15"/>
  <c r="O24" i="15"/>
  <c r="K48" i="15"/>
  <c r="O48" i="15"/>
  <c r="K25" i="15"/>
  <c r="O25" i="15"/>
  <c r="K49" i="15"/>
  <c r="O49" i="15"/>
  <c r="K8" i="15"/>
  <c r="O8" i="15"/>
  <c r="K32" i="15"/>
  <c r="O32" i="15"/>
  <c r="K9" i="15"/>
  <c r="O9" i="15"/>
  <c r="K33" i="15"/>
  <c r="O33" i="15"/>
  <c r="K19" i="15"/>
  <c r="O19" i="15"/>
  <c r="K43" i="15"/>
  <c r="O43" i="15"/>
  <c r="K20" i="15"/>
  <c r="O20" i="15"/>
  <c r="K44" i="15"/>
  <c r="O44" i="15"/>
  <c r="N21" i="15"/>
  <c r="J21" i="15"/>
  <c r="L21" i="15" s="1"/>
  <c r="J45" i="15"/>
  <c r="L45" i="15" s="1"/>
  <c r="N45" i="15"/>
  <c r="I45" i="15"/>
  <c r="I21" i="15"/>
  <c r="J22" i="15"/>
  <c r="L22" i="15" s="1"/>
  <c r="N22" i="15"/>
  <c r="N46" i="15"/>
  <c r="J46" i="15"/>
  <c r="L46" i="15" s="1"/>
  <c r="I46" i="15"/>
  <c r="I22" i="15"/>
  <c r="K22" i="15" l="1"/>
  <c r="O22" i="15"/>
  <c r="K46" i="15"/>
  <c r="O46" i="15"/>
  <c r="K21" i="15"/>
  <c r="O21" i="15"/>
  <c r="I50" i="15"/>
  <c r="K45" i="15"/>
  <c r="O45" i="15"/>
  <c r="P44" i="15"/>
  <c r="M44" i="15"/>
  <c r="R44" i="15" s="1"/>
  <c r="P20" i="15"/>
  <c r="M20" i="15"/>
  <c r="R20" i="15" s="1"/>
  <c r="P43" i="15"/>
  <c r="M43" i="15"/>
  <c r="R43" i="15" s="1"/>
  <c r="P19" i="15"/>
  <c r="M19" i="15"/>
  <c r="R19" i="15" s="1"/>
  <c r="P33" i="15"/>
  <c r="Q34" i="15" s="1"/>
  <c r="M33" i="15"/>
  <c r="R33" i="15" s="1"/>
  <c r="P9" i="15"/>
  <c r="M9" i="15"/>
  <c r="R9" i="15" s="1"/>
  <c r="P32" i="15"/>
  <c r="M32" i="15"/>
  <c r="R32" i="15" s="1"/>
  <c r="P8" i="15"/>
  <c r="M8" i="15"/>
  <c r="R8" i="15" s="1"/>
  <c r="P49" i="15"/>
  <c r="M49" i="15"/>
  <c r="R49" i="15" s="1"/>
  <c r="P25" i="15"/>
  <c r="M25" i="15"/>
  <c r="R25" i="15" s="1"/>
  <c r="P48" i="15"/>
  <c r="M48" i="15"/>
  <c r="R48" i="15" s="1"/>
  <c r="P24" i="15"/>
  <c r="M24" i="15"/>
  <c r="R24" i="15" s="1"/>
  <c r="P47" i="15"/>
  <c r="M47" i="15"/>
  <c r="R47" i="15" s="1"/>
  <c r="P23" i="15"/>
  <c r="M23" i="15"/>
  <c r="R23" i="15" s="1"/>
  <c r="P31" i="15"/>
  <c r="M31" i="15"/>
  <c r="R31" i="15" s="1"/>
  <c r="P7" i="15"/>
  <c r="M7" i="15"/>
  <c r="R7" i="15" s="1"/>
  <c r="P30" i="15"/>
  <c r="M30" i="15"/>
  <c r="R30" i="15" s="1"/>
  <c r="P6" i="15"/>
  <c r="M6" i="15"/>
  <c r="R6" i="15" s="1"/>
  <c r="P29" i="15"/>
  <c r="M29" i="15"/>
  <c r="R29" i="15" s="1"/>
  <c r="P5" i="15"/>
  <c r="M5" i="15"/>
  <c r="R5" i="15" s="1"/>
  <c r="P28" i="15"/>
  <c r="M28" i="15"/>
  <c r="R28" i="15" s="1"/>
  <c r="P4" i="15"/>
  <c r="M4" i="15"/>
  <c r="R4" i="15" s="1"/>
  <c r="P27" i="15"/>
  <c r="M27" i="15"/>
  <c r="R27" i="15" s="1"/>
  <c r="P3" i="15"/>
  <c r="M3" i="15"/>
  <c r="R3" i="15" s="1"/>
  <c r="P26" i="15"/>
  <c r="M26" i="15"/>
  <c r="R26" i="15" s="1"/>
  <c r="K50" i="15"/>
  <c r="P2" i="15"/>
  <c r="R2" i="15" l="1"/>
  <c r="P45" i="15"/>
  <c r="M45" i="15"/>
  <c r="R45" i="15" s="1"/>
  <c r="P21" i="15"/>
  <c r="M21" i="15"/>
  <c r="P46" i="15"/>
  <c r="M46" i="15"/>
  <c r="R46" i="15" s="1"/>
  <c r="P22" i="15"/>
  <c r="M22" i="15"/>
  <c r="R22" i="15" s="1"/>
  <c r="R21" i="15" l="1"/>
  <c r="M50" i="15"/>
  <c r="P50" i="15"/>
  <c r="S33" i="15"/>
  <c r="S14" i="15"/>
  <c r="R50" i="15" l="1"/>
  <c r="F2" i="19" l="1"/>
  <c r="D2" i="19"/>
  <c r="E2" i="19" s="1"/>
  <c r="F15" i="19"/>
  <c r="G5" i="19"/>
  <c r="H5" i="19" s="1"/>
  <c r="F8" i="19"/>
  <c r="F18" i="19"/>
  <c r="F24" i="19"/>
  <c r="F19" i="19"/>
  <c r="F4" i="19"/>
  <c r="F30" i="19"/>
  <c r="F26" i="19"/>
  <c r="F31" i="19"/>
  <c r="F11" i="19"/>
  <c r="G32" i="19"/>
  <c r="H32" i="19" s="1"/>
  <c r="F23" i="19"/>
  <c r="F22" i="19"/>
  <c r="F5" i="19"/>
  <c r="F17" i="19"/>
  <c r="G11" i="19"/>
  <c r="F32" i="19"/>
  <c r="G18" i="19"/>
  <c r="H18" i="19" s="1"/>
  <c r="G29" i="19"/>
  <c r="H29" i="19" s="1"/>
  <c r="G26" i="19"/>
  <c r="H26" i="19" s="1"/>
  <c r="G19" i="19"/>
  <c r="H19" i="19" s="1"/>
  <c r="G15" i="19"/>
  <c r="F9" i="19"/>
  <c r="G25" i="19"/>
  <c r="H25" i="19" s="1"/>
  <c r="F12" i="19"/>
  <c r="G8" i="19"/>
  <c r="H8" i="19" s="1"/>
  <c r="G24" i="19"/>
  <c r="H24" i="19" s="1"/>
  <c r="F16" i="19"/>
  <c r="G31" i="19"/>
  <c r="G17" i="19"/>
  <c r="G22" i="19"/>
  <c r="H22" i="19" s="1"/>
  <c r="F29" i="19"/>
  <c r="F3" i="19"/>
  <c r="F25" i="19"/>
  <c r="G9" i="19"/>
  <c r="F10" i="19"/>
  <c r="G10" i="19"/>
  <c r="H10" i="19" s="1"/>
  <c r="G12" i="19"/>
  <c r="G16" i="19"/>
  <c r="G3" i="19"/>
  <c r="H3" i="19" s="1"/>
  <c r="G2" i="19" l="1"/>
  <c r="H2" i="19" s="1"/>
  <c r="H9" i="19"/>
  <c r="H15" i="19"/>
  <c r="G4" i="19"/>
  <c r="H4" i="19" s="1"/>
  <c r="G23" i="19"/>
  <c r="H23" i="19" s="1"/>
  <c r="H12" i="19"/>
  <c r="H16" i="19"/>
  <c r="H17" i="19"/>
  <c r="G30" i="19"/>
  <c r="H30" i="19" s="1"/>
  <c r="H11" i="19"/>
  <c r="H31" i="19"/>
</calcChain>
</file>

<file path=xl/sharedStrings.xml><?xml version="1.0" encoding="utf-8"?>
<sst xmlns="http://schemas.openxmlformats.org/spreadsheetml/2006/main" count="145" uniqueCount="54">
  <si>
    <t>Hour</t>
  </si>
  <si>
    <t>Security light</t>
  </si>
  <si>
    <t>Office lights</t>
  </si>
  <si>
    <t>Advert /showcase lights</t>
  </si>
  <si>
    <t>Phone charger</t>
  </si>
  <si>
    <t>Fridge</t>
  </si>
  <si>
    <t>TV</t>
  </si>
  <si>
    <t>Laptop</t>
  </si>
  <si>
    <t>fan</t>
  </si>
  <si>
    <t>AC</t>
  </si>
  <si>
    <t>Freezer</t>
  </si>
  <si>
    <t>Service</t>
  </si>
  <si>
    <t>Rating</t>
  </si>
  <si>
    <t>Number per office</t>
  </si>
  <si>
    <t>Number for plaza</t>
  </si>
  <si>
    <t>Start time</t>
  </si>
  <si>
    <t>Stop time</t>
  </si>
  <si>
    <t>Duration</t>
  </si>
  <si>
    <t>Energy usage per hour</t>
  </si>
  <si>
    <t>Energy Usage</t>
  </si>
  <si>
    <t xml:space="preserve">Energy Usage </t>
  </si>
  <si>
    <t>Number of offices</t>
  </si>
  <si>
    <t>Total</t>
  </si>
  <si>
    <t>Total hourly load</t>
  </si>
  <si>
    <t>Energy usage</t>
  </si>
  <si>
    <t>Day</t>
  </si>
  <si>
    <t>Energy demand</t>
  </si>
  <si>
    <t>Energy demand (kWh)</t>
  </si>
  <si>
    <t>Supplemented load pattern</t>
  </si>
  <si>
    <t>Total weekend consumption</t>
  </si>
  <si>
    <t>local_time</t>
  </si>
  <si>
    <t>electricity</t>
  </si>
  <si>
    <t>Power required</t>
  </si>
  <si>
    <t xml:space="preserve">kW rating </t>
  </si>
  <si>
    <t>Storage supply</t>
  </si>
  <si>
    <t>Electricity production</t>
  </si>
  <si>
    <t>kW power</t>
  </si>
  <si>
    <t>Total power required</t>
  </si>
  <si>
    <t>Storage required</t>
  </si>
  <si>
    <t>Total storage required</t>
  </si>
  <si>
    <t>Total battery drained</t>
  </si>
  <si>
    <t>Energy required</t>
  </si>
  <si>
    <t>Energy generation</t>
  </si>
  <si>
    <t>Excess generation</t>
  </si>
  <si>
    <t>Battery requirement/ day</t>
  </si>
  <si>
    <t>day</t>
  </si>
  <si>
    <t>Days with sufficient power</t>
  </si>
  <si>
    <t>Percentage availability</t>
  </si>
  <si>
    <t>Total sufficent power</t>
  </si>
  <si>
    <t>kW power demand</t>
  </si>
  <si>
    <t>Utilised energy generation</t>
  </si>
  <si>
    <t>Worst month, A problem will ensue for 6 days</t>
  </si>
  <si>
    <t>Battery cumulative</t>
  </si>
  <si>
    <t>Energy usage per 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</si>
</sst>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'Weekday consumption'!$A$1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'Weekday consumption'!$A$2:$A$25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F-43D0-A807-98F2838703C1}"/>
            </c:ext>
          </c:extLst>
        </c:ser>
        <c:ser>
          <c:idx val="1"/>
          <c:order val="1"/>
          <c:tx>
            <c:strRef>
              <c:f>'Weekday consumption'!$B$1</c:f>
              <c:strCache>
                <c:ptCount val="1"/>
                <c:pt idx="0">
                  <c:v>Security light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'Weekday consumption'!$B$2:$B$25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F-43D0-A807-98F2838703C1}"/>
            </c:ext>
          </c:extLst>
        </c:ser>
        <c:ser>
          <c:idx val="2"/>
          <c:order val="2"/>
          <c:tx>
            <c:strRef>
              <c:f>'Weekday consumption'!$C$1</c:f>
              <c:strCache>
                <c:ptCount val="1"/>
                <c:pt idx="0">
                  <c:v>Office lights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'Weekday consumption'!$C$2:$C$25</c:f>
              <c:numCache>
                <c:formatCode>General</c:formatCode>
                <c:ptCount val="24"/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F-43D0-A807-98F2838703C1}"/>
            </c:ext>
          </c:extLst>
        </c:ser>
        <c:ser>
          <c:idx val="3"/>
          <c:order val="3"/>
          <c:tx>
            <c:strRef>
              <c:f>'Weekday consumption'!$D$1</c:f>
              <c:strCache>
                <c:ptCount val="1"/>
                <c:pt idx="0">
                  <c:v>Advert /showcase lights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'Weekday consumption'!$D$2:$D$25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AF-43D0-A807-98F2838703C1}"/>
            </c:ext>
          </c:extLst>
        </c:ser>
        <c:ser>
          <c:idx val="4"/>
          <c:order val="4"/>
          <c:tx>
            <c:strRef>
              <c:f>'Weekday consumption'!$E$1</c:f>
              <c:strCache>
                <c:ptCount val="1"/>
                <c:pt idx="0">
                  <c:v>Phone charger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'Weekday consumption'!$E$2:$E$25</c:f>
              <c:numCache>
                <c:formatCode>General</c:formatCode>
                <c:ptCount val="24"/>
                <c:pt idx="8">
                  <c:v>21.6</c:v>
                </c:pt>
                <c:pt idx="9">
                  <c:v>21.6</c:v>
                </c:pt>
                <c:pt idx="10">
                  <c:v>21.6</c:v>
                </c:pt>
                <c:pt idx="11">
                  <c:v>21.6</c:v>
                </c:pt>
                <c:pt idx="12">
                  <c:v>21.6</c:v>
                </c:pt>
                <c:pt idx="13">
                  <c:v>21.6</c:v>
                </c:pt>
                <c:pt idx="14">
                  <c:v>21.6</c:v>
                </c:pt>
                <c:pt idx="15">
                  <c:v>21.6</c:v>
                </c:pt>
                <c:pt idx="16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AF-43D0-A807-98F2838703C1}"/>
            </c:ext>
          </c:extLst>
        </c:ser>
        <c:ser>
          <c:idx val="5"/>
          <c:order val="5"/>
          <c:tx>
            <c:strRef>
              <c:f>'Weekday consumption'!$F$1</c:f>
              <c:strCache>
                <c:ptCount val="1"/>
                <c:pt idx="0">
                  <c:v>Fridge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'Weekday consumption'!$F$2:$F$25</c:f>
              <c:numCache>
                <c:formatCode>General</c:formatCode>
                <c:ptCount val="24"/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AF-43D0-A807-98F2838703C1}"/>
            </c:ext>
          </c:extLst>
        </c:ser>
        <c:ser>
          <c:idx val="6"/>
          <c:order val="6"/>
          <c:tx>
            <c:strRef>
              <c:f>'Weekday consumption'!$G$1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'Weekday consumption'!$G$2:$G$25</c:f>
              <c:numCache>
                <c:formatCode>General</c:formatCode>
                <c:ptCount val="24"/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AF-43D0-A807-98F2838703C1}"/>
            </c:ext>
          </c:extLst>
        </c:ser>
        <c:ser>
          <c:idx val="7"/>
          <c:order val="7"/>
          <c:tx>
            <c:strRef>
              <c:f>'Weekday consumption'!$H$1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'Weekday consumption'!$H$2:$H$25</c:f>
              <c:numCache>
                <c:formatCode>General</c:formatCode>
                <c:ptCount val="24"/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AF-43D0-A807-98F2838703C1}"/>
            </c:ext>
          </c:extLst>
        </c:ser>
        <c:ser>
          <c:idx val="8"/>
          <c:order val="8"/>
          <c:tx>
            <c:strRef>
              <c:f>'Weekday consumption'!$I$1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'Weekday consumption'!$I$2:$I$25</c:f>
              <c:numCache>
                <c:formatCode>General</c:formatCode>
                <c:ptCount val="24"/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AF-43D0-A807-98F2838703C1}"/>
            </c:ext>
          </c:extLst>
        </c:ser>
        <c:ser>
          <c:idx val="9"/>
          <c:order val="9"/>
          <c:tx>
            <c:strRef>
              <c:f>'Weekday consumption'!$J$1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'Weekday consumption'!$J$2:$J$25</c:f>
              <c:numCache>
                <c:formatCode>General</c:formatCode>
                <c:ptCount val="24"/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AF-43D0-A807-98F2838703C1}"/>
            </c:ext>
          </c:extLst>
        </c:ser>
        <c:ser>
          <c:idx val="10"/>
          <c:order val="10"/>
          <c:tx>
            <c:strRef>
              <c:f>'Weekday consumption'!$K$1</c:f>
              <c:strCache>
                <c:ptCount val="1"/>
                <c:pt idx="0">
                  <c:v>Freezer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'Weekday consumption'!$K$2:$K$25</c:f>
              <c:numCache>
                <c:formatCode>General</c:formatCode>
                <c:ptCount val="24"/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AF-43D0-A807-98F28387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054128"/>
        <c:axId val="447052816"/>
      </c:barChart>
      <c:catAx>
        <c:axId val="44705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2816"/>
        <c:crosses val="autoZero"/>
        <c:auto val="1"/>
        <c:lblAlgn val="ctr"/>
        <c:lblOffset val="100"/>
        <c:noMultiLvlLbl val="0"/>
      </c:catAx>
      <c:valAx>
        <c:axId val="4470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Total power required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Sheet2!$I$2:$I$49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4.8959999999999999</c:v>
                </c:pt>
                <c:pt idx="9">
                  <c:v>4.8959999999999999</c:v>
                </c:pt>
                <c:pt idx="10">
                  <c:v>4.8959999999999999</c:v>
                </c:pt>
                <c:pt idx="11">
                  <c:v>4.8959999999999999</c:v>
                </c:pt>
                <c:pt idx="12">
                  <c:v>4.8959999999999999</c:v>
                </c:pt>
                <c:pt idx="13">
                  <c:v>4.8959999999999999</c:v>
                </c:pt>
                <c:pt idx="14">
                  <c:v>4.8959999999999999</c:v>
                </c:pt>
                <c:pt idx="15">
                  <c:v>4.8959999999999999</c:v>
                </c:pt>
                <c:pt idx="16">
                  <c:v>3.6960000000000002</c:v>
                </c:pt>
                <c:pt idx="17">
                  <c:v>3.6960000000000002</c:v>
                </c:pt>
                <c:pt idx="18">
                  <c:v>2.4159999999999999</c:v>
                </c:pt>
                <c:pt idx="19">
                  <c:v>2.4159999999999999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0.6</c:v>
                </c:pt>
                <c:pt idx="29">
                  <c:v>0.6</c:v>
                </c:pt>
                <c:pt idx="30">
                  <c:v>1</c:v>
                </c:pt>
                <c:pt idx="31">
                  <c:v>0.8</c:v>
                </c:pt>
                <c:pt idx="32">
                  <c:v>4.8959999999999999</c:v>
                </c:pt>
                <c:pt idx="33">
                  <c:v>4.8959999999999999</c:v>
                </c:pt>
                <c:pt idx="34">
                  <c:v>4.8959999999999999</c:v>
                </c:pt>
                <c:pt idx="35">
                  <c:v>4.8959999999999999</c:v>
                </c:pt>
                <c:pt idx="36">
                  <c:v>4.8959999999999999</c:v>
                </c:pt>
                <c:pt idx="37">
                  <c:v>4.8959999999999999</c:v>
                </c:pt>
                <c:pt idx="38">
                  <c:v>4.8959999999999999</c:v>
                </c:pt>
                <c:pt idx="39">
                  <c:v>4.8959999999999999</c:v>
                </c:pt>
                <c:pt idx="40">
                  <c:v>3.6960000000000002</c:v>
                </c:pt>
                <c:pt idx="41">
                  <c:v>3.6960000000000002</c:v>
                </c:pt>
                <c:pt idx="42">
                  <c:v>2.4159999999999999</c:v>
                </c:pt>
                <c:pt idx="43">
                  <c:v>2.4159999999999999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D-47C9-8D58-7EC0C326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2392"/>
        <c:axId val="59315042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Sheet2!$A$2:$A$49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13</c:v>
                      </c:pt>
                      <c:pt idx="38">
                        <c:v>14</c:v>
                      </c:pt>
                      <c:pt idx="39">
                        <c:v>15</c:v>
                      </c:pt>
                      <c:pt idx="40">
                        <c:v>16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19</c:v>
                      </c:pt>
                      <c:pt idx="44">
                        <c:v>20</c:v>
                      </c:pt>
                      <c:pt idx="45">
                        <c:v>21</c:v>
                      </c:pt>
                      <c:pt idx="46">
                        <c:v>22</c:v>
                      </c:pt>
                      <c:pt idx="47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BD-47C9-8D58-7EC0C326E296}"/>
                  </c:ext>
                </c:extLst>
              </c15:ser>
            </c15:filteredAreaSeries>
          </c:ext>
        </c:extLst>
      </c:areaChart>
      <c:catAx>
        <c:axId val="593152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0424"/>
        <c:crosses val="autoZero"/>
        <c:auto val="1"/>
        <c:lblAlgn val="ctr"/>
        <c:lblOffset val="100"/>
        <c:noMultiLvlLbl val="0"/>
      </c:catAx>
      <c:valAx>
        <c:axId val="5931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Sheet2!$M$1</c:f>
              <c:strCache>
                <c:ptCount val="1"/>
                <c:pt idx="0">
                  <c:v>Total battery drained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Sheet2!$M$2:$M$49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0.35366666666666668</c:v>
                </c:pt>
                <c:pt idx="8">
                  <c:v>3.1990666666666665</c:v>
                </c:pt>
                <c:pt idx="9">
                  <c:v>1.202266666666667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1.5012666666666665</c:v>
                </c:pt>
                <c:pt idx="16">
                  <c:v>1.7685333333333333</c:v>
                </c:pt>
                <c:pt idx="17">
                  <c:v>2.9723333333333333</c:v>
                </c:pt>
                <c:pt idx="18">
                  <c:v>2.3960666666666666</c:v>
                </c:pt>
                <c:pt idx="19">
                  <c:v>2.4159999999999999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0.6</c:v>
                </c:pt>
                <c:pt idx="29">
                  <c:v>0.6</c:v>
                </c:pt>
                <c:pt idx="30">
                  <c:v>0.98038461538461541</c:v>
                </c:pt>
                <c:pt idx="31">
                  <c:v>0</c:v>
                </c:pt>
                <c:pt idx="32">
                  <c:v>1.8152307692307694</c:v>
                </c:pt>
                <c:pt idx="33">
                  <c:v>3.3692307692319901E-2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7.6384615384616161E-2</c:v>
                </c:pt>
                <c:pt idx="39">
                  <c:v>1.3848461538461541</c:v>
                </c:pt>
                <c:pt idx="40">
                  <c:v>1.4933076923076927</c:v>
                </c:pt>
                <c:pt idx="41">
                  <c:v>2.8467692307692309</c:v>
                </c:pt>
                <c:pt idx="42">
                  <c:v>2.3883076923076922</c:v>
                </c:pt>
                <c:pt idx="43">
                  <c:v>2.4159999999999999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4-47DA-BB15-8B2550C87617}"/>
            </c:ext>
          </c:extLst>
        </c:ser>
        <c:ser>
          <c:idx val="2"/>
          <c:order val="2"/>
          <c:tx>
            <c:strRef>
              <c:f>Sheet2!$O$1</c:f>
              <c:strCache>
                <c:ptCount val="1"/>
                <c:pt idx="0">
                  <c:v>Energy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Sheet2!$O$2:$O$49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0.44633333333333336</c:v>
                </c:pt>
                <c:pt idx="8">
                  <c:v>1.6969333333333334</c:v>
                </c:pt>
                <c:pt idx="9">
                  <c:v>3.6937333333333329</c:v>
                </c:pt>
                <c:pt idx="10">
                  <c:v>4.8959999999999999</c:v>
                </c:pt>
                <c:pt idx="11">
                  <c:v>4.8959999999999999</c:v>
                </c:pt>
                <c:pt idx="12">
                  <c:v>4.8959999999999999</c:v>
                </c:pt>
                <c:pt idx="13">
                  <c:v>4.8959999999999999</c:v>
                </c:pt>
                <c:pt idx="14">
                  <c:v>4.8959999999999999</c:v>
                </c:pt>
                <c:pt idx="15">
                  <c:v>3.3947333333333334</c:v>
                </c:pt>
                <c:pt idx="16">
                  <c:v>1.9274666666666669</c:v>
                </c:pt>
                <c:pt idx="17">
                  <c:v>0.72366666666666668</c:v>
                </c:pt>
                <c:pt idx="18">
                  <c:v>1.9933333333333334E-2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1.9615384615384614E-2</c:v>
                </c:pt>
                <c:pt idx="31">
                  <c:v>0.8</c:v>
                </c:pt>
                <c:pt idx="32">
                  <c:v>3.0807692307692305</c:v>
                </c:pt>
                <c:pt idx="33">
                  <c:v>4.86230769230768</c:v>
                </c:pt>
                <c:pt idx="34">
                  <c:v>4.8959999999999999</c:v>
                </c:pt>
                <c:pt idx="35">
                  <c:v>4.8959999999999999</c:v>
                </c:pt>
                <c:pt idx="36">
                  <c:v>4.8959999999999999</c:v>
                </c:pt>
                <c:pt idx="37">
                  <c:v>4.8959999999999999</c:v>
                </c:pt>
                <c:pt idx="38">
                  <c:v>4.8196153846153837</c:v>
                </c:pt>
                <c:pt idx="39">
                  <c:v>3.5111538461538458</c:v>
                </c:pt>
                <c:pt idx="40">
                  <c:v>2.2026923076923075</c:v>
                </c:pt>
                <c:pt idx="41">
                  <c:v>0.84923076923076912</c:v>
                </c:pt>
                <c:pt idx="42">
                  <c:v>2.769230769230769E-2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4-47DA-BB15-8B2550C87617}"/>
            </c:ext>
          </c:extLst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Excess generation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Sheet2!$P$2:$P$49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-0.45739999999999981</c:v>
                </c:pt>
                <c:pt idx="11">
                  <c:v>-0.89506666666666757</c:v>
                </c:pt>
                <c:pt idx="12">
                  <c:v>-1.003400000000001</c:v>
                </c:pt>
                <c:pt idx="13">
                  <c:v>-0.90026666666666699</c:v>
                </c:pt>
                <c:pt idx="14">
                  <c:v>-0.14626666666666654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-0.34923076923076901</c:v>
                </c:pt>
                <c:pt idx="32">
                  <c:v>0</c:v>
                </c:pt>
                <c:pt idx="33">
                  <c:v>0</c:v>
                </c:pt>
                <c:pt idx="34">
                  <c:v>-0.7774615384615382</c:v>
                </c:pt>
                <c:pt idx="35">
                  <c:v>-2.202461538461538</c:v>
                </c:pt>
                <c:pt idx="36">
                  <c:v>-1.5009230769230761</c:v>
                </c:pt>
                <c:pt idx="37">
                  <c:v>-0.80169230769230726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4-47DA-BB15-8B2550C8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44240"/>
        <c:axId val="716949160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Sheet2!$A$2:$A$49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13</c:v>
                      </c:pt>
                      <c:pt idx="38">
                        <c:v>14</c:v>
                      </c:pt>
                      <c:pt idx="39">
                        <c:v>15</c:v>
                      </c:pt>
                      <c:pt idx="40">
                        <c:v>16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19</c:v>
                      </c:pt>
                      <c:pt idx="44">
                        <c:v>20</c:v>
                      </c:pt>
                      <c:pt idx="45">
                        <c:v>21</c:v>
                      </c:pt>
                      <c:pt idx="46">
                        <c:v>22</c:v>
                      </c:pt>
                      <c:pt idx="47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44-47DA-BB15-8B2550C87617}"/>
                  </c:ext>
                </c:extLst>
              </c15:ser>
            </c15:filteredAreaSeries>
          </c:ext>
        </c:extLst>
      </c:areaChart>
      <c:catAx>
        <c:axId val="716944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49160"/>
        <c:crosses val="autoZero"/>
        <c:auto val="1"/>
        <c:lblAlgn val="ctr"/>
        <c:lblOffset val="100"/>
        <c:noMultiLvlLbl val="0"/>
      </c:catAx>
      <c:valAx>
        <c:axId val="7169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'Daily storage requirement'!$E$1</c:f>
              <c:strCache>
                <c:ptCount val="1"/>
                <c:pt idx="0">
                  <c:v>Storage required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30"/>
              <c:pt idx="0">
                <c:v>120</c:v>
              </c:pt>
              <c:pt idx="1">
                <c:v>121</c:v>
              </c:pt>
              <c:pt idx="2">
                <c:v>122</c:v>
              </c:pt>
              <c:pt idx="3">
                <c:v>123</c:v>
              </c:pt>
              <c:pt idx="4">
                <c:v>124</c:v>
              </c:pt>
              <c:pt idx="5">
                <c:v>125</c:v>
              </c:pt>
              <c:pt idx="6">
                <c:v>126</c:v>
              </c:pt>
              <c:pt idx="7">
                <c:v>127</c:v>
              </c:pt>
              <c:pt idx="8">
                <c:v>128</c:v>
              </c:pt>
              <c:pt idx="9">
                <c:v>129</c:v>
              </c:pt>
              <c:pt idx="10">
                <c:v>130</c:v>
              </c:pt>
              <c:pt idx="11">
                <c:v>131</c:v>
              </c:pt>
              <c:pt idx="12">
                <c:v>132</c:v>
              </c:pt>
              <c:pt idx="13">
                <c:v>133</c:v>
              </c:pt>
              <c:pt idx="14">
                <c:v>134</c:v>
              </c:pt>
              <c:pt idx="15">
                <c:v>135</c:v>
              </c:pt>
              <c:pt idx="16">
                <c:v>136</c:v>
              </c:pt>
              <c:pt idx="17">
                <c:v>137</c:v>
              </c:pt>
              <c:pt idx="18">
                <c:v>138</c:v>
              </c:pt>
              <c:pt idx="19">
                <c:v>139</c:v>
              </c:pt>
              <c:pt idx="20">
                <c:v>140</c:v>
              </c:pt>
              <c:pt idx="21">
                <c:v>141</c:v>
              </c:pt>
              <c:pt idx="22">
                <c:v>142</c:v>
              </c:pt>
              <c:pt idx="23">
                <c:v>143</c:v>
              </c:pt>
              <c:pt idx="24">
                <c:v>144</c:v>
              </c:pt>
              <c:pt idx="25">
                <c:v>145</c:v>
              </c:pt>
              <c:pt idx="26">
                <c:v>146</c:v>
              </c:pt>
              <c:pt idx="27">
                <c:v>147</c:v>
              </c:pt>
              <c:pt idx="28">
                <c:v>148</c:v>
              </c:pt>
              <c:pt idx="29">
                <c:v>149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storage requirement'!$E$2:$E$364</c15:sqref>
                  </c15:fullRef>
                </c:ext>
              </c:extLst>
              <c:f>'Daily storage requirement'!$E$121:$E$150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10.637399999999992</c:v>
                </c:pt>
                <c:pt idx="4">
                  <c:v>12.20839999999999</c:v>
                </c:pt>
                <c:pt idx="5">
                  <c:v>11.686</c:v>
                </c:pt>
                <c:pt idx="6">
                  <c:v>18.254999999999995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0.75900000000000034</c:v>
                </c:pt>
                <c:pt idx="13">
                  <c:v>17.040999999999997</c:v>
                </c:pt>
                <c:pt idx="14">
                  <c:v>0</c:v>
                </c:pt>
                <c:pt idx="15">
                  <c:v>17.775399999999991</c:v>
                </c:pt>
                <c:pt idx="16">
                  <c:v>11.570399999999992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3.0489999999999995</c:v>
                </c:pt>
                <c:pt idx="21">
                  <c:v>5.0453999999999937</c:v>
                </c:pt>
                <c:pt idx="22">
                  <c:v>0</c:v>
                </c:pt>
                <c:pt idx="23">
                  <c:v>0</c:v>
                </c:pt>
                <c:pt idx="24">
                  <c:v>2.2723999999999904</c:v>
                </c:pt>
                <c:pt idx="25">
                  <c:v>13.396399999999993</c:v>
                </c:pt>
                <c:pt idx="26">
                  <c:v>24.975999999999999</c:v>
                </c:pt>
                <c:pt idx="27">
                  <c:v>6.5670000000000002</c:v>
                </c:pt>
                <c:pt idx="28">
                  <c:v>0</c:v>
                </c:pt>
                <c:pt idx="29">
                  <c:v>10.682399999999994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1-453A-9F9D-7064C1DFDCB0}"/>
            </c:ext>
          </c:extLst>
        </c:ser>
        <c:ser>
          <c:idx val="2"/>
          <c:order val="2"/>
          <c:tx>
            <c:strRef>
              <c:f>'Daily storage requirement'!$F$1</c:f>
              <c:strCache>
                <c:ptCount val="1"/>
                <c:pt idx="0">
                  <c:v>Energy required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30"/>
              <c:pt idx="0">
                <c:v>120</c:v>
              </c:pt>
              <c:pt idx="1">
                <c:v>121</c:v>
              </c:pt>
              <c:pt idx="2">
                <c:v>122</c:v>
              </c:pt>
              <c:pt idx="3">
                <c:v>123</c:v>
              </c:pt>
              <c:pt idx="4">
                <c:v>124</c:v>
              </c:pt>
              <c:pt idx="5">
                <c:v>125</c:v>
              </c:pt>
              <c:pt idx="6">
                <c:v>126</c:v>
              </c:pt>
              <c:pt idx="7">
                <c:v>127</c:v>
              </c:pt>
              <c:pt idx="8">
                <c:v>128</c:v>
              </c:pt>
              <c:pt idx="9">
                <c:v>129</c:v>
              </c:pt>
              <c:pt idx="10">
                <c:v>130</c:v>
              </c:pt>
              <c:pt idx="11">
                <c:v>131</c:v>
              </c:pt>
              <c:pt idx="12">
                <c:v>132</c:v>
              </c:pt>
              <c:pt idx="13">
                <c:v>133</c:v>
              </c:pt>
              <c:pt idx="14">
                <c:v>134</c:v>
              </c:pt>
              <c:pt idx="15">
                <c:v>135</c:v>
              </c:pt>
              <c:pt idx="16">
                <c:v>136</c:v>
              </c:pt>
              <c:pt idx="17">
                <c:v>137</c:v>
              </c:pt>
              <c:pt idx="18">
                <c:v>138</c:v>
              </c:pt>
              <c:pt idx="19">
                <c:v>139</c:v>
              </c:pt>
              <c:pt idx="20">
                <c:v>140</c:v>
              </c:pt>
              <c:pt idx="21">
                <c:v>141</c:v>
              </c:pt>
              <c:pt idx="22">
                <c:v>142</c:v>
              </c:pt>
              <c:pt idx="23">
                <c:v>143</c:v>
              </c:pt>
              <c:pt idx="24">
                <c:v>144</c:v>
              </c:pt>
              <c:pt idx="25">
                <c:v>145</c:v>
              </c:pt>
              <c:pt idx="26">
                <c:v>146</c:v>
              </c:pt>
              <c:pt idx="27">
                <c:v>147</c:v>
              </c:pt>
              <c:pt idx="28">
                <c:v>148</c:v>
              </c:pt>
              <c:pt idx="29">
                <c:v>149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storage requirement'!$F$2:$F$364</c15:sqref>
                  </c15:fullRef>
                </c:ext>
              </c:extLst>
              <c:f>'Daily storage requirement'!$F$121:$F$150</c:f>
              <c:numCache>
                <c:formatCode>General</c:formatCode>
                <c:ptCount val="30"/>
                <c:pt idx="0">
                  <c:v>50.634399999999992</c:v>
                </c:pt>
                <c:pt idx="1">
                  <c:v>50.634399999999992</c:v>
                </c:pt>
                <c:pt idx="2">
                  <c:v>50.634399999999992</c:v>
                </c:pt>
                <c:pt idx="3">
                  <c:v>39.997</c:v>
                </c:pt>
                <c:pt idx="4">
                  <c:v>38.426000000000002</c:v>
                </c:pt>
                <c:pt idx="5">
                  <c:v>45.905999999999999</c:v>
                </c:pt>
                <c:pt idx="6">
                  <c:v>39.337000000000003</c:v>
                </c:pt>
                <c:pt idx="7">
                  <c:v>50.634399999999992</c:v>
                </c:pt>
                <c:pt idx="8">
                  <c:v>50.634399999999992</c:v>
                </c:pt>
                <c:pt idx="9">
                  <c:v>50.634399999999992</c:v>
                </c:pt>
                <c:pt idx="10">
                  <c:v>50.634399999999992</c:v>
                </c:pt>
                <c:pt idx="11">
                  <c:v>50.634399999999992</c:v>
                </c:pt>
                <c:pt idx="12">
                  <c:v>56.832999999999998</c:v>
                </c:pt>
                <c:pt idx="13">
                  <c:v>40.551000000000002</c:v>
                </c:pt>
                <c:pt idx="14">
                  <c:v>50.634399999999992</c:v>
                </c:pt>
                <c:pt idx="15">
                  <c:v>32.859000000000002</c:v>
                </c:pt>
                <c:pt idx="16">
                  <c:v>39.064</c:v>
                </c:pt>
                <c:pt idx="17">
                  <c:v>50.634399999999992</c:v>
                </c:pt>
                <c:pt idx="18">
                  <c:v>50.634399999999992</c:v>
                </c:pt>
                <c:pt idx="19">
                  <c:v>57.591999999999999</c:v>
                </c:pt>
                <c:pt idx="20">
                  <c:v>54.542999999999999</c:v>
                </c:pt>
                <c:pt idx="21">
                  <c:v>45.588999999999999</c:v>
                </c:pt>
                <c:pt idx="22">
                  <c:v>50.634399999999992</c:v>
                </c:pt>
                <c:pt idx="23">
                  <c:v>50.634399999999992</c:v>
                </c:pt>
                <c:pt idx="24">
                  <c:v>48.362000000000002</c:v>
                </c:pt>
                <c:pt idx="25">
                  <c:v>37.238</c:v>
                </c:pt>
                <c:pt idx="26">
                  <c:v>32.616</c:v>
                </c:pt>
                <c:pt idx="27">
                  <c:v>51.024999999999999</c:v>
                </c:pt>
                <c:pt idx="28">
                  <c:v>50.634399999999992</c:v>
                </c:pt>
                <c:pt idx="29">
                  <c:v>39.951999999999998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1-453A-9F9D-7064C1DFDCB0}"/>
            </c:ext>
          </c:extLst>
        </c:ser>
        <c:ser>
          <c:idx val="3"/>
          <c:order val="3"/>
          <c:tx>
            <c:strRef>
              <c:f>'Daily storage requirement'!$H$1</c:f>
              <c:strCache>
                <c:ptCount val="1"/>
                <c:pt idx="0">
                  <c:v>Excess generation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30"/>
              <c:pt idx="0">
                <c:v>120</c:v>
              </c:pt>
              <c:pt idx="1">
                <c:v>121</c:v>
              </c:pt>
              <c:pt idx="2">
                <c:v>122</c:v>
              </c:pt>
              <c:pt idx="3">
                <c:v>123</c:v>
              </c:pt>
              <c:pt idx="4">
                <c:v>124</c:v>
              </c:pt>
              <c:pt idx="5">
                <c:v>125</c:v>
              </c:pt>
              <c:pt idx="6">
                <c:v>126</c:v>
              </c:pt>
              <c:pt idx="7">
                <c:v>127</c:v>
              </c:pt>
              <c:pt idx="8">
                <c:v>128</c:v>
              </c:pt>
              <c:pt idx="9">
                <c:v>129</c:v>
              </c:pt>
              <c:pt idx="10">
                <c:v>130</c:v>
              </c:pt>
              <c:pt idx="11">
                <c:v>131</c:v>
              </c:pt>
              <c:pt idx="12">
                <c:v>132</c:v>
              </c:pt>
              <c:pt idx="13">
                <c:v>133</c:v>
              </c:pt>
              <c:pt idx="14">
                <c:v>134</c:v>
              </c:pt>
              <c:pt idx="15">
                <c:v>135</c:v>
              </c:pt>
              <c:pt idx="16">
                <c:v>136</c:v>
              </c:pt>
              <c:pt idx="17">
                <c:v>137</c:v>
              </c:pt>
              <c:pt idx="18">
                <c:v>138</c:v>
              </c:pt>
              <c:pt idx="19">
                <c:v>139</c:v>
              </c:pt>
              <c:pt idx="20">
                <c:v>140</c:v>
              </c:pt>
              <c:pt idx="21">
                <c:v>141</c:v>
              </c:pt>
              <c:pt idx="22">
                <c:v>142</c:v>
              </c:pt>
              <c:pt idx="23">
                <c:v>143</c:v>
              </c:pt>
              <c:pt idx="24">
                <c:v>144</c:v>
              </c:pt>
              <c:pt idx="25">
                <c:v>145</c:v>
              </c:pt>
              <c:pt idx="26">
                <c:v>146</c:v>
              </c:pt>
              <c:pt idx="27">
                <c:v>147</c:v>
              </c:pt>
              <c:pt idx="28">
                <c:v>148</c:v>
              </c:pt>
              <c:pt idx="29">
                <c:v>149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storage requirement'!$H$2:$H$364</c15:sqref>
                  </c15:fullRef>
                </c:ext>
              </c:extLst>
              <c:f>'Daily storage requirement'!$H$121:$H$150</c:f>
              <c:numCache>
                <c:formatCode>General</c:formatCode>
                <c:ptCount val="30"/>
                <c:pt idx="0">
                  <c:v>-6.033600000000007</c:v>
                </c:pt>
                <c:pt idx="1">
                  <c:v>-18.565600000000011</c:v>
                </c:pt>
                <c:pt idx="2">
                  <c:v>-7.482600000000005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-1.9746000000000095</c:v>
                </c:pt>
                <c:pt idx="8">
                  <c:v>-8.0056000000000083</c:v>
                </c:pt>
                <c:pt idx="9">
                  <c:v>-5.0866000000000042</c:v>
                </c:pt>
                <c:pt idx="10">
                  <c:v>-3.4776000000000096</c:v>
                </c:pt>
                <c:pt idx="11">
                  <c:v>-9.249600000000008</c:v>
                </c:pt>
                <c:pt idx="12">
                  <c:v>0</c:v>
                </c:pt>
                <c:pt idx="13">
                  <c:v>0</c:v>
                </c:pt>
                <c:pt idx="14">
                  <c:v>-12.30360000000001</c:v>
                </c:pt>
                <c:pt idx="15">
                  <c:v>0</c:v>
                </c:pt>
                <c:pt idx="16">
                  <c:v>0</c:v>
                </c:pt>
                <c:pt idx="17">
                  <c:v>-6.124600000000008</c:v>
                </c:pt>
                <c:pt idx="18">
                  <c:v>-14.552600000000005</c:v>
                </c:pt>
                <c:pt idx="19">
                  <c:v>-1.2520000000000024</c:v>
                </c:pt>
                <c:pt idx="20">
                  <c:v>0</c:v>
                </c:pt>
                <c:pt idx="21">
                  <c:v>0</c:v>
                </c:pt>
                <c:pt idx="22">
                  <c:v>-8.7886000000000095</c:v>
                </c:pt>
                <c:pt idx="23">
                  <c:v>-2.5856000000000066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-10.561600000000006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1-453A-9F9D-7064C1DF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16160"/>
        <c:axId val="72161911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storage requirement'!$A$1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ullRef>
                          <c15:sqref>'Daily storage requirement'!$A$2:$A$364</c15:sqref>
                        </c15:fullRef>
                        <c15:formulaRef>
                          <c15:sqref>'Daily storage requirement'!$A$121:$A$150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119</c:v>
                      </c:pt>
                      <c:pt idx="1">
                        <c:v>120</c:v>
                      </c:pt>
                      <c:pt idx="2">
                        <c:v>121</c:v>
                      </c:pt>
                      <c:pt idx="3">
                        <c:v>122</c:v>
                      </c:pt>
                      <c:pt idx="4">
                        <c:v>123</c:v>
                      </c:pt>
                      <c:pt idx="5">
                        <c:v>124</c:v>
                      </c:pt>
                      <c:pt idx="6">
                        <c:v>125</c:v>
                      </c:pt>
                      <c:pt idx="7">
                        <c:v>126</c:v>
                      </c:pt>
                      <c:pt idx="8">
                        <c:v>127</c:v>
                      </c:pt>
                      <c:pt idx="9">
                        <c:v>128</c:v>
                      </c:pt>
                      <c:pt idx="10">
                        <c:v>129</c:v>
                      </c:pt>
                      <c:pt idx="11">
                        <c:v>130</c:v>
                      </c:pt>
                      <c:pt idx="12">
                        <c:v>131</c:v>
                      </c:pt>
                      <c:pt idx="13">
                        <c:v>132</c:v>
                      </c:pt>
                      <c:pt idx="14">
                        <c:v>133</c:v>
                      </c:pt>
                      <c:pt idx="15">
                        <c:v>134</c:v>
                      </c:pt>
                      <c:pt idx="16">
                        <c:v>135</c:v>
                      </c:pt>
                      <c:pt idx="17">
                        <c:v>136</c:v>
                      </c:pt>
                      <c:pt idx="18">
                        <c:v>137</c:v>
                      </c:pt>
                      <c:pt idx="19">
                        <c:v>138</c:v>
                      </c:pt>
                      <c:pt idx="20">
                        <c:v>139</c:v>
                      </c:pt>
                      <c:pt idx="21">
                        <c:v>140</c:v>
                      </c:pt>
                      <c:pt idx="22">
                        <c:v>141</c:v>
                      </c:pt>
                      <c:pt idx="23">
                        <c:v>142</c:v>
                      </c:pt>
                      <c:pt idx="24">
                        <c:v>143</c:v>
                      </c:pt>
                      <c:pt idx="25">
                        <c:v>144</c:v>
                      </c:pt>
                      <c:pt idx="26">
                        <c:v>145</c:v>
                      </c:pt>
                      <c:pt idx="27">
                        <c:v>146</c:v>
                      </c:pt>
                      <c:pt idx="28">
                        <c:v>147</c:v>
                      </c:pt>
                      <c:pt idx="29">
                        <c:v>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F1-453A-9F9D-7064C1DFDCB0}"/>
                  </c:ext>
                </c:extLst>
              </c15:ser>
            </c15:filteredAreaSeries>
          </c:ext>
        </c:extLst>
      </c:areaChart>
      <c:catAx>
        <c:axId val="72161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19112"/>
        <c:crosses val="autoZero"/>
        <c:auto val="1"/>
        <c:lblAlgn val="ctr"/>
        <c:lblOffset val="100"/>
        <c:noMultiLvlLbl val="0"/>
      </c:catAx>
      <c:valAx>
        <c:axId val="72161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1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'Worst month'!$E$1</c:f>
              <c:strCache>
                <c:ptCount val="1"/>
                <c:pt idx="0">
                  <c:v>Storage required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'Worst month'!$A$2:$A$32</c:f>
              <c:numCache>
                <c:formatCode>General</c:formatCode>
                <c:ptCount val="31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</c:numCache>
            </c:numRef>
          </c:cat>
          <c:val>
            <c:numRef>
              <c:f>'Worst month'!$E$2:$E$32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10.637399999999992</c:v>
                </c:pt>
                <c:pt idx="3">
                  <c:v>12.20839999999999</c:v>
                </c:pt>
                <c:pt idx="4">
                  <c:v>11.686</c:v>
                </c:pt>
                <c:pt idx="5">
                  <c:v>18.254999999999995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0.75900000000000034</c:v>
                </c:pt>
                <c:pt idx="12">
                  <c:v>17.040999999999997</c:v>
                </c:pt>
                <c:pt idx="13">
                  <c:v>0</c:v>
                </c:pt>
                <c:pt idx="14">
                  <c:v>17.775399999999991</c:v>
                </c:pt>
                <c:pt idx="15">
                  <c:v>11.570399999999992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3.0489999999999995</c:v>
                </c:pt>
                <c:pt idx="20">
                  <c:v>5.0453999999999937</c:v>
                </c:pt>
                <c:pt idx="21">
                  <c:v>0</c:v>
                </c:pt>
                <c:pt idx="22">
                  <c:v>0</c:v>
                </c:pt>
                <c:pt idx="23">
                  <c:v>2.2723999999999904</c:v>
                </c:pt>
                <c:pt idx="24">
                  <c:v>13.396399999999993</c:v>
                </c:pt>
                <c:pt idx="25">
                  <c:v>24.975999999999999</c:v>
                </c:pt>
                <c:pt idx="26">
                  <c:v>6.5670000000000002</c:v>
                </c:pt>
                <c:pt idx="27">
                  <c:v>0</c:v>
                </c:pt>
                <c:pt idx="28">
                  <c:v>10.682399999999994</c:v>
                </c:pt>
                <c:pt idx="29">
                  <c:v>2.9733999999999909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A-433C-B1EA-041E8AAD9DD0}"/>
            </c:ext>
          </c:extLst>
        </c:ser>
        <c:ser>
          <c:idx val="1"/>
          <c:order val="1"/>
          <c:tx>
            <c:strRef>
              <c:f>'Worst month'!$F$1</c:f>
              <c:strCache>
                <c:ptCount val="1"/>
                <c:pt idx="0">
                  <c:v>Utilised energy generation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'Worst month'!$A$2:$A$32</c:f>
              <c:numCache>
                <c:formatCode>General</c:formatCode>
                <c:ptCount val="31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</c:numCache>
            </c:numRef>
          </c:cat>
          <c:val>
            <c:numRef>
              <c:f>'Worst month'!$F$2:$F$32</c:f>
              <c:numCache>
                <c:formatCode>General</c:formatCode>
                <c:ptCount val="31"/>
                <c:pt idx="0">
                  <c:v>50.634399999999992</c:v>
                </c:pt>
                <c:pt idx="1">
                  <c:v>50.634399999999992</c:v>
                </c:pt>
                <c:pt idx="2">
                  <c:v>39.997</c:v>
                </c:pt>
                <c:pt idx="3">
                  <c:v>38.426000000000002</c:v>
                </c:pt>
                <c:pt idx="4">
                  <c:v>45.905999999999999</c:v>
                </c:pt>
                <c:pt idx="5">
                  <c:v>39.337000000000003</c:v>
                </c:pt>
                <c:pt idx="6">
                  <c:v>50.634399999999992</c:v>
                </c:pt>
                <c:pt idx="7">
                  <c:v>50.634399999999992</c:v>
                </c:pt>
                <c:pt idx="8">
                  <c:v>50.634399999999992</c:v>
                </c:pt>
                <c:pt idx="9">
                  <c:v>50.634399999999992</c:v>
                </c:pt>
                <c:pt idx="10">
                  <c:v>50.634399999999992</c:v>
                </c:pt>
                <c:pt idx="11">
                  <c:v>56.832999999999998</c:v>
                </c:pt>
                <c:pt idx="12">
                  <c:v>40.551000000000002</c:v>
                </c:pt>
                <c:pt idx="13">
                  <c:v>50.634399999999992</c:v>
                </c:pt>
                <c:pt idx="14">
                  <c:v>32.859000000000002</c:v>
                </c:pt>
                <c:pt idx="15">
                  <c:v>39.064</c:v>
                </c:pt>
                <c:pt idx="16">
                  <c:v>50.634399999999992</c:v>
                </c:pt>
                <c:pt idx="17">
                  <c:v>50.634399999999992</c:v>
                </c:pt>
                <c:pt idx="18">
                  <c:v>57.591999999999999</c:v>
                </c:pt>
                <c:pt idx="19">
                  <c:v>54.542999999999999</c:v>
                </c:pt>
                <c:pt idx="20">
                  <c:v>45.588999999999999</c:v>
                </c:pt>
                <c:pt idx="21">
                  <c:v>50.634399999999992</c:v>
                </c:pt>
                <c:pt idx="22">
                  <c:v>50.634399999999992</c:v>
                </c:pt>
                <c:pt idx="23">
                  <c:v>48.362000000000002</c:v>
                </c:pt>
                <c:pt idx="24">
                  <c:v>37.238</c:v>
                </c:pt>
                <c:pt idx="25">
                  <c:v>32.616</c:v>
                </c:pt>
                <c:pt idx="26">
                  <c:v>51.024999999999999</c:v>
                </c:pt>
                <c:pt idx="27">
                  <c:v>50.634399999999992</c:v>
                </c:pt>
                <c:pt idx="28">
                  <c:v>39.951999999999998</c:v>
                </c:pt>
                <c:pt idx="29">
                  <c:v>47.661000000000001</c:v>
                </c:pt>
                <c:pt idx="30">
                  <c:v>50.634399999999992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A-433C-B1EA-041E8AAD9DD0}"/>
            </c:ext>
          </c:extLst>
        </c:ser>
        <c:ser>
          <c:idx val="2"/>
          <c:order val="2"/>
          <c:tx>
            <c:strRef>
              <c:f>'Worst month'!$G$1</c:f>
              <c:strCache>
                <c:ptCount val="1"/>
                <c:pt idx="0">
                  <c:v>Excess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'Worst month'!$A$2:$A$32</c:f>
              <c:numCache>
                <c:formatCode>General</c:formatCode>
                <c:ptCount val="31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</c:numCache>
            </c:numRef>
          </c:cat>
          <c:val>
            <c:numRef>
              <c:f>'Worst month'!$G$2:$G$32</c:f>
              <c:numCache>
                <c:formatCode>General</c:formatCode>
                <c:ptCount val="31"/>
                <c:pt idx="0">
                  <c:v>-18.565600000000011</c:v>
                </c:pt>
                <c:pt idx="1">
                  <c:v>-7.482600000000005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-1.9746000000000095</c:v>
                </c:pt>
                <c:pt idx="7">
                  <c:v>-8.0056000000000083</c:v>
                </c:pt>
                <c:pt idx="8">
                  <c:v>-5.0866000000000042</c:v>
                </c:pt>
                <c:pt idx="9">
                  <c:v>-3.4776000000000096</c:v>
                </c:pt>
                <c:pt idx="10">
                  <c:v>-9.249600000000008</c:v>
                </c:pt>
                <c:pt idx="11">
                  <c:v>0</c:v>
                </c:pt>
                <c:pt idx="12">
                  <c:v>0</c:v>
                </c:pt>
                <c:pt idx="13">
                  <c:v>-12.30360000000001</c:v>
                </c:pt>
                <c:pt idx="14">
                  <c:v>0</c:v>
                </c:pt>
                <c:pt idx="15">
                  <c:v>0</c:v>
                </c:pt>
                <c:pt idx="16">
                  <c:v>-6.124600000000008</c:v>
                </c:pt>
                <c:pt idx="17">
                  <c:v>-14.552600000000005</c:v>
                </c:pt>
                <c:pt idx="18">
                  <c:v>-1.2520000000000024</c:v>
                </c:pt>
                <c:pt idx="19">
                  <c:v>0</c:v>
                </c:pt>
                <c:pt idx="20">
                  <c:v>0</c:v>
                </c:pt>
                <c:pt idx="21">
                  <c:v>-8.7886000000000095</c:v>
                </c:pt>
                <c:pt idx="22">
                  <c:v>-2.5856000000000066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-10.561600000000006</c:v>
                </c:pt>
                <c:pt idx="28">
                  <c:v>0</c:v>
                </c:pt>
                <c:pt idx="29">
                  <c:v>0</c:v>
                </c:pt>
                <c:pt idx="30">
                  <c:v>-16.784600000000005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A-433C-B1EA-041E8AAD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47192"/>
        <c:axId val="649347848"/>
      </c:areaChart>
      <c:catAx>
        <c:axId val="64934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7848"/>
        <c:crosses val="autoZero"/>
        <c:auto val="1"/>
        <c:lblAlgn val="ctr"/>
        <c:lblOffset val="100"/>
        <c:noMultiLvlLbl val="0"/>
      </c:catAx>
      <c:valAx>
        <c:axId val="6493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'Weekend consumption'!$A$1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'Weekend consumption'!$A$2:$A$25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4B53-AEA3-12EAB259B971}"/>
            </c:ext>
          </c:extLst>
        </c:ser>
        <c:ser>
          <c:idx val="1"/>
          <c:order val="1"/>
          <c:tx>
            <c:strRef>
              <c:f>'Weekend consumption'!$B$1</c:f>
              <c:strCache>
                <c:ptCount val="1"/>
                <c:pt idx="0">
                  <c:v>Security light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'Weekend consumption'!$B$2:$B$25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1-4B53-AEA3-12EAB259B971}"/>
            </c:ext>
          </c:extLst>
        </c:ser>
        <c:ser>
          <c:idx val="2"/>
          <c:order val="2"/>
          <c:tx>
            <c:strRef>
              <c:f>'Weekend consumption'!$C$1</c:f>
              <c:strCache>
                <c:ptCount val="1"/>
                <c:pt idx="0">
                  <c:v>Office lights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'Weekend consumption'!$C$2:$C$25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1-4B53-AEA3-12EAB259B971}"/>
            </c:ext>
          </c:extLst>
        </c:ser>
        <c:ser>
          <c:idx val="3"/>
          <c:order val="3"/>
          <c:tx>
            <c:strRef>
              <c:f>'Weekend consumption'!$D$1</c:f>
              <c:strCache>
                <c:ptCount val="1"/>
                <c:pt idx="0">
                  <c:v>Advert /showcase lights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'Weekend consumption'!$D$2:$D$25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01-4B53-AEA3-12EAB259B971}"/>
            </c:ext>
          </c:extLst>
        </c:ser>
        <c:ser>
          <c:idx val="4"/>
          <c:order val="4"/>
          <c:tx>
            <c:strRef>
              <c:f>'Weekend consumption'!$E$1</c:f>
              <c:strCache>
                <c:ptCount val="1"/>
                <c:pt idx="0">
                  <c:v>Phone charger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'Weekend consumption'!$E$2:$E$25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01-4B53-AEA3-12EAB259B971}"/>
            </c:ext>
          </c:extLst>
        </c:ser>
        <c:ser>
          <c:idx val="5"/>
          <c:order val="5"/>
          <c:tx>
            <c:strRef>
              <c:f>'Weekend consumption'!$F$1</c:f>
              <c:strCache>
                <c:ptCount val="1"/>
                <c:pt idx="0">
                  <c:v>Fridge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'Weekend consumption'!$F$2:$F$25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01-4B53-AEA3-12EAB259B971}"/>
            </c:ext>
          </c:extLst>
        </c:ser>
        <c:ser>
          <c:idx val="6"/>
          <c:order val="6"/>
          <c:tx>
            <c:strRef>
              <c:f>'Weekend consumption'!$G$1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'Weekend consumption'!$G$2:$G$25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01-4B53-AEA3-12EAB259B971}"/>
            </c:ext>
          </c:extLst>
        </c:ser>
        <c:ser>
          <c:idx val="7"/>
          <c:order val="7"/>
          <c:tx>
            <c:strRef>
              <c:f>'Weekend consumption'!$H$1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'Weekend consumption'!$H$2:$H$25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01-4B53-AEA3-12EAB259B971}"/>
            </c:ext>
          </c:extLst>
        </c:ser>
        <c:ser>
          <c:idx val="8"/>
          <c:order val="8"/>
          <c:tx>
            <c:strRef>
              <c:f>'Weekend consumption'!$I$1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'Weekend consumption'!$I$2:$I$25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01-4B53-AEA3-12EAB259B971}"/>
            </c:ext>
          </c:extLst>
        </c:ser>
        <c:ser>
          <c:idx val="9"/>
          <c:order val="9"/>
          <c:tx>
            <c:strRef>
              <c:f>'Weekend consumption'!$J$1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'Weekend consumption'!$J$2:$J$25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01-4B53-AEA3-12EAB259B971}"/>
            </c:ext>
          </c:extLst>
        </c:ser>
        <c:ser>
          <c:idx val="10"/>
          <c:order val="10"/>
          <c:tx>
            <c:strRef>
              <c:f>'Weekend consumption'!$K$1</c:f>
              <c:strCache>
                <c:ptCount val="1"/>
                <c:pt idx="0">
                  <c:v>Freezer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'Weekend consumption'!$K$2:$K$25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01-4B53-AEA3-12EAB259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598296"/>
        <c:axId val="413599608"/>
      </c:barChart>
      <c:catAx>
        <c:axId val="41359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9608"/>
        <c:crosses val="autoZero"/>
        <c:auto val="1"/>
        <c:lblAlgn val="ctr"/>
        <c:lblOffset val="100"/>
        <c:noMultiLvlLbl val="0"/>
      </c:catAx>
      <c:valAx>
        <c:axId val="41359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'Secondary load consumption'!$A$1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'Secondary load consumption'!$A$2:$A$25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E-437F-9585-F06EB6CD9B78}"/>
            </c:ext>
          </c:extLst>
        </c:ser>
        <c:ser>
          <c:idx val="1"/>
          <c:order val="1"/>
          <c:tx>
            <c:strRef>
              <c:f>'Secondary load consumption'!$B$1</c:f>
              <c:strCache>
                <c:ptCount val="1"/>
                <c:pt idx="0">
                  <c:v>Security light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'Secondary load consumption'!$B$2:$B$25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E-437F-9585-F06EB6CD9B78}"/>
            </c:ext>
          </c:extLst>
        </c:ser>
        <c:ser>
          <c:idx val="2"/>
          <c:order val="2"/>
          <c:tx>
            <c:strRef>
              <c:f>'Secondary load consumption'!$C$1</c:f>
              <c:strCache>
                <c:ptCount val="1"/>
                <c:pt idx="0">
                  <c:v>Office lights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'Secondary load consumption'!$C$2:$C$25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E-437F-9585-F06EB6CD9B78}"/>
            </c:ext>
          </c:extLst>
        </c:ser>
        <c:ser>
          <c:idx val="3"/>
          <c:order val="3"/>
          <c:tx>
            <c:strRef>
              <c:f>'Secondary load consumption'!$D$1</c:f>
              <c:strCache>
                <c:ptCount val="1"/>
                <c:pt idx="0">
                  <c:v>Advert /showcase lights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'Secondary load consumption'!$D$2:$D$25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5E-437F-9585-F06EB6CD9B78}"/>
            </c:ext>
          </c:extLst>
        </c:ser>
        <c:ser>
          <c:idx val="4"/>
          <c:order val="4"/>
          <c:tx>
            <c:strRef>
              <c:f>'Secondary load consumption'!$E$1</c:f>
              <c:strCache>
                <c:ptCount val="1"/>
                <c:pt idx="0">
                  <c:v>Phone charger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'Secondary load consumption'!$E$2:$E$25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5E-437F-9585-F06EB6CD9B78}"/>
            </c:ext>
          </c:extLst>
        </c:ser>
        <c:ser>
          <c:idx val="5"/>
          <c:order val="5"/>
          <c:tx>
            <c:strRef>
              <c:f>'Secondary load consumption'!$F$1</c:f>
              <c:strCache>
                <c:ptCount val="1"/>
                <c:pt idx="0">
                  <c:v>Fridge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'Secondary load consumption'!$F$2:$F$25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5E-437F-9585-F06EB6CD9B78}"/>
            </c:ext>
          </c:extLst>
        </c:ser>
        <c:ser>
          <c:idx val="6"/>
          <c:order val="6"/>
          <c:tx>
            <c:strRef>
              <c:f>'Secondary load consumption'!$G$1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'Secondary load consumption'!$G$2:$G$25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5E-437F-9585-F06EB6CD9B78}"/>
            </c:ext>
          </c:extLst>
        </c:ser>
        <c:ser>
          <c:idx val="7"/>
          <c:order val="7"/>
          <c:tx>
            <c:strRef>
              <c:f>'Secondary load consumption'!$H$1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'Secondary load consumption'!$H$2:$H$25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480</c:v>
                </c:pt>
                <c:pt idx="13">
                  <c:v>480</c:v>
                </c:pt>
                <c:pt idx="14">
                  <c:v>480</c:v>
                </c:pt>
                <c:pt idx="15">
                  <c:v>480</c:v>
                </c:pt>
                <c:pt idx="16">
                  <c:v>480</c:v>
                </c:pt>
                <c:pt idx="17">
                  <c:v>480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5E-437F-9585-F06EB6CD9B78}"/>
            </c:ext>
          </c:extLst>
        </c:ser>
        <c:ser>
          <c:idx val="8"/>
          <c:order val="8"/>
          <c:tx>
            <c:strRef>
              <c:f>'Secondary load consumption'!$I$1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'Secondary load consumption'!$I$2:$I$25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5E-437F-9585-F06EB6CD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052000"/>
        <c:axId val="905051344"/>
      </c:barChart>
      <c:catAx>
        <c:axId val="90505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51344"/>
        <c:crosses val="autoZero"/>
        <c:auto val="1"/>
        <c:lblAlgn val="ctr"/>
        <c:lblOffset val="100"/>
        <c:noMultiLvlLbl val="0"/>
      </c:catAx>
      <c:valAx>
        <c:axId val="9050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demand profile'!$C$1</c:f>
              <c:strCache>
                <c:ptCount val="1"/>
                <c:pt idx="0">
                  <c:v>Energy demand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demand profile'!$A$2:$A$29</c:f>
              <c:numCache>
                <c:formatCode>m/d/yyyy</c:formatCode>
                <c:ptCount val="28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</c:numCache>
            </c:numRef>
          </c:cat>
          <c:val>
            <c:numRef>
              <c:f>'Monthly demand profile'!$C$2:$C$29</c:f>
              <c:numCache>
                <c:formatCode>General</c:formatCode>
                <c:ptCount val="28"/>
                <c:pt idx="0">
                  <c:v>50.634399999999992</c:v>
                </c:pt>
                <c:pt idx="1">
                  <c:v>50.634399999999992</c:v>
                </c:pt>
                <c:pt idx="2">
                  <c:v>50.634399999999992</c:v>
                </c:pt>
                <c:pt idx="3">
                  <c:v>50.634399999999992</c:v>
                </c:pt>
                <c:pt idx="4">
                  <c:v>50.634399999999992</c:v>
                </c:pt>
                <c:pt idx="5">
                  <c:v>10.6</c:v>
                </c:pt>
                <c:pt idx="6">
                  <c:v>10.6</c:v>
                </c:pt>
                <c:pt idx="7">
                  <c:v>50.634399999999992</c:v>
                </c:pt>
                <c:pt idx="8">
                  <c:v>50.634399999999992</c:v>
                </c:pt>
                <c:pt idx="9">
                  <c:v>50.634399999999992</c:v>
                </c:pt>
                <c:pt idx="10">
                  <c:v>50.634399999999992</c:v>
                </c:pt>
                <c:pt idx="11">
                  <c:v>50.634399999999992</c:v>
                </c:pt>
                <c:pt idx="12">
                  <c:v>10.6</c:v>
                </c:pt>
                <c:pt idx="13">
                  <c:v>10.6</c:v>
                </c:pt>
                <c:pt idx="14">
                  <c:v>50.634399999999992</c:v>
                </c:pt>
                <c:pt idx="15">
                  <c:v>50.634399999999992</c:v>
                </c:pt>
                <c:pt idx="16">
                  <c:v>50.634399999999992</c:v>
                </c:pt>
                <c:pt idx="17">
                  <c:v>50.634399999999992</c:v>
                </c:pt>
                <c:pt idx="18">
                  <c:v>50.634399999999992</c:v>
                </c:pt>
                <c:pt idx="19">
                  <c:v>10.6</c:v>
                </c:pt>
                <c:pt idx="20">
                  <c:v>10.6</c:v>
                </c:pt>
                <c:pt idx="21">
                  <c:v>50.634399999999992</c:v>
                </c:pt>
                <c:pt idx="22">
                  <c:v>50.634399999999992</c:v>
                </c:pt>
                <c:pt idx="23">
                  <c:v>50.634399999999992</c:v>
                </c:pt>
                <c:pt idx="24">
                  <c:v>50.634399999999992</c:v>
                </c:pt>
                <c:pt idx="25">
                  <c:v>50.634399999999992</c:v>
                </c:pt>
                <c:pt idx="26">
                  <c:v>10.6</c:v>
                </c:pt>
                <c:pt idx="27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9-4DD0-BDE9-200C5154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453752"/>
        <c:axId val="392454736"/>
      </c:lineChart>
      <c:dateAx>
        <c:axId val="39245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54736"/>
        <c:crosses val="autoZero"/>
        <c:auto val="1"/>
        <c:lblOffset val="100"/>
        <c:baseTimeUnit val="days"/>
      </c:dateAx>
      <c:valAx>
        <c:axId val="3924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demand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5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demand profile'!$E$1</c:f>
              <c:strCache>
                <c:ptCount val="1"/>
                <c:pt idx="0">
                  <c:v>Supplemented load pattern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'Monthly demand profile'!$A$2:$A$29</c:f>
              <c:numCache>
                <c:formatCode>m/d/yyyy</c:formatCode>
                <c:ptCount val="28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</c:numCache>
            </c:numRef>
          </c:cat>
          <c:val>
            <c:numRef>
              <c:f>'Monthly demand profile'!$E$2:$E$29</c:f>
              <c:numCache>
                <c:formatCode>General</c:formatCode>
                <c:ptCount val="28"/>
                <c:pt idx="0">
                  <c:v>50.634399999999992</c:v>
                </c:pt>
                <c:pt idx="1">
                  <c:v>50.634399999999992</c:v>
                </c:pt>
                <c:pt idx="2">
                  <c:v>50.634399999999992</c:v>
                </c:pt>
                <c:pt idx="3">
                  <c:v>50.634399999999992</c:v>
                </c:pt>
                <c:pt idx="4">
                  <c:v>50.634399999999992</c:v>
                </c:pt>
                <c:pt idx="5">
                  <c:v>57.591999999999999</c:v>
                </c:pt>
                <c:pt idx="6">
                  <c:v>57.591999999999999</c:v>
                </c:pt>
                <c:pt idx="7">
                  <c:v>50.634399999999992</c:v>
                </c:pt>
                <c:pt idx="8">
                  <c:v>50.634399999999992</c:v>
                </c:pt>
                <c:pt idx="9">
                  <c:v>50.634399999999992</c:v>
                </c:pt>
                <c:pt idx="10">
                  <c:v>50.634399999999992</c:v>
                </c:pt>
                <c:pt idx="11">
                  <c:v>50.634399999999992</c:v>
                </c:pt>
                <c:pt idx="12">
                  <c:v>57.591999999999999</c:v>
                </c:pt>
                <c:pt idx="13">
                  <c:v>57.591999999999999</c:v>
                </c:pt>
                <c:pt idx="14">
                  <c:v>50.634399999999992</c:v>
                </c:pt>
                <c:pt idx="15">
                  <c:v>50.634399999999992</c:v>
                </c:pt>
                <c:pt idx="16">
                  <c:v>50.634399999999992</c:v>
                </c:pt>
                <c:pt idx="17">
                  <c:v>50.634399999999992</c:v>
                </c:pt>
                <c:pt idx="18">
                  <c:v>50.634399999999992</c:v>
                </c:pt>
                <c:pt idx="19">
                  <c:v>57.591999999999999</c:v>
                </c:pt>
                <c:pt idx="20">
                  <c:v>57.591999999999999</c:v>
                </c:pt>
                <c:pt idx="21">
                  <c:v>50.634399999999992</c:v>
                </c:pt>
                <c:pt idx="22">
                  <c:v>50.634399999999992</c:v>
                </c:pt>
                <c:pt idx="23">
                  <c:v>50.634399999999992</c:v>
                </c:pt>
                <c:pt idx="24">
                  <c:v>50.634399999999992</c:v>
                </c:pt>
                <c:pt idx="25">
                  <c:v>50.634399999999992</c:v>
                </c:pt>
                <c:pt idx="26">
                  <c:v>57.591999999999999</c:v>
                </c:pt>
                <c:pt idx="27">
                  <c:v>57.591999999999999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F-4909-92D1-071F8CDA4F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2441616"/>
        <c:axId val="392440960"/>
      </c:lineChart>
      <c:dateAx>
        <c:axId val="392441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40960"/>
        <c:crosses val="autoZero"/>
        <c:auto val="1"/>
        <c:lblOffset val="100"/>
        <c:baseTimeUnit val="days"/>
      </c:dateAx>
      <c:valAx>
        <c:axId val="39244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[1]weekend_17_data!$D$1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[1]weekend_17_data!$D$2:$D$50</c:f>
              <c:numCache>
                <c:formatCode>General</c:formatCode>
                <c:ptCount val="49"/>
              </c:numCache>
            </c:numRef>
          </c:val>
          <c:extLst>
            <c:ext xmlns:c16="http://schemas.microsoft.com/office/drawing/2014/chart" uri="{C3380CC4-5D6E-409C-BE32-E72D297353CC}">
              <c16:uniqueId val="{00000000-8C81-41E6-839E-4A65D4E5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03520"/>
        <c:axId val="684904176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[1]weekend_17_data!$E$1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[1]weekend_17_data!$E$2:$E$50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81-41E6-839E-4A65D4E56977}"/>
                  </c:ext>
                </c:extLst>
              </c15:ser>
            </c15:filteredAreaSeries>
          </c:ext>
        </c:extLst>
      </c:areaChart>
      <c:catAx>
        <c:axId val="684903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04176"/>
        <c:crosses val="autoZero"/>
        <c:auto val="1"/>
        <c:lblAlgn val="ctr"/>
        <c:lblOffset val="100"/>
        <c:noMultiLvlLbl val="0"/>
      </c:catAx>
      <c:valAx>
        <c:axId val="6849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0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Electricity production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Sheet2!$E$2:$E$49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0.44633333333333336</c:v>
                </c:pt>
                <c:pt idx="8">
                  <c:v>1.6969333333333334</c:v>
                </c:pt>
                <c:pt idx="9">
                  <c:v>3.6937333333333329</c:v>
                </c:pt>
                <c:pt idx="10">
                  <c:v>5.3533999999999997</c:v>
                </c:pt>
                <c:pt idx="11">
                  <c:v>5.7910666666666675</c:v>
                </c:pt>
                <c:pt idx="12">
                  <c:v>5.8994000000000009</c:v>
                </c:pt>
                <c:pt idx="13">
                  <c:v>5.7962666666666669</c:v>
                </c:pt>
                <c:pt idx="14">
                  <c:v>5.0422666666666665</c:v>
                </c:pt>
                <c:pt idx="15">
                  <c:v>3.3947333333333334</c:v>
                </c:pt>
                <c:pt idx="16">
                  <c:v>1.9274666666666669</c:v>
                </c:pt>
                <c:pt idx="17">
                  <c:v>0.72366666666666668</c:v>
                </c:pt>
                <c:pt idx="18">
                  <c:v>1.9933333333333334E-2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1.9615384615384614E-2</c:v>
                </c:pt>
                <c:pt idx="31">
                  <c:v>1.1492307692307691</c:v>
                </c:pt>
                <c:pt idx="32">
                  <c:v>3.0807692307692305</c:v>
                </c:pt>
                <c:pt idx="33">
                  <c:v>4.86230769230768</c:v>
                </c:pt>
                <c:pt idx="34">
                  <c:v>5.6734615384615381</c:v>
                </c:pt>
                <c:pt idx="35">
                  <c:v>7.0984615384615379</c:v>
                </c:pt>
                <c:pt idx="36">
                  <c:v>6.396923076923076</c:v>
                </c:pt>
                <c:pt idx="37">
                  <c:v>5.6976923076923072</c:v>
                </c:pt>
                <c:pt idx="38">
                  <c:v>4.8196153846153837</c:v>
                </c:pt>
                <c:pt idx="39">
                  <c:v>3.5111538461538458</c:v>
                </c:pt>
                <c:pt idx="40">
                  <c:v>2.2026923076923075</c:v>
                </c:pt>
                <c:pt idx="41">
                  <c:v>0.84923076923076912</c:v>
                </c:pt>
                <c:pt idx="42">
                  <c:v>2.769230769230769E-2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D-4ACA-B391-FF315940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30024"/>
        <c:axId val="77473363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Sheet2!$A$2:$A$49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13</c:v>
                      </c:pt>
                      <c:pt idx="38">
                        <c:v>14</c:v>
                      </c:pt>
                      <c:pt idx="39">
                        <c:v>15</c:v>
                      </c:pt>
                      <c:pt idx="40">
                        <c:v>16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19</c:v>
                      </c:pt>
                      <c:pt idx="44">
                        <c:v>20</c:v>
                      </c:pt>
                      <c:pt idx="45">
                        <c:v>21</c:v>
                      </c:pt>
                      <c:pt idx="46">
                        <c:v>22</c:v>
                      </c:pt>
                      <c:pt idx="47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3D-4ACA-B391-FF3159401BF7}"/>
                  </c:ext>
                </c:extLst>
              </c15:ser>
            </c15:filteredAreaSeries>
          </c:ext>
        </c:extLst>
      </c:areaChart>
      <c:catAx>
        <c:axId val="774730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33632"/>
        <c:crosses val="autoZero"/>
        <c:auto val="1"/>
        <c:lblAlgn val="ctr"/>
        <c:lblOffset val="100"/>
        <c:noMultiLvlLbl val="0"/>
      </c:catAx>
      <c:valAx>
        <c:axId val="7747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3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6245370370370371"/>
          <c:w val="0.89521062992125988"/>
          <c:h val="0.6714577865266842"/>
        </c:manualLayout>
      </c:layout>
      <c:area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Electricity production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Sheet2!$E$2:$E$49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0.44633333333333336</c:v>
                </c:pt>
                <c:pt idx="8">
                  <c:v>1.6969333333333334</c:v>
                </c:pt>
                <c:pt idx="9">
                  <c:v>3.6937333333333329</c:v>
                </c:pt>
                <c:pt idx="10">
                  <c:v>5.3533999999999997</c:v>
                </c:pt>
                <c:pt idx="11">
                  <c:v>5.7910666666666675</c:v>
                </c:pt>
                <c:pt idx="12">
                  <c:v>5.8994000000000009</c:v>
                </c:pt>
                <c:pt idx="13">
                  <c:v>5.7962666666666669</c:v>
                </c:pt>
                <c:pt idx="14">
                  <c:v>5.0422666666666665</c:v>
                </c:pt>
                <c:pt idx="15">
                  <c:v>3.3947333333333334</c:v>
                </c:pt>
                <c:pt idx="16">
                  <c:v>1.9274666666666669</c:v>
                </c:pt>
                <c:pt idx="17">
                  <c:v>0.72366666666666668</c:v>
                </c:pt>
                <c:pt idx="18">
                  <c:v>1.9933333333333334E-2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1.9615384615384614E-2</c:v>
                </c:pt>
                <c:pt idx="31">
                  <c:v>1.1492307692307691</c:v>
                </c:pt>
                <c:pt idx="32">
                  <c:v>3.0807692307692305</c:v>
                </c:pt>
                <c:pt idx="33">
                  <c:v>4.86230769230768</c:v>
                </c:pt>
                <c:pt idx="34">
                  <c:v>5.6734615384615381</c:v>
                </c:pt>
                <c:pt idx="35">
                  <c:v>7.0984615384615379</c:v>
                </c:pt>
                <c:pt idx="36">
                  <c:v>6.396923076923076</c:v>
                </c:pt>
                <c:pt idx="37">
                  <c:v>5.6976923076923072</c:v>
                </c:pt>
                <c:pt idx="38">
                  <c:v>4.8196153846153837</c:v>
                </c:pt>
                <c:pt idx="39">
                  <c:v>3.5111538461538458</c:v>
                </c:pt>
                <c:pt idx="40">
                  <c:v>2.2026923076923075</c:v>
                </c:pt>
                <c:pt idx="41">
                  <c:v>0.84923076923076912</c:v>
                </c:pt>
                <c:pt idx="42">
                  <c:v>2.769230769230769E-2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C-40AE-8CBC-1C4BF377BF83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Storage required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Sheet2!$J$2:$J$49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  <c:pt idx="7">
                  <c:v>-4.6333333333333337E-2</c:v>
                </c:pt>
                <c:pt idx="8">
                  <c:v>2.799066666666667</c:v>
                </c:pt>
                <c:pt idx="9">
                  <c:v>0.80226666666666757</c:v>
                </c:pt>
                <c:pt idx="10">
                  <c:v>-0.85739999999999927</c:v>
                </c:pt>
                <c:pt idx="11">
                  <c:v>-1.295066666666667</c:v>
                </c:pt>
                <c:pt idx="12">
                  <c:v>-1.4034000000000004</c:v>
                </c:pt>
                <c:pt idx="13">
                  <c:v>-1.3002666666666665</c:v>
                </c:pt>
                <c:pt idx="14">
                  <c:v>-0.54626666666666601</c:v>
                </c:pt>
                <c:pt idx="15">
                  <c:v>1.1012666666666671</c:v>
                </c:pt>
                <c:pt idx="16">
                  <c:v>1.3685333333333329</c:v>
                </c:pt>
                <c:pt idx="17">
                  <c:v>2.5723333333333329</c:v>
                </c:pt>
                <c:pt idx="18">
                  <c:v>1.7960666666666667</c:v>
                </c:pt>
                <c:pt idx="19">
                  <c:v>1.8160000000000001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0.38038461538461543</c:v>
                </c:pt>
                <c:pt idx="31">
                  <c:v>-0.74923076923076903</c:v>
                </c:pt>
                <c:pt idx="32">
                  <c:v>1.41523076923077</c:v>
                </c:pt>
                <c:pt idx="33">
                  <c:v>-0.36630769230767957</c:v>
                </c:pt>
                <c:pt idx="34">
                  <c:v>-1.1774615384615377</c:v>
                </c:pt>
                <c:pt idx="35">
                  <c:v>-2.6024615384615375</c:v>
                </c:pt>
                <c:pt idx="36">
                  <c:v>-1.9009230769230756</c:v>
                </c:pt>
                <c:pt idx="37">
                  <c:v>-1.2016923076923067</c:v>
                </c:pt>
                <c:pt idx="38">
                  <c:v>-0.32361538461538331</c:v>
                </c:pt>
                <c:pt idx="39">
                  <c:v>0.98484615384615459</c:v>
                </c:pt>
                <c:pt idx="40">
                  <c:v>1.0933076923076923</c:v>
                </c:pt>
                <c:pt idx="41">
                  <c:v>2.4467692307692306</c:v>
                </c:pt>
                <c:pt idx="42">
                  <c:v>1.7883076923076924</c:v>
                </c:pt>
                <c:pt idx="43">
                  <c:v>1.8160000000000001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C-40AE-8CBC-1C4BF377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74720"/>
        <c:axId val="77987504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Sheet2!$A$2:$A$49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13</c:v>
                      </c:pt>
                      <c:pt idx="38">
                        <c:v>14</c:v>
                      </c:pt>
                      <c:pt idx="39">
                        <c:v>15</c:v>
                      </c:pt>
                      <c:pt idx="40">
                        <c:v>16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19</c:v>
                      </c:pt>
                      <c:pt idx="44">
                        <c:v>20</c:v>
                      </c:pt>
                      <c:pt idx="45">
                        <c:v>21</c:v>
                      </c:pt>
                      <c:pt idx="46">
                        <c:v>22</c:v>
                      </c:pt>
                      <c:pt idx="47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CC-40AE-8CBC-1C4BF377BF83}"/>
                  </c:ext>
                </c:extLst>
              </c15:ser>
            </c15:filteredAreaSeries>
          </c:ext>
        </c:extLst>
      </c:areaChart>
      <c:catAx>
        <c:axId val="779874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75048"/>
        <c:crosses val="autoZero"/>
        <c:auto val="1"/>
        <c:lblAlgn val="ctr"/>
        <c:lblOffset val="100"/>
        <c:noMultiLvlLbl val="0"/>
      </c:catAx>
      <c:valAx>
        <c:axId val="7798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7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Sheet2!$M$1</c:f>
              <c:strCache>
                <c:ptCount val="1"/>
                <c:pt idx="0">
                  <c:v>Total battery drained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Sheet2!$M$2:$M$49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0.35366666666666668</c:v>
                </c:pt>
                <c:pt idx="8">
                  <c:v>3.1990666666666665</c:v>
                </c:pt>
                <c:pt idx="9">
                  <c:v>1.202266666666667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1.5012666666666665</c:v>
                </c:pt>
                <c:pt idx="16">
                  <c:v>1.7685333333333333</c:v>
                </c:pt>
                <c:pt idx="17">
                  <c:v>2.9723333333333333</c:v>
                </c:pt>
                <c:pt idx="18">
                  <c:v>2.3960666666666666</c:v>
                </c:pt>
                <c:pt idx="19">
                  <c:v>2.4159999999999999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0.6</c:v>
                </c:pt>
                <c:pt idx="29">
                  <c:v>0.6</c:v>
                </c:pt>
                <c:pt idx="30">
                  <c:v>0.98038461538461541</c:v>
                </c:pt>
                <c:pt idx="31">
                  <c:v>0</c:v>
                </c:pt>
                <c:pt idx="32">
                  <c:v>1.8152307692307694</c:v>
                </c:pt>
                <c:pt idx="33">
                  <c:v>3.3692307692319901E-2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7.6384615384616161E-2</c:v>
                </c:pt>
                <c:pt idx="39">
                  <c:v>1.3848461538461541</c:v>
                </c:pt>
                <c:pt idx="40">
                  <c:v>1.4933076923076927</c:v>
                </c:pt>
                <c:pt idx="41">
                  <c:v>2.8467692307692309</c:v>
                </c:pt>
                <c:pt idx="42">
                  <c:v>2.3883076923076922</c:v>
                </c:pt>
                <c:pt idx="43">
                  <c:v>2.4159999999999999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1-49C9-9FE1-13361012B59B}"/>
            </c:ext>
          </c:extLst>
        </c:ser>
        <c:ser>
          <c:idx val="2"/>
          <c:order val="2"/>
          <c:tx>
            <c:strRef>
              <c:f>Sheet2!$O$1</c:f>
              <c:strCache>
                <c:ptCount val="1"/>
                <c:pt idx="0">
                  <c:v>Energy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Sheet2!$O$2:$O$49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0.44633333333333336</c:v>
                </c:pt>
                <c:pt idx="8">
                  <c:v>1.6969333333333334</c:v>
                </c:pt>
                <c:pt idx="9">
                  <c:v>3.6937333333333329</c:v>
                </c:pt>
                <c:pt idx="10">
                  <c:v>4.8959999999999999</c:v>
                </c:pt>
                <c:pt idx="11">
                  <c:v>4.8959999999999999</c:v>
                </c:pt>
                <c:pt idx="12">
                  <c:v>4.8959999999999999</c:v>
                </c:pt>
                <c:pt idx="13">
                  <c:v>4.8959999999999999</c:v>
                </c:pt>
                <c:pt idx="14">
                  <c:v>4.8959999999999999</c:v>
                </c:pt>
                <c:pt idx="15">
                  <c:v>3.3947333333333334</c:v>
                </c:pt>
                <c:pt idx="16">
                  <c:v>1.9274666666666669</c:v>
                </c:pt>
                <c:pt idx="17">
                  <c:v>0.72366666666666668</c:v>
                </c:pt>
                <c:pt idx="18">
                  <c:v>1.9933333333333334E-2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1.9615384615384614E-2</c:v>
                </c:pt>
                <c:pt idx="31">
                  <c:v>0.8</c:v>
                </c:pt>
                <c:pt idx="32">
                  <c:v>3.0807692307692305</c:v>
                </c:pt>
                <c:pt idx="33">
                  <c:v>4.86230769230768</c:v>
                </c:pt>
                <c:pt idx="34">
                  <c:v>4.8959999999999999</c:v>
                </c:pt>
                <c:pt idx="35">
                  <c:v>4.8959999999999999</c:v>
                </c:pt>
                <c:pt idx="36">
                  <c:v>4.8959999999999999</c:v>
                </c:pt>
                <c:pt idx="37">
                  <c:v>4.8959999999999999</c:v>
                </c:pt>
                <c:pt idx="38">
                  <c:v>4.8196153846153837</c:v>
                </c:pt>
                <c:pt idx="39">
                  <c:v>3.5111538461538458</c:v>
                </c:pt>
                <c:pt idx="40">
                  <c:v>2.2026923076923075</c:v>
                </c:pt>
                <c:pt idx="41">
                  <c:v>0.84923076923076912</c:v>
                </c:pt>
                <c:pt idx="42">
                  <c:v>2.769230769230769E-2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1-49C9-9FE1-13361012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56864"/>
        <c:axId val="59855719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Sheet2!$A$2:$A$49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13</c:v>
                      </c:pt>
                      <c:pt idx="38">
                        <c:v>14</c:v>
                      </c:pt>
                      <c:pt idx="39">
                        <c:v>15</c:v>
                      </c:pt>
                      <c:pt idx="40">
                        <c:v>16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19</c:v>
                      </c:pt>
                      <c:pt idx="44">
                        <c:v>20</c:v>
                      </c:pt>
                      <c:pt idx="45">
                        <c:v>21</c:v>
                      </c:pt>
                      <c:pt idx="46">
                        <c:v>22</c:v>
                      </c:pt>
                      <c:pt idx="47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31-49C9-9FE1-13361012B59B}"/>
                  </c:ext>
                </c:extLst>
              </c15:ser>
            </c15:filteredAreaSeries>
          </c:ext>
        </c:extLst>
      </c:areaChart>
      <c:catAx>
        <c:axId val="598556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57192"/>
        <c:crosses val="autoZero"/>
        <c:auto val="1"/>
        <c:lblAlgn val="ctr"/>
        <c:lblOffset val="100"/>
        <c:noMultiLvlLbl val="0"/>
      </c:catAx>
      <c:valAx>
        <c:axId val="5985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5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136071</xdr:colOff>
      <xdr:row>1</xdr:row>
      <xdr:rowOff>136071</xdr:rowOff>
    </xdr:from>
    <xdr:to>
      <xdr:col>37</xdr:col>
      <xdr:colOff>68035</xdr:colOff>
      <xdr:row>29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8D5376-AEAA-4190-B30E-CA43FDDDD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5</xdr:row>
      <xdr:rowOff>157162</xdr:rowOff>
    </xdr:from>
    <xdr:to>
      <xdr:col>21</xdr:col>
      <xdr:colOff>419100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FF367-8D77-402B-B597-399CADA73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109537</xdr:rowOff>
    </xdr:from>
    <xdr:to>
      <xdr:col>19</xdr:col>
      <xdr:colOff>28575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AFAB6-648F-44A1-9815-F5F1E9AFB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147637</xdr:rowOff>
    </xdr:from>
    <xdr:to>
      <xdr:col>15</xdr:col>
      <xdr:colOff>285750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58E33-2FC6-481F-9823-E9D7464B9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9</xdr:row>
      <xdr:rowOff>138112</xdr:rowOff>
    </xdr:from>
    <xdr:to>
      <xdr:col>17</xdr:col>
      <xdr:colOff>542925</xdr:colOff>
      <xdr:row>24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39489-D5E9-4476-A995-DFE0437FA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4</xdr:row>
      <xdr:rowOff>9525</xdr:rowOff>
    </xdr:from>
    <xdr:to>
      <xdr:col>20</xdr:col>
      <xdr:colOff>85725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09D26-4E79-4E94-A97D-E5BF391D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127907</xdr:colOff>
      <xdr:row>3</xdr:row>
      <xdr:rowOff>108857</xdr:rowOff>
    </xdr:from>
    <xdr:to>
      <xdr:col>33</xdr:col>
      <xdr:colOff>435428</xdr:colOff>
      <xdr:row>17</xdr:row>
      <xdr:rowOff>185057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1E9568-7692-4518-B0D3-D81DBA89D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3</xdr:row>
      <xdr:rowOff>8844</xdr:rowOff>
    </xdr:from>
    <xdr:to>
      <xdr:col>26</xdr:col>
      <xdr:colOff>572860</xdr:colOff>
      <xdr:row>17</xdr:row>
      <xdr:rowOff>85044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A5A382-DEDC-42EB-A056-4DC459F16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510266</xdr:colOff>
      <xdr:row>35</xdr:row>
      <xdr:rowOff>138793</xdr:rowOff>
    </xdr:from>
    <xdr:to>
      <xdr:col>28</xdr:col>
      <xdr:colOff>183694</xdr:colOff>
      <xdr:row>50</xdr:row>
      <xdr:rowOff>24493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ACB118-C0EE-4CD6-95ED-5E5A94B44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47624</xdr:colOff>
      <xdr:row>24</xdr:row>
      <xdr:rowOff>43542</xdr:rowOff>
    </xdr:from>
    <xdr:to>
      <xdr:col>34</xdr:col>
      <xdr:colOff>333374</xdr:colOff>
      <xdr:row>38</xdr:row>
      <xdr:rowOff>119742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0A69C9-2F8F-4E90-9364-B49011A00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197303</xdr:colOff>
      <xdr:row>14</xdr:row>
      <xdr:rowOff>111579</xdr:rowOff>
    </xdr:from>
    <xdr:to>
      <xdr:col>33</xdr:col>
      <xdr:colOff>483053</xdr:colOff>
      <xdr:row>28</xdr:row>
      <xdr:rowOff>187779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8F498D-876F-4325-B9DA-DCFF500A0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346983</xdr:colOff>
      <xdr:row>2</xdr:row>
      <xdr:rowOff>145595</xdr:rowOff>
    </xdr:from>
    <xdr:to>
      <xdr:col>23</xdr:col>
      <xdr:colOff>312965</xdr:colOff>
      <xdr:row>26</xdr:row>
      <xdr:rowOff>68035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3B9535-D4C1-46B3-9957-E8141C785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180975</xdr:rowOff>
    </xdr:from>
    <xdr:to>
      <xdr:col>18</xdr:col>
      <xdr:colOff>361950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94C32-D2DF-47F3-85FE-C218743A0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kebl6635\weekend_17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end_17_dat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CCDB-032A-4B85-9833-BBAA8665B706}">
  <dimension ref="A1:L28"/>
  <sheetViews>
    <sheetView tabSelected="1" topLeftCell="B1" zoomScale="70" zoomScaleNormal="70" workbookViewId="0">
      <selection activeCell="B2" sqref="B2"/>
    </sheetView>
  </sheetViews>
  <sheetFormatPr defaultRowHeight="15" x14ac:dyDescent="0.25"/>
  <cols>
    <col min="2" max="2" width="15.85546875" bestFit="1" customWidth="1"/>
    <col min="3" max="3" width="9.85546875" bestFit="1" customWidth="1"/>
    <col min="4" max="4" width="23.85546875" bestFit="1" customWidth="1"/>
    <col min="5" max="5" width="18" bestFit="1" customWidth="1"/>
    <col min="6" max="6" width="12.5703125" bestFit="1" customWidth="1"/>
    <col min="7" max="8" width="9.85546875" customWidth="1"/>
    <col min="9" max="9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>
        <v>0</v>
      </c>
      <c r="B2">
        <f>'Weekdays Assumptions'!$H$5</f>
        <v>200</v>
      </c>
      <c r="D2">
        <v>0</v>
      </c>
      <c r="L2">
        <f>SUM(B2:K2)</f>
        <v>200</v>
      </c>
    </row>
    <row r="3" spans="1:12" x14ac:dyDescent="0.25">
      <c r="A3">
        <v>1</v>
      </c>
      <c r="B3">
        <f>'Weekdays Assumptions'!$H$5</f>
        <v>200</v>
      </c>
      <c r="D3">
        <v>0</v>
      </c>
      <c r="L3">
        <f t="shared" ref="L3:L25" si="0">SUM(B3:K3)</f>
        <v>200</v>
      </c>
    </row>
    <row r="4" spans="1:12" x14ac:dyDescent="0.25">
      <c r="A4">
        <v>2</v>
      </c>
      <c r="B4">
        <f>'Weekdays Assumptions'!$H$5</f>
        <v>200</v>
      </c>
      <c r="D4">
        <v>0</v>
      </c>
      <c r="L4">
        <f t="shared" si="0"/>
        <v>200</v>
      </c>
    </row>
    <row r="5" spans="1:12" x14ac:dyDescent="0.25">
      <c r="A5">
        <v>3</v>
      </c>
      <c r="B5">
        <f>'Weekdays Assumptions'!$H$5</f>
        <v>200</v>
      </c>
      <c r="D5">
        <v>0</v>
      </c>
      <c r="L5">
        <f t="shared" si="0"/>
        <v>200</v>
      </c>
    </row>
    <row r="6" spans="1:12" x14ac:dyDescent="0.25">
      <c r="A6">
        <v>4</v>
      </c>
      <c r="B6">
        <f>'Weekdays Assumptions'!$H$5</f>
        <v>200</v>
      </c>
      <c r="D6">
        <f>'Weekdays Assumptions'!$H$7</f>
        <v>40</v>
      </c>
      <c r="L6">
        <f t="shared" si="0"/>
        <v>240</v>
      </c>
    </row>
    <row r="7" spans="1:12" x14ac:dyDescent="0.25">
      <c r="A7">
        <v>5</v>
      </c>
      <c r="B7">
        <f>'Weekdays Assumptions'!$H$5</f>
        <v>200</v>
      </c>
      <c r="D7">
        <f>'Weekdays Assumptions'!$H$7</f>
        <v>40</v>
      </c>
      <c r="L7">
        <f t="shared" si="0"/>
        <v>240</v>
      </c>
    </row>
    <row r="8" spans="1:12" x14ac:dyDescent="0.25">
      <c r="A8">
        <v>6</v>
      </c>
      <c r="B8">
        <f>'Weekdays Assumptions'!$H$5</f>
        <v>200</v>
      </c>
      <c r="D8">
        <f>'Weekdays Assumptions'!$H$7</f>
        <v>40</v>
      </c>
      <c r="L8">
        <f t="shared" si="0"/>
        <v>240</v>
      </c>
    </row>
    <row r="9" spans="1:12" x14ac:dyDescent="0.25">
      <c r="A9">
        <v>7</v>
      </c>
      <c r="D9">
        <f>'Weekdays Assumptions'!$H$7</f>
        <v>40</v>
      </c>
      <c r="L9">
        <f t="shared" si="0"/>
        <v>40</v>
      </c>
    </row>
    <row r="10" spans="1:12" x14ac:dyDescent="0.25">
      <c r="A10">
        <v>8</v>
      </c>
      <c r="C10">
        <f>'Weekdays Assumptions'!$H$6</f>
        <v>40</v>
      </c>
      <c r="D10">
        <f>'Weekdays Assumptions'!$H$7</f>
        <v>40</v>
      </c>
      <c r="E10">
        <f>'Weekdays Assumptions'!$H$8</f>
        <v>21.6</v>
      </c>
      <c r="F10">
        <f>'Weekdays Assumptions'!$H$9</f>
        <v>120</v>
      </c>
      <c r="G10">
        <f>'Weekdays Assumptions'!$H$10</f>
        <v>200</v>
      </c>
      <c r="H10">
        <f>'Weekdays Assumptions'!$H$11</f>
        <v>800</v>
      </c>
      <c r="I10">
        <f>'Weekdays Assumptions'!$H$12</f>
        <v>600</v>
      </c>
      <c r="J10">
        <f>'Weekdays Assumptions'!$H$13</f>
        <v>3000</v>
      </c>
      <c r="K10">
        <f>'Weekdays Assumptions'!$H$14</f>
        <v>1000</v>
      </c>
      <c r="L10">
        <f t="shared" si="0"/>
        <v>5821.6</v>
      </c>
    </row>
    <row r="11" spans="1:12" x14ac:dyDescent="0.25">
      <c r="A11">
        <v>9</v>
      </c>
      <c r="C11">
        <f>'Weekdays Assumptions'!$H$6</f>
        <v>40</v>
      </c>
      <c r="D11">
        <f>'Weekdays Assumptions'!$H$7</f>
        <v>40</v>
      </c>
      <c r="E11">
        <f>'Weekdays Assumptions'!$H$8</f>
        <v>21.6</v>
      </c>
      <c r="F11">
        <f>'Weekdays Assumptions'!$H$9</f>
        <v>120</v>
      </c>
      <c r="G11">
        <f>'Weekdays Assumptions'!$H$10</f>
        <v>200</v>
      </c>
      <c r="H11">
        <f>'Weekdays Assumptions'!$H$11</f>
        <v>800</v>
      </c>
      <c r="I11">
        <f>'Weekdays Assumptions'!$H$12</f>
        <v>600</v>
      </c>
      <c r="J11">
        <f>'Weekdays Assumptions'!$H$13</f>
        <v>3000</v>
      </c>
      <c r="K11">
        <f>'Weekdays Assumptions'!$H$14</f>
        <v>1000</v>
      </c>
      <c r="L11">
        <f t="shared" si="0"/>
        <v>5821.6</v>
      </c>
    </row>
    <row r="12" spans="1:12" x14ac:dyDescent="0.25">
      <c r="A12">
        <v>10</v>
      </c>
      <c r="C12">
        <f>'Weekdays Assumptions'!$H$6</f>
        <v>40</v>
      </c>
      <c r="D12">
        <f>'Weekdays Assumptions'!$H$7</f>
        <v>40</v>
      </c>
      <c r="E12">
        <f>'Weekdays Assumptions'!$H$8</f>
        <v>21.6</v>
      </c>
      <c r="F12">
        <f>'Weekdays Assumptions'!$H$9</f>
        <v>120</v>
      </c>
      <c r="G12">
        <f>'Weekdays Assumptions'!$H$10</f>
        <v>200</v>
      </c>
      <c r="H12">
        <f>'Weekdays Assumptions'!$H$11</f>
        <v>800</v>
      </c>
      <c r="I12">
        <f>'Weekdays Assumptions'!$H$12</f>
        <v>600</v>
      </c>
      <c r="J12">
        <f>'Weekdays Assumptions'!$H$13</f>
        <v>3000</v>
      </c>
      <c r="K12">
        <f>'Weekdays Assumptions'!$H$14</f>
        <v>1000</v>
      </c>
      <c r="L12">
        <f t="shared" si="0"/>
        <v>5821.6</v>
      </c>
    </row>
    <row r="13" spans="1:12" x14ac:dyDescent="0.25">
      <c r="A13">
        <v>11</v>
      </c>
      <c r="C13">
        <f>'Weekdays Assumptions'!$H$6</f>
        <v>40</v>
      </c>
      <c r="D13">
        <f>'Weekdays Assumptions'!$H$7</f>
        <v>40</v>
      </c>
      <c r="E13">
        <f>'Weekdays Assumptions'!$H$8</f>
        <v>21.6</v>
      </c>
      <c r="F13">
        <f>'Weekdays Assumptions'!$H$9</f>
        <v>120</v>
      </c>
      <c r="G13">
        <f>'Weekdays Assumptions'!$H$10</f>
        <v>200</v>
      </c>
      <c r="H13">
        <f>'Weekdays Assumptions'!$H$11</f>
        <v>800</v>
      </c>
      <c r="I13">
        <f>'Weekdays Assumptions'!$H$12</f>
        <v>600</v>
      </c>
      <c r="J13">
        <f>'Weekdays Assumptions'!$H$13</f>
        <v>3000</v>
      </c>
      <c r="K13">
        <f>'Weekdays Assumptions'!$H$14</f>
        <v>1000</v>
      </c>
      <c r="L13">
        <f t="shared" si="0"/>
        <v>5821.6</v>
      </c>
    </row>
    <row r="14" spans="1:12" x14ac:dyDescent="0.25">
      <c r="A14">
        <v>12</v>
      </c>
      <c r="C14">
        <f>'Weekdays Assumptions'!$H$6</f>
        <v>40</v>
      </c>
      <c r="D14">
        <f>'Weekdays Assumptions'!$H$7</f>
        <v>40</v>
      </c>
      <c r="E14">
        <f>'Weekdays Assumptions'!$H$8</f>
        <v>21.6</v>
      </c>
      <c r="F14">
        <f>'Weekdays Assumptions'!$H$9</f>
        <v>120</v>
      </c>
      <c r="G14">
        <f>'Weekdays Assumptions'!$H$10</f>
        <v>200</v>
      </c>
      <c r="H14">
        <f>'Weekdays Assumptions'!$H$11</f>
        <v>800</v>
      </c>
      <c r="I14">
        <f>'Weekdays Assumptions'!$H$12</f>
        <v>600</v>
      </c>
      <c r="J14">
        <f>'Weekdays Assumptions'!$H$13</f>
        <v>3000</v>
      </c>
      <c r="K14">
        <f>'Weekdays Assumptions'!$H$14</f>
        <v>1000</v>
      </c>
      <c r="L14">
        <f t="shared" si="0"/>
        <v>5821.6</v>
      </c>
    </row>
    <row r="15" spans="1:12" x14ac:dyDescent="0.25">
      <c r="A15">
        <v>13</v>
      </c>
      <c r="C15">
        <f>'Weekdays Assumptions'!$H$6</f>
        <v>40</v>
      </c>
      <c r="D15">
        <f>'Weekdays Assumptions'!$H$7</f>
        <v>40</v>
      </c>
      <c r="E15">
        <f>'Weekdays Assumptions'!$H$8</f>
        <v>21.6</v>
      </c>
      <c r="F15">
        <f>'Weekdays Assumptions'!$H$9</f>
        <v>120</v>
      </c>
      <c r="G15">
        <f>'Weekdays Assumptions'!$H$10</f>
        <v>200</v>
      </c>
      <c r="H15">
        <f>'Weekdays Assumptions'!$H$11</f>
        <v>800</v>
      </c>
      <c r="I15">
        <f>'Weekdays Assumptions'!$H$12</f>
        <v>600</v>
      </c>
      <c r="J15">
        <f>'Weekdays Assumptions'!$H$13</f>
        <v>3000</v>
      </c>
      <c r="K15">
        <f>'Weekdays Assumptions'!$H$14</f>
        <v>1000</v>
      </c>
      <c r="L15">
        <f t="shared" si="0"/>
        <v>5821.6</v>
      </c>
    </row>
    <row r="16" spans="1:12" x14ac:dyDescent="0.25">
      <c r="A16">
        <v>14</v>
      </c>
      <c r="C16">
        <f>'Weekdays Assumptions'!$H$6</f>
        <v>40</v>
      </c>
      <c r="D16">
        <f>'Weekdays Assumptions'!$H$7</f>
        <v>40</v>
      </c>
      <c r="E16">
        <f>'Weekdays Assumptions'!$H$8</f>
        <v>21.6</v>
      </c>
      <c r="F16">
        <f>'Weekdays Assumptions'!$H$9</f>
        <v>120</v>
      </c>
      <c r="G16">
        <f>'Weekdays Assumptions'!$H$10</f>
        <v>200</v>
      </c>
      <c r="H16">
        <f>'Weekdays Assumptions'!$H$11</f>
        <v>800</v>
      </c>
      <c r="I16">
        <f>'Weekdays Assumptions'!$H$12</f>
        <v>600</v>
      </c>
      <c r="J16">
        <f>'Weekdays Assumptions'!$H$13</f>
        <v>3000</v>
      </c>
      <c r="K16">
        <f>'Weekdays Assumptions'!$H$14</f>
        <v>1000</v>
      </c>
      <c r="L16">
        <f t="shared" si="0"/>
        <v>5821.6</v>
      </c>
    </row>
    <row r="17" spans="1:12" x14ac:dyDescent="0.25">
      <c r="A17">
        <v>15</v>
      </c>
      <c r="C17">
        <f>'Weekdays Assumptions'!$H$6</f>
        <v>40</v>
      </c>
      <c r="D17">
        <f>'Weekdays Assumptions'!$H$7</f>
        <v>40</v>
      </c>
      <c r="E17">
        <f>'Weekdays Assumptions'!$H$8</f>
        <v>21.6</v>
      </c>
      <c r="F17">
        <f>'Weekdays Assumptions'!$H$9</f>
        <v>120</v>
      </c>
      <c r="G17">
        <f>'Weekdays Assumptions'!$H$10</f>
        <v>200</v>
      </c>
      <c r="H17">
        <f>'Weekdays Assumptions'!$H$11</f>
        <v>800</v>
      </c>
      <c r="I17">
        <f>'Weekdays Assumptions'!$H$12</f>
        <v>600</v>
      </c>
      <c r="J17">
        <f>'Weekdays Assumptions'!$H$13</f>
        <v>3000</v>
      </c>
      <c r="K17">
        <f>'Weekdays Assumptions'!$H$14</f>
        <v>1000</v>
      </c>
      <c r="L17">
        <f t="shared" si="0"/>
        <v>5821.6</v>
      </c>
    </row>
    <row r="18" spans="1:12" x14ac:dyDescent="0.25">
      <c r="A18">
        <v>16</v>
      </c>
      <c r="C18">
        <f>'Weekdays Assumptions'!$H$6</f>
        <v>40</v>
      </c>
      <c r="D18">
        <f>'Weekdays Assumptions'!$H$7</f>
        <v>40</v>
      </c>
      <c r="E18">
        <f>'Weekdays Assumptions'!$H$8</f>
        <v>21.6</v>
      </c>
      <c r="F18">
        <f>'Weekdays Assumptions'!$H$9</f>
        <v>120</v>
      </c>
      <c r="G18">
        <f>'Weekdays Assumptions'!$H$10</f>
        <v>200</v>
      </c>
      <c r="H18">
        <f>'Weekdays Assumptions'!$H$11</f>
        <v>800</v>
      </c>
      <c r="I18">
        <f>'Weekdays Assumptions'!$H$12</f>
        <v>600</v>
      </c>
      <c r="L18">
        <f t="shared" si="0"/>
        <v>1821.6</v>
      </c>
    </row>
    <row r="19" spans="1:12" x14ac:dyDescent="0.25">
      <c r="A19">
        <v>17</v>
      </c>
      <c r="C19">
        <v>0</v>
      </c>
      <c r="D19">
        <f>'Weekdays Assumptions'!$H$7</f>
        <v>40</v>
      </c>
      <c r="L19">
        <f t="shared" si="0"/>
        <v>40</v>
      </c>
    </row>
    <row r="20" spans="1:12" x14ac:dyDescent="0.25">
      <c r="A20">
        <v>18</v>
      </c>
      <c r="C20">
        <v>0</v>
      </c>
      <c r="D20">
        <f>'Weekdays Assumptions'!$H$7</f>
        <v>40</v>
      </c>
      <c r="L20">
        <f t="shared" si="0"/>
        <v>40</v>
      </c>
    </row>
    <row r="21" spans="1:12" x14ac:dyDescent="0.25">
      <c r="A21">
        <v>19</v>
      </c>
      <c r="C21">
        <v>0</v>
      </c>
      <c r="D21">
        <f>'Weekdays Assumptions'!$H$7</f>
        <v>40</v>
      </c>
      <c r="L21">
        <f t="shared" si="0"/>
        <v>40</v>
      </c>
    </row>
    <row r="22" spans="1:12" x14ac:dyDescent="0.25">
      <c r="A22">
        <v>20</v>
      </c>
      <c r="C22">
        <v>0</v>
      </c>
      <c r="D22">
        <f>'Weekdays Assumptions'!$H$7</f>
        <v>40</v>
      </c>
      <c r="L22">
        <f t="shared" si="0"/>
        <v>40</v>
      </c>
    </row>
    <row r="23" spans="1:12" x14ac:dyDescent="0.25">
      <c r="A23">
        <v>21</v>
      </c>
      <c r="C23">
        <v>0</v>
      </c>
      <c r="D23">
        <f>'Weekdays Assumptions'!$H$7</f>
        <v>40</v>
      </c>
      <c r="L23">
        <f t="shared" si="0"/>
        <v>40</v>
      </c>
    </row>
    <row r="24" spans="1:12" x14ac:dyDescent="0.25">
      <c r="A24">
        <v>22</v>
      </c>
      <c r="B24">
        <f>$B$8</f>
        <v>200</v>
      </c>
      <c r="C24">
        <v>0</v>
      </c>
      <c r="D24">
        <f>'Weekdays Assumptions'!$H$7</f>
        <v>40</v>
      </c>
      <c r="L24">
        <f t="shared" si="0"/>
        <v>240</v>
      </c>
    </row>
    <row r="25" spans="1:12" x14ac:dyDescent="0.25">
      <c r="A25">
        <v>23</v>
      </c>
      <c r="B25">
        <f>$B$8</f>
        <v>200</v>
      </c>
      <c r="C25">
        <v>0</v>
      </c>
      <c r="D25">
        <f>'Weekdays Assumptions'!$H$7</f>
        <v>40</v>
      </c>
      <c r="L25">
        <f t="shared" si="0"/>
        <v>240</v>
      </c>
    </row>
    <row r="28" spans="1:12" x14ac:dyDescent="0.25">
      <c r="I28">
        <f>SUM(B2:K25)</f>
        <v>50634.399999999994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242C-F9B4-4DD0-9AEB-D4DF717F3481}">
  <dimension ref="A1:S50"/>
  <sheetViews>
    <sheetView topLeftCell="J1" zoomScale="70" zoomScaleNormal="70" workbookViewId="0">
      <selection activeCell="X13" sqref="X13"/>
    </sheetView>
  </sheetViews>
  <sheetFormatPr defaultRowHeight="15" x14ac:dyDescent="0.25"/>
  <cols>
    <col min="1" max="1" width="5.28515625" bestFit="1" customWidth="1"/>
    <col min="3" max="3" width="18.42578125" customWidth="1"/>
    <col min="5" max="5" width="20.140625" bestFit="1" customWidth="1"/>
    <col min="8" max="8" width="10" bestFit="1" customWidth="1"/>
    <col min="9" max="9" width="10" customWidth="1"/>
    <col min="10" max="10" width="16" bestFit="1" customWidth="1"/>
    <col min="11" max="11" width="16" customWidth="1"/>
    <col min="15" max="15" width="18.7109375" bestFit="1" customWidth="1"/>
  </cols>
  <sheetData>
    <row r="1" spans="1:19" x14ac:dyDescent="0.25">
      <c r="A1" t="s">
        <v>0</v>
      </c>
      <c r="C1" t="s">
        <v>30</v>
      </c>
      <c r="D1" t="s">
        <v>31</v>
      </c>
      <c r="E1" t="s">
        <v>35</v>
      </c>
      <c r="G1" t="s">
        <v>32</v>
      </c>
      <c r="H1" t="s">
        <v>36</v>
      </c>
      <c r="I1" t="s">
        <v>37</v>
      </c>
      <c r="J1" t="s">
        <v>38</v>
      </c>
      <c r="K1" t="s">
        <v>39</v>
      </c>
      <c r="L1" t="s">
        <v>38</v>
      </c>
      <c r="M1" t="s">
        <v>40</v>
      </c>
      <c r="N1" t="s">
        <v>41</v>
      </c>
      <c r="O1" t="s">
        <v>42</v>
      </c>
      <c r="P1" t="s">
        <v>43</v>
      </c>
      <c r="R1" t="s">
        <v>44</v>
      </c>
    </row>
    <row r="2" spans="1:19" x14ac:dyDescent="0.25">
      <c r="A2">
        <v>0</v>
      </c>
      <c r="B2">
        <v>2975</v>
      </c>
      <c r="C2" s="3">
        <v>43590</v>
      </c>
      <c r="D2">
        <v>0</v>
      </c>
      <c r="E2">
        <f>D2*$F$9</f>
        <v>0</v>
      </c>
      <c r="G2">
        <f>'Secondary load consumption'!J2</f>
        <v>0</v>
      </c>
      <c r="H2">
        <f>G2/1000</f>
        <v>0</v>
      </c>
      <c r="I2">
        <f>'Total weekend hourly demand'!A2/1000</f>
        <v>0.2</v>
      </c>
      <c r="J2">
        <f>H2-E2</f>
        <v>0</v>
      </c>
      <c r="K2">
        <f>I2-E2</f>
        <v>0.2</v>
      </c>
      <c r="L2">
        <f>IF(J2&lt;0,0,J2)</f>
        <v>0</v>
      </c>
      <c r="M2">
        <f>IF(K2&lt;0,0,K2)</f>
        <v>0.2</v>
      </c>
      <c r="N2">
        <f>IF(E2&gt;H2,H2,E2)</f>
        <v>0</v>
      </c>
      <c r="O2">
        <f>IF(E2&gt;I2,I2,E2)</f>
        <v>0</v>
      </c>
      <c r="P2">
        <f>IF(K2&lt;0,K2,0)</f>
        <v>0</v>
      </c>
      <c r="R2">
        <f>M2+P2</f>
        <v>0.2</v>
      </c>
    </row>
    <row r="3" spans="1:19" x14ac:dyDescent="0.25">
      <c r="A3">
        <v>1</v>
      </c>
      <c r="B3">
        <v>2976</v>
      </c>
      <c r="C3" s="3">
        <v>43590.041666666664</v>
      </c>
      <c r="D3">
        <v>0</v>
      </c>
      <c r="E3">
        <f t="shared" ref="E3:E23" si="0">D3*$F$9</f>
        <v>0</v>
      </c>
      <c r="G3">
        <f>'Secondary load consumption'!J3</f>
        <v>0</v>
      </c>
      <c r="H3">
        <f t="shared" ref="H3:H49" si="1">G3/1000</f>
        <v>0</v>
      </c>
      <c r="I3">
        <f>'Total weekend hourly demand'!A3/1000</f>
        <v>0.2</v>
      </c>
      <c r="J3">
        <f t="shared" ref="J3:J50" si="2">H3-E3</f>
        <v>0</v>
      </c>
      <c r="K3">
        <f t="shared" ref="K3:K49" si="3">I3-E3</f>
        <v>0.2</v>
      </c>
      <c r="L3">
        <f t="shared" ref="L3:L50" si="4">IF(J3&lt;0,0,J3)</f>
        <v>0</v>
      </c>
      <c r="M3">
        <f t="shared" ref="M3:M49" si="5">IF(K3&lt;0,0,K3)</f>
        <v>0.2</v>
      </c>
      <c r="N3">
        <f t="shared" ref="N3:N50" si="6">IF(E3&gt;H3,H3,E3)</f>
        <v>0</v>
      </c>
      <c r="O3">
        <f t="shared" ref="O3:O49" si="7">IF(E3&gt;I3,I3,E3)</f>
        <v>0</v>
      </c>
      <c r="P3">
        <f t="shared" ref="P3:P49" si="8">IF(K3&lt;0,K3,0)</f>
        <v>0</v>
      </c>
      <c r="R3">
        <f t="shared" ref="R3:R50" si="9">M3+P3</f>
        <v>0.2</v>
      </c>
    </row>
    <row r="4" spans="1:19" x14ac:dyDescent="0.25">
      <c r="A4">
        <v>2</v>
      </c>
      <c r="B4">
        <v>2977</v>
      </c>
      <c r="C4" s="3">
        <v>43590.083333333336</v>
      </c>
      <c r="D4">
        <v>0</v>
      </c>
      <c r="E4">
        <f t="shared" si="0"/>
        <v>0</v>
      </c>
      <c r="G4">
        <f>'Secondary load consumption'!J4</f>
        <v>0</v>
      </c>
      <c r="H4">
        <f t="shared" si="1"/>
        <v>0</v>
      </c>
      <c r="I4">
        <f>'Total weekend hourly demand'!A4/1000</f>
        <v>0.2</v>
      </c>
      <c r="J4">
        <f t="shared" si="2"/>
        <v>0</v>
      </c>
      <c r="K4">
        <f t="shared" si="3"/>
        <v>0.2</v>
      </c>
      <c r="L4">
        <f t="shared" si="4"/>
        <v>0</v>
      </c>
      <c r="M4">
        <f t="shared" si="5"/>
        <v>0.2</v>
      </c>
      <c r="N4">
        <f t="shared" si="6"/>
        <v>0</v>
      </c>
      <c r="O4">
        <f t="shared" si="7"/>
        <v>0</v>
      </c>
      <c r="P4">
        <f t="shared" si="8"/>
        <v>0</v>
      </c>
      <c r="R4">
        <f t="shared" si="9"/>
        <v>0.2</v>
      </c>
    </row>
    <row r="5" spans="1:19" x14ac:dyDescent="0.25">
      <c r="A5">
        <v>3</v>
      </c>
      <c r="B5">
        <v>2978</v>
      </c>
      <c r="C5" s="3">
        <v>43590.125</v>
      </c>
      <c r="D5">
        <v>0</v>
      </c>
      <c r="E5">
        <f t="shared" si="0"/>
        <v>0</v>
      </c>
      <c r="G5">
        <f>'Secondary load consumption'!J5</f>
        <v>0</v>
      </c>
      <c r="H5">
        <f t="shared" si="1"/>
        <v>0</v>
      </c>
      <c r="I5">
        <f>'Total weekend hourly demand'!A5/1000</f>
        <v>0.2</v>
      </c>
      <c r="J5">
        <f t="shared" si="2"/>
        <v>0</v>
      </c>
      <c r="K5">
        <f t="shared" si="3"/>
        <v>0.2</v>
      </c>
      <c r="L5">
        <f t="shared" si="4"/>
        <v>0</v>
      </c>
      <c r="M5">
        <f t="shared" si="5"/>
        <v>0.2</v>
      </c>
      <c r="N5">
        <f t="shared" si="6"/>
        <v>0</v>
      </c>
      <c r="O5">
        <f t="shared" si="7"/>
        <v>0</v>
      </c>
      <c r="P5">
        <f t="shared" si="8"/>
        <v>0</v>
      </c>
      <c r="R5">
        <f t="shared" si="9"/>
        <v>0.2</v>
      </c>
    </row>
    <row r="6" spans="1:19" x14ac:dyDescent="0.25">
      <c r="A6">
        <v>4</v>
      </c>
      <c r="B6">
        <v>2979</v>
      </c>
      <c r="C6" s="3">
        <v>43590.166666666664</v>
      </c>
      <c r="D6">
        <v>0</v>
      </c>
      <c r="E6">
        <f t="shared" si="0"/>
        <v>0</v>
      </c>
      <c r="G6">
        <f>'Secondary load consumption'!J6</f>
        <v>0</v>
      </c>
      <c r="H6">
        <f t="shared" si="1"/>
        <v>0</v>
      </c>
      <c r="I6">
        <f>'Total weekend hourly demand'!A6/1000</f>
        <v>0.6</v>
      </c>
      <c r="J6">
        <f t="shared" si="2"/>
        <v>0</v>
      </c>
      <c r="K6">
        <f t="shared" si="3"/>
        <v>0.6</v>
      </c>
      <c r="L6">
        <f t="shared" si="4"/>
        <v>0</v>
      </c>
      <c r="M6">
        <f t="shared" si="5"/>
        <v>0.6</v>
      </c>
      <c r="N6">
        <f t="shared" si="6"/>
        <v>0</v>
      </c>
      <c r="O6">
        <f t="shared" si="7"/>
        <v>0</v>
      </c>
      <c r="P6">
        <f t="shared" si="8"/>
        <v>0</v>
      </c>
      <c r="R6">
        <f t="shared" si="9"/>
        <v>0.6</v>
      </c>
    </row>
    <row r="7" spans="1:19" x14ac:dyDescent="0.25">
      <c r="A7">
        <v>5</v>
      </c>
      <c r="B7">
        <v>2980</v>
      </c>
      <c r="C7" s="3">
        <v>43590.208333333336</v>
      </c>
      <c r="D7">
        <v>0</v>
      </c>
      <c r="E7">
        <f t="shared" si="0"/>
        <v>0</v>
      </c>
      <c r="G7">
        <f>'Secondary load consumption'!J7</f>
        <v>0</v>
      </c>
      <c r="H7">
        <f t="shared" si="1"/>
        <v>0</v>
      </c>
      <c r="I7">
        <f>'Total weekend hourly demand'!A7/1000</f>
        <v>0.6</v>
      </c>
      <c r="J7">
        <f t="shared" si="2"/>
        <v>0</v>
      </c>
      <c r="K7">
        <f t="shared" si="3"/>
        <v>0.6</v>
      </c>
      <c r="L7">
        <f t="shared" si="4"/>
        <v>0</v>
      </c>
      <c r="M7">
        <f t="shared" si="5"/>
        <v>0.6</v>
      </c>
      <c r="N7">
        <f t="shared" si="6"/>
        <v>0</v>
      </c>
      <c r="O7">
        <f t="shared" si="7"/>
        <v>0</v>
      </c>
      <c r="P7">
        <f t="shared" si="8"/>
        <v>0</v>
      </c>
      <c r="R7">
        <f t="shared" si="9"/>
        <v>0.6</v>
      </c>
    </row>
    <row r="8" spans="1:19" x14ac:dyDescent="0.25">
      <c r="A8">
        <v>6</v>
      </c>
      <c r="B8">
        <v>2981</v>
      </c>
      <c r="C8" s="3">
        <v>43590.25</v>
      </c>
      <c r="D8">
        <v>0</v>
      </c>
      <c r="E8">
        <f t="shared" si="0"/>
        <v>0</v>
      </c>
      <c r="G8">
        <f>'Secondary load consumption'!J8</f>
        <v>400</v>
      </c>
      <c r="H8">
        <f t="shared" si="1"/>
        <v>0.4</v>
      </c>
      <c r="I8">
        <f>'Total weekend hourly demand'!A8/1000</f>
        <v>1</v>
      </c>
      <c r="J8">
        <f t="shared" si="2"/>
        <v>0.4</v>
      </c>
      <c r="K8">
        <f t="shared" si="3"/>
        <v>1</v>
      </c>
      <c r="L8">
        <f t="shared" si="4"/>
        <v>0.4</v>
      </c>
      <c r="M8">
        <f t="shared" si="5"/>
        <v>1</v>
      </c>
      <c r="N8">
        <f t="shared" si="6"/>
        <v>0</v>
      </c>
      <c r="O8">
        <f t="shared" si="7"/>
        <v>0</v>
      </c>
      <c r="P8">
        <f t="shared" si="8"/>
        <v>0</v>
      </c>
      <c r="R8">
        <f t="shared" si="9"/>
        <v>1</v>
      </c>
    </row>
    <row r="9" spans="1:19" x14ac:dyDescent="0.25">
      <c r="A9">
        <v>7</v>
      </c>
      <c r="B9">
        <v>2982</v>
      </c>
      <c r="C9" s="3">
        <v>43590.291666666664</v>
      </c>
      <c r="D9">
        <v>0.51500000000000001</v>
      </c>
      <c r="E9">
        <f t="shared" si="0"/>
        <v>0.44633333333333336</v>
      </c>
      <c r="F9">
        <f>39/45</f>
        <v>0.8666666666666667</v>
      </c>
      <c r="G9">
        <f>'Secondary load consumption'!J9</f>
        <v>400</v>
      </c>
      <c r="H9">
        <f t="shared" si="1"/>
        <v>0.4</v>
      </c>
      <c r="I9">
        <f>'Total weekend hourly demand'!A9/1000</f>
        <v>0.8</v>
      </c>
      <c r="J9">
        <f t="shared" si="2"/>
        <v>-4.6333333333333337E-2</v>
      </c>
      <c r="K9">
        <f t="shared" si="3"/>
        <v>0.35366666666666668</v>
      </c>
      <c r="L9">
        <f t="shared" si="4"/>
        <v>0</v>
      </c>
      <c r="M9">
        <f t="shared" si="5"/>
        <v>0.35366666666666668</v>
      </c>
      <c r="N9">
        <f t="shared" si="6"/>
        <v>0.4</v>
      </c>
      <c r="O9">
        <f t="shared" si="7"/>
        <v>0.44633333333333336</v>
      </c>
      <c r="P9">
        <f t="shared" si="8"/>
        <v>0</v>
      </c>
      <c r="R9">
        <f t="shared" si="9"/>
        <v>0.35366666666666668</v>
      </c>
    </row>
    <row r="10" spans="1:19" x14ac:dyDescent="0.25">
      <c r="A10">
        <v>8</v>
      </c>
      <c r="B10">
        <v>2983</v>
      </c>
      <c r="C10" s="3">
        <v>43590.333333333336</v>
      </c>
      <c r="D10">
        <v>1.958</v>
      </c>
      <c r="E10">
        <f t="shared" si="0"/>
        <v>1.6969333333333334</v>
      </c>
      <c r="G10">
        <f>'Secondary load consumption'!J10</f>
        <v>4496</v>
      </c>
      <c r="H10">
        <f t="shared" si="1"/>
        <v>4.4960000000000004</v>
      </c>
      <c r="I10">
        <f>'Total weekend hourly demand'!A10/1000</f>
        <v>4.8959999999999999</v>
      </c>
      <c r="J10">
        <f t="shared" si="2"/>
        <v>2.799066666666667</v>
      </c>
      <c r="K10">
        <f t="shared" si="3"/>
        <v>3.1990666666666665</v>
      </c>
      <c r="L10">
        <f t="shared" si="4"/>
        <v>2.799066666666667</v>
      </c>
      <c r="M10">
        <f t="shared" si="5"/>
        <v>3.1990666666666665</v>
      </c>
      <c r="N10">
        <f t="shared" si="6"/>
        <v>1.6969333333333334</v>
      </c>
      <c r="O10">
        <f t="shared" si="7"/>
        <v>1.6969333333333334</v>
      </c>
      <c r="P10">
        <f t="shared" si="8"/>
        <v>0</v>
      </c>
      <c r="R10">
        <f t="shared" si="9"/>
        <v>3.1990666666666665</v>
      </c>
    </row>
    <row r="11" spans="1:19" x14ac:dyDescent="0.25">
      <c r="A11">
        <v>9</v>
      </c>
      <c r="B11">
        <v>2984</v>
      </c>
      <c r="C11" s="3">
        <v>43590.375</v>
      </c>
      <c r="D11">
        <v>4.2619999999999996</v>
      </c>
      <c r="E11">
        <f t="shared" si="0"/>
        <v>3.6937333333333329</v>
      </c>
      <c r="F11">
        <f>SUM(E9:E20)</f>
        <v>39.78520000000001</v>
      </c>
      <c r="G11">
        <f>'Secondary load consumption'!J11</f>
        <v>4496</v>
      </c>
      <c r="H11">
        <f t="shared" si="1"/>
        <v>4.4960000000000004</v>
      </c>
      <c r="I11">
        <f>'Total weekend hourly demand'!A11/1000</f>
        <v>4.8959999999999999</v>
      </c>
      <c r="J11">
        <f t="shared" si="2"/>
        <v>0.80226666666666757</v>
      </c>
      <c r="K11">
        <f t="shared" si="3"/>
        <v>1.202266666666667</v>
      </c>
      <c r="L11">
        <f t="shared" si="4"/>
        <v>0.80226666666666757</v>
      </c>
      <c r="M11">
        <f t="shared" si="5"/>
        <v>1.202266666666667</v>
      </c>
      <c r="N11">
        <f t="shared" si="6"/>
        <v>3.6937333333333329</v>
      </c>
      <c r="O11">
        <f t="shared" si="7"/>
        <v>3.6937333333333329</v>
      </c>
      <c r="P11">
        <f t="shared" si="8"/>
        <v>0</v>
      </c>
      <c r="R11">
        <f t="shared" si="9"/>
        <v>1.202266666666667</v>
      </c>
    </row>
    <row r="12" spans="1:19" x14ac:dyDescent="0.25">
      <c r="A12">
        <v>10</v>
      </c>
      <c r="B12">
        <v>2985</v>
      </c>
      <c r="C12" s="3">
        <v>43590.416666666664</v>
      </c>
      <c r="D12">
        <v>6.1769999999999996</v>
      </c>
      <c r="E12">
        <f t="shared" si="0"/>
        <v>5.3533999999999997</v>
      </c>
      <c r="G12">
        <f>'Secondary load consumption'!J12</f>
        <v>4496</v>
      </c>
      <c r="H12">
        <f t="shared" si="1"/>
        <v>4.4960000000000004</v>
      </c>
      <c r="I12">
        <f>'Total weekend hourly demand'!A12/1000</f>
        <v>4.8959999999999999</v>
      </c>
      <c r="J12">
        <f t="shared" si="2"/>
        <v>-0.85739999999999927</v>
      </c>
      <c r="K12">
        <f t="shared" si="3"/>
        <v>-0.45739999999999981</v>
      </c>
      <c r="L12">
        <f t="shared" si="4"/>
        <v>0</v>
      </c>
      <c r="M12">
        <f t="shared" si="5"/>
        <v>0</v>
      </c>
      <c r="N12">
        <f t="shared" si="6"/>
        <v>4.4960000000000004</v>
      </c>
      <c r="O12">
        <f t="shared" si="7"/>
        <v>4.8959999999999999</v>
      </c>
      <c r="P12">
        <f t="shared" si="8"/>
        <v>-0.45739999999999981</v>
      </c>
      <c r="R12">
        <f t="shared" si="9"/>
        <v>-0.45739999999999981</v>
      </c>
    </row>
    <row r="13" spans="1:19" x14ac:dyDescent="0.25">
      <c r="A13">
        <v>11</v>
      </c>
      <c r="B13">
        <v>2986</v>
      </c>
      <c r="C13" s="3">
        <v>43590.458333333336</v>
      </c>
      <c r="D13">
        <v>6.6820000000000004</v>
      </c>
      <c r="E13">
        <f t="shared" si="0"/>
        <v>5.7910666666666675</v>
      </c>
      <c r="G13">
        <f>'Secondary load consumption'!J13</f>
        <v>4496</v>
      </c>
      <c r="H13">
        <f t="shared" si="1"/>
        <v>4.4960000000000004</v>
      </c>
      <c r="I13">
        <f>'Total weekend hourly demand'!A13/1000</f>
        <v>4.8959999999999999</v>
      </c>
      <c r="J13">
        <f t="shared" si="2"/>
        <v>-1.295066666666667</v>
      </c>
      <c r="K13">
        <f t="shared" si="3"/>
        <v>-0.89506666666666757</v>
      </c>
      <c r="L13">
        <f t="shared" si="4"/>
        <v>0</v>
      </c>
      <c r="M13">
        <f t="shared" si="5"/>
        <v>0</v>
      </c>
      <c r="N13">
        <f t="shared" si="6"/>
        <v>4.4960000000000004</v>
      </c>
      <c r="O13">
        <f t="shared" si="7"/>
        <v>4.8959999999999999</v>
      </c>
      <c r="P13">
        <f t="shared" si="8"/>
        <v>-0.89506666666666757</v>
      </c>
      <c r="Q13">
        <f>SUM(P12:P16)</f>
        <v>-3.4024000000000019</v>
      </c>
      <c r="R13">
        <f t="shared" si="9"/>
        <v>-0.89506666666666757</v>
      </c>
    </row>
    <row r="14" spans="1:19" x14ac:dyDescent="0.25">
      <c r="A14">
        <v>12</v>
      </c>
      <c r="B14">
        <v>2987</v>
      </c>
      <c r="C14" s="3">
        <v>43590.5</v>
      </c>
      <c r="D14">
        <v>6.8070000000000004</v>
      </c>
      <c r="E14">
        <f t="shared" si="0"/>
        <v>5.8994000000000009</v>
      </c>
      <c r="G14">
        <f>'Secondary load consumption'!J14</f>
        <v>4496</v>
      </c>
      <c r="H14">
        <f t="shared" si="1"/>
        <v>4.4960000000000004</v>
      </c>
      <c r="I14">
        <f>'Total weekend hourly demand'!A14/1000</f>
        <v>4.8959999999999999</v>
      </c>
      <c r="J14">
        <f t="shared" si="2"/>
        <v>-1.4034000000000004</v>
      </c>
      <c r="K14">
        <f t="shared" si="3"/>
        <v>-1.003400000000001</v>
      </c>
      <c r="L14">
        <f t="shared" si="4"/>
        <v>0</v>
      </c>
      <c r="M14">
        <f t="shared" si="5"/>
        <v>0</v>
      </c>
      <c r="N14">
        <f t="shared" si="6"/>
        <v>4.4960000000000004</v>
      </c>
      <c r="O14">
        <f t="shared" si="7"/>
        <v>4.8959999999999999</v>
      </c>
      <c r="P14">
        <f t="shared" si="8"/>
        <v>-1.003400000000001</v>
      </c>
      <c r="R14">
        <f t="shared" si="9"/>
        <v>-1.003400000000001</v>
      </c>
      <c r="S14">
        <f>SUM(R2:R25)</f>
        <v>17.806800000000003</v>
      </c>
    </row>
    <row r="15" spans="1:19" x14ac:dyDescent="0.25">
      <c r="A15">
        <v>13</v>
      </c>
      <c r="B15">
        <v>2988</v>
      </c>
      <c r="C15" s="3">
        <v>43590.541666666664</v>
      </c>
      <c r="D15">
        <v>6.6879999999999997</v>
      </c>
      <c r="E15">
        <f t="shared" si="0"/>
        <v>5.7962666666666669</v>
      </c>
      <c r="G15">
        <f>'Secondary load consumption'!J15</f>
        <v>4496</v>
      </c>
      <c r="H15">
        <f t="shared" si="1"/>
        <v>4.4960000000000004</v>
      </c>
      <c r="I15">
        <f>'Total weekend hourly demand'!A15/1000</f>
        <v>4.8959999999999999</v>
      </c>
      <c r="J15">
        <f t="shared" si="2"/>
        <v>-1.3002666666666665</v>
      </c>
      <c r="K15">
        <f t="shared" si="3"/>
        <v>-0.90026666666666699</v>
      </c>
      <c r="L15">
        <f t="shared" si="4"/>
        <v>0</v>
      </c>
      <c r="M15">
        <f t="shared" si="5"/>
        <v>0</v>
      </c>
      <c r="N15">
        <f t="shared" si="6"/>
        <v>4.4960000000000004</v>
      </c>
      <c r="O15">
        <f t="shared" si="7"/>
        <v>4.8959999999999999</v>
      </c>
      <c r="P15">
        <f t="shared" si="8"/>
        <v>-0.90026666666666699</v>
      </c>
      <c r="R15">
        <f t="shared" si="9"/>
        <v>-0.90026666666666699</v>
      </c>
    </row>
    <row r="16" spans="1:19" x14ac:dyDescent="0.25">
      <c r="A16">
        <v>14</v>
      </c>
      <c r="B16">
        <v>2989</v>
      </c>
      <c r="C16" s="3">
        <v>43590.583333333336</v>
      </c>
      <c r="D16">
        <v>5.8179999999999996</v>
      </c>
      <c r="E16">
        <f t="shared" si="0"/>
        <v>5.0422666666666665</v>
      </c>
      <c r="G16">
        <f>'Secondary load consumption'!J16</f>
        <v>4496</v>
      </c>
      <c r="H16">
        <f t="shared" si="1"/>
        <v>4.4960000000000004</v>
      </c>
      <c r="I16">
        <f>'Total weekend hourly demand'!A16/1000</f>
        <v>4.8959999999999999</v>
      </c>
      <c r="J16">
        <f t="shared" si="2"/>
        <v>-0.54626666666666601</v>
      </c>
      <c r="K16">
        <f t="shared" si="3"/>
        <v>-0.14626666666666654</v>
      </c>
      <c r="L16">
        <f t="shared" si="4"/>
        <v>0</v>
      </c>
      <c r="M16">
        <f t="shared" si="5"/>
        <v>0</v>
      </c>
      <c r="N16">
        <f t="shared" si="6"/>
        <v>4.4960000000000004</v>
      </c>
      <c r="O16">
        <f t="shared" si="7"/>
        <v>4.8959999999999999</v>
      </c>
      <c r="P16">
        <f t="shared" si="8"/>
        <v>-0.14626666666666654</v>
      </c>
      <c r="R16">
        <f t="shared" si="9"/>
        <v>-0.14626666666666654</v>
      </c>
    </row>
    <row r="17" spans="1:18" x14ac:dyDescent="0.25">
      <c r="A17">
        <v>15</v>
      </c>
      <c r="B17">
        <v>2990</v>
      </c>
      <c r="C17" s="3">
        <v>43590.625</v>
      </c>
      <c r="D17">
        <v>3.9169999999999998</v>
      </c>
      <c r="E17">
        <f t="shared" si="0"/>
        <v>3.3947333333333334</v>
      </c>
      <c r="G17">
        <f>'Secondary load consumption'!J17</f>
        <v>4496</v>
      </c>
      <c r="H17">
        <f t="shared" si="1"/>
        <v>4.4960000000000004</v>
      </c>
      <c r="I17">
        <f>'Total weekend hourly demand'!A17/1000</f>
        <v>4.8959999999999999</v>
      </c>
      <c r="J17">
        <f t="shared" si="2"/>
        <v>1.1012666666666671</v>
      </c>
      <c r="K17">
        <f t="shared" si="3"/>
        <v>1.5012666666666665</v>
      </c>
      <c r="L17">
        <f t="shared" si="4"/>
        <v>1.1012666666666671</v>
      </c>
      <c r="M17">
        <f t="shared" si="5"/>
        <v>1.5012666666666665</v>
      </c>
      <c r="N17">
        <f t="shared" si="6"/>
        <v>3.3947333333333334</v>
      </c>
      <c r="O17">
        <f t="shared" si="7"/>
        <v>3.3947333333333334</v>
      </c>
      <c r="P17">
        <f t="shared" si="8"/>
        <v>0</v>
      </c>
      <c r="R17">
        <f t="shared" si="9"/>
        <v>1.5012666666666665</v>
      </c>
    </row>
    <row r="18" spans="1:18" x14ac:dyDescent="0.25">
      <c r="A18">
        <v>16</v>
      </c>
      <c r="B18">
        <v>2991</v>
      </c>
      <c r="C18" s="3">
        <v>43590.666666666664</v>
      </c>
      <c r="D18">
        <v>2.2240000000000002</v>
      </c>
      <c r="E18">
        <f t="shared" si="0"/>
        <v>1.9274666666666669</v>
      </c>
      <c r="G18">
        <f>'Secondary load consumption'!J18</f>
        <v>3296</v>
      </c>
      <c r="H18">
        <f t="shared" si="1"/>
        <v>3.2959999999999998</v>
      </c>
      <c r="I18">
        <f>'Total weekend hourly demand'!A18/1000</f>
        <v>3.6960000000000002</v>
      </c>
      <c r="J18">
        <f t="shared" si="2"/>
        <v>1.3685333333333329</v>
      </c>
      <c r="K18">
        <f t="shared" si="3"/>
        <v>1.7685333333333333</v>
      </c>
      <c r="L18">
        <f t="shared" si="4"/>
        <v>1.3685333333333329</v>
      </c>
      <c r="M18">
        <f t="shared" si="5"/>
        <v>1.7685333333333333</v>
      </c>
      <c r="N18">
        <f t="shared" si="6"/>
        <v>1.9274666666666669</v>
      </c>
      <c r="O18">
        <f t="shared" si="7"/>
        <v>1.9274666666666669</v>
      </c>
      <c r="P18">
        <f t="shared" si="8"/>
        <v>0</v>
      </c>
      <c r="R18">
        <f t="shared" si="9"/>
        <v>1.7685333333333333</v>
      </c>
    </row>
    <row r="19" spans="1:18" x14ac:dyDescent="0.25">
      <c r="A19">
        <v>17</v>
      </c>
      <c r="B19">
        <v>2992</v>
      </c>
      <c r="C19" s="3">
        <v>43590.708333333336</v>
      </c>
      <c r="D19">
        <v>0.83499999999999996</v>
      </c>
      <c r="E19">
        <f t="shared" si="0"/>
        <v>0.72366666666666668</v>
      </c>
      <c r="G19">
        <f>'Secondary load consumption'!J19</f>
        <v>3296</v>
      </c>
      <c r="H19">
        <f t="shared" si="1"/>
        <v>3.2959999999999998</v>
      </c>
      <c r="I19">
        <f>'Total weekend hourly demand'!A19/1000</f>
        <v>3.6960000000000002</v>
      </c>
      <c r="J19">
        <f t="shared" si="2"/>
        <v>2.5723333333333329</v>
      </c>
      <c r="K19">
        <f t="shared" si="3"/>
        <v>2.9723333333333333</v>
      </c>
      <c r="L19">
        <f t="shared" si="4"/>
        <v>2.5723333333333329</v>
      </c>
      <c r="M19">
        <f t="shared" si="5"/>
        <v>2.9723333333333333</v>
      </c>
      <c r="N19">
        <f t="shared" si="6"/>
        <v>0.72366666666666668</v>
      </c>
      <c r="O19">
        <f t="shared" si="7"/>
        <v>0.72366666666666668</v>
      </c>
      <c r="P19">
        <f t="shared" si="8"/>
        <v>0</v>
      </c>
      <c r="R19">
        <f t="shared" si="9"/>
        <v>2.9723333333333333</v>
      </c>
    </row>
    <row r="20" spans="1:18" x14ac:dyDescent="0.25">
      <c r="A20">
        <v>18</v>
      </c>
      <c r="B20">
        <v>2993</v>
      </c>
      <c r="C20" s="3">
        <v>43590.75</v>
      </c>
      <c r="D20">
        <v>2.3E-2</v>
      </c>
      <c r="E20">
        <f t="shared" si="0"/>
        <v>1.9933333333333334E-2</v>
      </c>
      <c r="G20">
        <f>'Secondary load consumption'!J20</f>
        <v>1816</v>
      </c>
      <c r="H20">
        <f t="shared" si="1"/>
        <v>1.8160000000000001</v>
      </c>
      <c r="I20">
        <f>'Total weekend hourly demand'!A20/1000</f>
        <v>2.4159999999999999</v>
      </c>
      <c r="J20">
        <f t="shared" si="2"/>
        <v>1.7960666666666667</v>
      </c>
      <c r="K20">
        <f t="shared" si="3"/>
        <v>2.3960666666666666</v>
      </c>
      <c r="L20">
        <f t="shared" si="4"/>
        <v>1.7960666666666667</v>
      </c>
      <c r="M20">
        <f t="shared" si="5"/>
        <v>2.3960666666666666</v>
      </c>
      <c r="N20">
        <f>IF(E20&gt;H20,H20,E20)</f>
        <v>1.9933333333333334E-2</v>
      </c>
      <c r="O20">
        <f t="shared" si="7"/>
        <v>1.9933333333333334E-2</v>
      </c>
      <c r="P20">
        <f t="shared" si="8"/>
        <v>0</v>
      </c>
      <c r="R20">
        <f t="shared" si="9"/>
        <v>2.3960666666666666</v>
      </c>
    </row>
    <row r="21" spans="1:18" x14ac:dyDescent="0.25">
      <c r="A21">
        <v>19</v>
      </c>
      <c r="B21">
        <v>2994</v>
      </c>
      <c r="C21" s="3">
        <v>43590.791666666664</v>
      </c>
      <c r="D21">
        <v>0</v>
      </c>
      <c r="E21">
        <f t="shared" si="0"/>
        <v>0</v>
      </c>
      <c r="G21">
        <f>'Secondary load consumption'!J21</f>
        <v>1816</v>
      </c>
      <c r="H21">
        <f t="shared" si="1"/>
        <v>1.8160000000000001</v>
      </c>
      <c r="I21">
        <f>'Total weekend hourly demand'!A21/1000</f>
        <v>2.4159999999999999</v>
      </c>
      <c r="J21">
        <f t="shared" si="2"/>
        <v>1.8160000000000001</v>
      </c>
      <c r="K21">
        <f t="shared" si="3"/>
        <v>2.4159999999999999</v>
      </c>
      <c r="L21">
        <f t="shared" si="4"/>
        <v>1.8160000000000001</v>
      </c>
      <c r="M21">
        <f t="shared" si="5"/>
        <v>2.4159999999999999</v>
      </c>
      <c r="N21">
        <f t="shared" si="6"/>
        <v>0</v>
      </c>
      <c r="O21">
        <f t="shared" si="7"/>
        <v>0</v>
      </c>
      <c r="P21">
        <f t="shared" si="8"/>
        <v>0</v>
      </c>
      <c r="R21">
        <f t="shared" si="9"/>
        <v>2.4159999999999999</v>
      </c>
    </row>
    <row r="22" spans="1:18" x14ac:dyDescent="0.25">
      <c r="A22">
        <v>20</v>
      </c>
      <c r="B22">
        <v>2995</v>
      </c>
      <c r="C22" s="3">
        <v>43590.833333333336</v>
      </c>
      <c r="D22">
        <v>0</v>
      </c>
      <c r="E22">
        <f t="shared" si="0"/>
        <v>0</v>
      </c>
      <c r="G22">
        <f>'Secondary load consumption'!J22</f>
        <v>0</v>
      </c>
      <c r="H22">
        <f t="shared" si="1"/>
        <v>0</v>
      </c>
      <c r="I22">
        <f>'Total weekend hourly demand'!A22/1000</f>
        <v>0.6</v>
      </c>
      <c r="J22">
        <f t="shared" si="2"/>
        <v>0</v>
      </c>
      <c r="K22">
        <f t="shared" si="3"/>
        <v>0.6</v>
      </c>
      <c r="L22">
        <f t="shared" si="4"/>
        <v>0</v>
      </c>
      <c r="M22">
        <f t="shared" si="5"/>
        <v>0.6</v>
      </c>
      <c r="N22">
        <f t="shared" si="6"/>
        <v>0</v>
      </c>
      <c r="O22">
        <f t="shared" si="7"/>
        <v>0</v>
      </c>
      <c r="P22">
        <f t="shared" si="8"/>
        <v>0</v>
      </c>
      <c r="R22">
        <f t="shared" si="9"/>
        <v>0.6</v>
      </c>
    </row>
    <row r="23" spans="1:18" x14ac:dyDescent="0.25">
      <c r="A23">
        <v>21</v>
      </c>
      <c r="B23">
        <v>2996</v>
      </c>
      <c r="C23" s="3">
        <v>43590.875</v>
      </c>
      <c r="D23">
        <v>0</v>
      </c>
      <c r="E23">
        <f t="shared" si="0"/>
        <v>0</v>
      </c>
      <c r="G23">
        <f>'Secondary load consumption'!J23</f>
        <v>0</v>
      </c>
      <c r="H23">
        <f t="shared" si="1"/>
        <v>0</v>
      </c>
      <c r="I23">
        <f>'Total weekend hourly demand'!A23/1000</f>
        <v>0.6</v>
      </c>
      <c r="J23">
        <f t="shared" si="2"/>
        <v>0</v>
      </c>
      <c r="K23">
        <f t="shared" si="3"/>
        <v>0.6</v>
      </c>
      <c r="L23">
        <f t="shared" si="4"/>
        <v>0</v>
      </c>
      <c r="M23">
        <f t="shared" si="5"/>
        <v>0.6</v>
      </c>
      <c r="N23">
        <f t="shared" si="6"/>
        <v>0</v>
      </c>
      <c r="O23">
        <f t="shared" si="7"/>
        <v>0</v>
      </c>
      <c r="P23">
        <f t="shared" si="8"/>
        <v>0</v>
      </c>
      <c r="R23">
        <f t="shared" si="9"/>
        <v>0.6</v>
      </c>
    </row>
    <row r="24" spans="1:18" x14ac:dyDescent="0.25">
      <c r="A24">
        <v>22</v>
      </c>
      <c r="B24">
        <v>2997</v>
      </c>
      <c r="C24" s="3">
        <v>43590.916666666664</v>
      </c>
      <c r="D24">
        <v>0</v>
      </c>
      <c r="E24">
        <f>D24*$F$24</f>
        <v>0</v>
      </c>
      <c r="F24">
        <f>45/39</f>
        <v>1.1538461538461537</v>
      </c>
      <c r="G24">
        <f>'Secondary load consumption'!J24</f>
        <v>0</v>
      </c>
      <c r="H24">
        <f t="shared" si="1"/>
        <v>0</v>
      </c>
      <c r="I24">
        <f>'Total weekend hourly demand'!A24/1000</f>
        <v>0.6</v>
      </c>
      <c r="J24">
        <f t="shared" si="2"/>
        <v>0</v>
      </c>
      <c r="K24">
        <f t="shared" si="3"/>
        <v>0.6</v>
      </c>
      <c r="L24">
        <f t="shared" si="4"/>
        <v>0</v>
      </c>
      <c r="M24">
        <f t="shared" si="5"/>
        <v>0.6</v>
      </c>
      <c r="N24">
        <f t="shared" si="6"/>
        <v>0</v>
      </c>
      <c r="O24">
        <f t="shared" si="7"/>
        <v>0</v>
      </c>
      <c r="P24">
        <f t="shared" si="8"/>
        <v>0</v>
      </c>
      <c r="R24">
        <f t="shared" si="9"/>
        <v>0.6</v>
      </c>
    </row>
    <row r="25" spans="1:18" x14ac:dyDescent="0.25">
      <c r="A25">
        <v>23</v>
      </c>
      <c r="B25">
        <v>2998</v>
      </c>
      <c r="C25" s="3">
        <v>43590.958333333336</v>
      </c>
      <c r="D25">
        <v>0</v>
      </c>
      <c r="E25">
        <f t="shared" ref="E25:E49" si="10">D25*$F$24</f>
        <v>0</v>
      </c>
      <c r="G25">
        <f>'Secondary load consumption'!J25</f>
        <v>0</v>
      </c>
      <c r="H25">
        <f t="shared" si="1"/>
        <v>0</v>
      </c>
      <c r="I25">
        <f>'Total weekend hourly demand'!A25/1000</f>
        <v>0.6</v>
      </c>
      <c r="J25">
        <f t="shared" si="2"/>
        <v>0</v>
      </c>
      <c r="K25">
        <f t="shared" si="3"/>
        <v>0.6</v>
      </c>
      <c r="L25">
        <f t="shared" si="4"/>
        <v>0</v>
      </c>
      <c r="M25">
        <f t="shared" si="5"/>
        <v>0.6</v>
      </c>
      <c r="N25">
        <f t="shared" si="6"/>
        <v>0</v>
      </c>
      <c r="O25">
        <f t="shared" si="7"/>
        <v>0</v>
      </c>
      <c r="P25">
        <f t="shared" si="8"/>
        <v>0</v>
      </c>
      <c r="R25">
        <f t="shared" si="9"/>
        <v>0.6</v>
      </c>
    </row>
    <row r="26" spans="1:18" x14ac:dyDescent="0.25">
      <c r="A26">
        <v>0</v>
      </c>
      <c r="B26">
        <v>2999</v>
      </c>
      <c r="C26" s="3">
        <v>43591</v>
      </c>
      <c r="D26">
        <v>0</v>
      </c>
      <c r="E26">
        <f t="shared" si="10"/>
        <v>0</v>
      </c>
      <c r="G26">
        <f>'Secondary load consumption'!J2</f>
        <v>0</v>
      </c>
      <c r="H26">
        <f t="shared" si="1"/>
        <v>0</v>
      </c>
      <c r="I26">
        <f>'Total weekend hourly demand'!A2/1000</f>
        <v>0.2</v>
      </c>
      <c r="J26">
        <f t="shared" si="2"/>
        <v>0</v>
      </c>
      <c r="K26">
        <f t="shared" si="3"/>
        <v>0.2</v>
      </c>
      <c r="L26">
        <f t="shared" si="4"/>
        <v>0</v>
      </c>
      <c r="M26">
        <f t="shared" si="5"/>
        <v>0.2</v>
      </c>
      <c r="N26">
        <f t="shared" si="6"/>
        <v>0</v>
      </c>
      <c r="O26">
        <f t="shared" si="7"/>
        <v>0</v>
      </c>
      <c r="P26">
        <f t="shared" si="8"/>
        <v>0</v>
      </c>
      <c r="R26">
        <f t="shared" si="9"/>
        <v>0.2</v>
      </c>
    </row>
    <row r="27" spans="1:18" x14ac:dyDescent="0.25">
      <c r="A27">
        <v>1</v>
      </c>
      <c r="B27">
        <v>3000</v>
      </c>
      <c r="C27" s="3">
        <v>43591.041666666664</v>
      </c>
      <c r="D27">
        <v>0</v>
      </c>
      <c r="E27">
        <f t="shared" si="10"/>
        <v>0</v>
      </c>
      <c r="G27">
        <f>'Secondary load consumption'!J3</f>
        <v>0</v>
      </c>
      <c r="H27">
        <f t="shared" si="1"/>
        <v>0</v>
      </c>
      <c r="I27">
        <f>'Total weekend hourly demand'!A3/1000</f>
        <v>0.2</v>
      </c>
      <c r="J27">
        <f t="shared" si="2"/>
        <v>0</v>
      </c>
      <c r="K27">
        <f t="shared" si="3"/>
        <v>0.2</v>
      </c>
      <c r="L27">
        <f t="shared" si="4"/>
        <v>0</v>
      </c>
      <c r="M27">
        <f t="shared" si="5"/>
        <v>0.2</v>
      </c>
      <c r="N27">
        <f t="shared" si="6"/>
        <v>0</v>
      </c>
      <c r="O27">
        <f t="shared" si="7"/>
        <v>0</v>
      </c>
      <c r="P27">
        <f t="shared" si="8"/>
        <v>0</v>
      </c>
      <c r="R27">
        <f t="shared" si="9"/>
        <v>0.2</v>
      </c>
    </row>
    <row r="28" spans="1:18" x14ac:dyDescent="0.25">
      <c r="A28">
        <v>2</v>
      </c>
      <c r="B28">
        <v>3001</v>
      </c>
      <c r="C28" s="3">
        <v>43591.083333333336</v>
      </c>
      <c r="D28">
        <v>0</v>
      </c>
      <c r="E28">
        <f t="shared" si="10"/>
        <v>0</v>
      </c>
      <c r="G28">
        <f>'Secondary load consumption'!J4</f>
        <v>0</v>
      </c>
      <c r="H28">
        <f t="shared" si="1"/>
        <v>0</v>
      </c>
      <c r="I28">
        <f>'Total weekend hourly demand'!A4/1000</f>
        <v>0.2</v>
      </c>
      <c r="J28">
        <f t="shared" si="2"/>
        <v>0</v>
      </c>
      <c r="K28">
        <f t="shared" si="3"/>
        <v>0.2</v>
      </c>
      <c r="L28">
        <f t="shared" si="4"/>
        <v>0</v>
      </c>
      <c r="M28">
        <f t="shared" si="5"/>
        <v>0.2</v>
      </c>
      <c r="N28">
        <f t="shared" si="6"/>
        <v>0</v>
      </c>
      <c r="O28">
        <f t="shared" si="7"/>
        <v>0</v>
      </c>
      <c r="P28">
        <f t="shared" si="8"/>
        <v>0</v>
      </c>
      <c r="R28">
        <f t="shared" si="9"/>
        <v>0.2</v>
      </c>
    </row>
    <row r="29" spans="1:18" x14ac:dyDescent="0.25">
      <c r="A29">
        <v>3</v>
      </c>
      <c r="B29">
        <v>3002</v>
      </c>
      <c r="C29" s="3">
        <v>43591.125</v>
      </c>
      <c r="D29">
        <v>0</v>
      </c>
      <c r="E29">
        <f t="shared" si="10"/>
        <v>0</v>
      </c>
      <c r="G29">
        <f>'Secondary load consumption'!J5</f>
        <v>0</v>
      </c>
      <c r="H29">
        <f t="shared" si="1"/>
        <v>0</v>
      </c>
      <c r="I29">
        <f>'Total weekend hourly demand'!A5/1000</f>
        <v>0.2</v>
      </c>
      <c r="J29">
        <f t="shared" si="2"/>
        <v>0</v>
      </c>
      <c r="K29">
        <f t="shared" si="3"/>
        <v>0.2</v>
      </c>
      <c r="L29">
        <f t="shared" si="4"/>
        <v>0</v>
      </c>
      <c r="M29">
        <f t="shared" si="5"/>
        <v>0.2</v>
      </c>
      <c r="N29">
        <f t="shared" si="6"/>
        <v>0</v>
      </c>
      <c r="O29">
        <f t="shared" si="7"/>
        <v>0</v>
      </c>
      <c r="P29">
        <f t="shared" si="8"/>
        <v>0</v>
      </c>
      <c r="R29">
        <f t="shared" si="9"/>
        <v>0.2</v>
      </c>
    </row>
    <row r="30" spans="1:18" x14ac:dyDescent="0.25">
      <c r="A30">
        <v>4</v>
      </c>
      <c r="B30">
        <v>3003</v>
      </c>
      <c r="C30" s="3">
        <v>43591.166666666664</v>
      </c>
      <c r="D30">
        <v>0</v>
      </c>
      <c r="E30">
        <f t="shared" si="10"/>
        <v>0</v>
      </c>
      <c r="G30">
        <f>'Secondary load consumption'!J6</f>
        <v>0</v>
      </c>
      <c r="H30">
        <f t="shared" si="1"/>
        <v>0</v>
      </c>
      <c r="I30">
        <f>'Total weekend hourly demand'!A6/1000</f>
        <v>0.6</v>
      </c>
      <c r="J30">
        <f t="shared" si="2"/>
        <v>0</v>
      </c>
      <c r="K30">
        <f t="shared" si="3"/>
        <v>0.6</v>
      </c>
      <c r="L30">
        <f t="shared" si="4"/>
        <v>0</v>
      </c>
      <c r="M30">
        <f t="shared" si="5"/>
        <v>0.6</v>
      </c>
      <c r="N30">
        <f>IF(E30&gt;H30,H30,E30)</f>
        <v>0</v>
      </c>
      <c r="O30">
        <f t="shared" si="7"/>
        <v>0</v>
      </c>
      <c r="P30">
        <f t="shared" si="8"/>
        <v>0</v>
      </c>
      <c r="R30">
        <f t="shared" si="9"/>
        <v>0.6</v>
      </c>
    </row>
    <row r="31" spans="1:18" x14ac:dyDescent="0.25">
      <c r="A31">
        <v>5</v>
      </c>
      <c r="B31">
        <v>3004</v>
      </c>
      <c r="C31" s="3">
        <v>43591.208333333336</v>
      </c>
      <c r="D31">
        <v>0</v>
      </c>
      <c r="E31">
        <f t="shared" si="10"/>
        <v>0</v>
      </c>
      <c r="G31">
        <f>'Secondary load consumption'!J7</f>
        <v>0</v>
      </c>
      <c r="H31">
        <f t="shared" si="1"/>
        <v>0</v>
      </c>
      <c r="I31">
        <f>'Total weekend hourly demand'!A7/1000</f>
        <v>0.6</v>
      </c>
      <c r="J31">
        <f t="shared" si="2"/>
        <v>0</v>
      </c>
      <c r="K31">
        <f t="shared" si="3"/>
        <v>0.6</v>
      </c>
      <c r="L31">
        <f t="shared" si="4"/>
        <v>0</v>
      </c>
      <c r="M31">
        <f t="shared" si="5"/>
        <v>0.6</v>
      </c>
      <c r="N31">
        <f t="shared" si="6"/>
        <v>0</v>
      </c>
      <c r="O31">
        <f t="shared" si="7"/>
        <v>0</v>
      </c>
      <c r="P31">
        <f t="shared" si="8"/>
        <v>0</v>
      </c>
      <c r="R31">
        <f t="shared" si="9"/>
        <v>0.6</v>
      </c>
    </row>
    <row r="32" spans="1:18" x14ac:dyDescent="0.25">
      <c r="A32">
        <v>6</v>
      </c>
      <c r="B32">
        <v>3005</v>
      </c>
      <c r="C32" s="3">
        <v>43591.25</v>
      </c>
      <c r="D32">
        <v>1.7000000000000001E-2</v>
      </c>
      <c r="E32">
        <f t="shared" si="10"/>
        <v>1.9615384615384614E-2</v>
      </c>
      <c r="F32">
        <f>SUM(E32:E44)</f>
        <v>45.388846153846139</v>
      </c>
      <c r="G32">
        <f>'Secondary load consumption'!J8</f>
        <v>400</v>
      </c>
      <c r="H32">
        <f t="shared" si="1"/>
        <v>0.4</v>
      </c>
      <c r="I32">
        <f>'Total weekend hourly demand'!A8/1000</f>
        <v>1</v>
      </c>
      <c r="J32">
        <f t="shared" si="2"/>
        <v>0.38038461538461543</v>
      </c>
      <c r="K32">
        <f t="shared" si="3"/>
        <v>0.98038461538461541</v>
      </c>
      <c r="L32">
        <f t="shared" si="4"/>
        <v>0.38038461538461543</v>
      </c>
      <c r="M32">
        <f t="shared" si="5"/>
        <v>0.98038461538461541</v>
      </c>
      <c r="N32">
        <f t="shared" si="6"/>
        <v>1.9615384615384614E-2</v>
      </c>
      <c r="O32">
        <f t="shared" si="7"/>
        <v>1.9615384615384614E-2</v>
      </c>
      <c r="P32">
        <f t="shared" si="8"/>
        <v>0</v>
      </c>
      <c r="R32">
        <f t="shared" si="9"/>
        <v>0.98038461538461541</v>
      </c>
    </row>
    <row r="33" spans="1:19" x14ac:dyDescent="0.25">
      <c r="A33">
        <v>7</v>
      </c>
      <c r="B33">
        <v>3006</v>
      </c>
      <c r="C33" s="3">
        <v>43591.291666666664</v>
      </c>
      <c r="D33">
        <v>0.996</v>
      </c>
      <c r="E33">
        <f t="shared" si="10"/>
        <v>1.1492307692307691</v>
      </c>
      <c r="G33">
        <f>'Secondary load consumption'!J9</f>
        <v>400</v>
      </c>
      <c r="H33">
        <f t="shared" si="1"/>
        <v>0.4</v>
      </c>
      <c r="I33">
        <f>'Total weekend hourly demand'!A9/1000</f>
        <v>0.8</v>
      </c>
      <c r="J33">
        <f t="shared" si="2"/>
        <v>-0.74923076923076903</v>
      </c>
      <c r="K33">
        <f t="shared" si="3"/>
        <v>-0.34923076923076901</v>
      </c>
      <c r="L33">
        <f t="shared" si="4"/>
        <v>0</v>
      </c>
      <c r="M33">
        <f t="shared" si="5"/>
        <v>0</v>
      </c>
      <c r="N33">
        <f t="shared" si="6"/>
        <v>0.4</v>
      </c>
      <c r="O33">
        <f t="shared" si="7"/>
        <v>0.8</v>
      </c>
      <c r="P33">
        <f t="shared" si="8"/>
        <v>-0.34923076923076901</v>
      </c>
      <c r="R33">
        <f t="shared" si="9"/>
        <v>-0.34923076923076901</v>
      </c>
      <c r="S33">
        <f>SUM(R26:R49)</f>
        <v>12.20315384615386</v>
      </c>
    </row>
    <row r="34" spans="1:19" x14ac:dyDescent="0.25">
      <c r="A34">
        <v>8</v>
      </c>
      <c r="B34">
        <v>3007</v>
      </c>
      <c r="C34" s="3">
        <v>43591.333333333336</v>
      </c>
      <c r="D34">
        <v>2.67</v>
      </c>
      <c r="E34">
        <f t="shared" si="10"/>
        <v>3.0807692307692305</v>
      </c>
      <c r="G34">
        <f>'Secondary load consumption'!J10</f>
        <v>4496</v>
      </c>
      <c r="H34">
        <f t="shared" si="1"/>
        <v>4.4960000000000004</v>
      </c>
      <c r="I34">
        <f>'Total weekend hourly demand'!A10/1000</f>
        <v>4.8959999999999999</v>
      </c>
      <c r="J34">
        <f t="shared" si="2"/>
        <v>1.41523076923077</v>
      </c>
      <c r="K34">
        <f t="shared" si="3"/>
        <v>1.8152307692307694</v>
      </c>
      <c r="L34">
        <f t="shared" si="4"/>
        <v>1.41523076923077</v>
      </c>
      <c r="M34">
        <f t="shared" si="5"/>
        <v>1.8152307692307694</v>
      </c>
      <c r="N34">
        <f t="shared" si="6"/>
        <v>3.0807692307692305</v>
      </c>
      <c r="O34">
        <f t="shared" si="7"/>
        <v>3.0807692307692305</v>
      </c>
      <c r="P34">
        <f t="shared" si="8"/>
        <v>0</v>
      </c>
      <c r="Q34">
        <f>SUM(P33:P39)</f>
        <v>-5.6317692307692289</v>
      </c>
      <c r="R34">
        <f t="shared" si="9"/>
        <v>1.8152307692307694</v>
      </c>
    </row>
    <row r="35" spans="1:19" x14ac:dyDescent="0.25">
      <c r="A35">
        <v>9</v>
      </c>
      <c r="B35">
        <v>3008</v>
      </c>
      <c r="C35" s="3">
        <v>43591.375</v>
      </c>
      <c r="D35">
        <v>4.2139999999999898</v>
      </c>
      <c r="E35">
        <f t="shared" si="10"/>
        <v>4.86230769230768</v>
      </c>
      <c r="G35">
        <f>'Secondary load consumption'!J11</f>
        <v>4496</v>
      </c>
      <c r="H35">
        <f t="shared" si="1"/>
        <v>4.4960000000000004</v>
      </c>
      <c r="I35">
        <f>'Total weekend hourly demand'!A11/1000</f>
        <v>4.8959999999999999</v>
      </c>
      <c r="J35">
        <f t="shared" si="2"/>
        <v>-0.36630769230767957</v>
      </c>
      <c r="K35">
        <f t="shared" si="3"/>
        <v>3.3692307692319901E-2</v>
      </c>
      <c r="L35">
        <f t="shared" si="4"/>
        <v>0</v>
      </c>
      <c r="M35">
        <f t="shared" si="5"/>
        <v>3.3692307692319901E-2</v>
      </c>
      <c r="N35">
        <f t="shared" si="6"/>
        <v>4.4960000000000004</v>
      </c>
      <c r="O35">
        <f t="shared" si="7"/>
        <v>4.86230769230768</v>
      </c>
      <c r="P35">
        <f t="shared" si="8"/>
        <v>0</v>
      </c>
      <c r="R35">
        <f t="shared" si="9"/>
        <v>3.3692307692319901E-2</v>
      </c>
    </row>
    <row r="36" spans="1:19" x14ac:dyDescent="0.25">
      <c r="A36">
        <v>10</v>
      </c>
      <c r="B36">
        <v>3009</v>
      </c>
      <c r="C36" s="3">
        <v>43591.416666666664</v>
      </c>
      <c r="D36">
        <v>4.9169999999999998</v>
      </c>
      <c r="E36">
        <f t="shared" si="10"/>
        <v>5.6734615384615381</v>
      </c>
      <c r="G36">
        <f>'Secondary load consumption'!J12</f>
        <v>4496</v>
      </c>
      <c r="H36">
        <f t="shared" si="1"/>
        <v>4.4960000000000004</v>
      </c>
      <c r="I36">
        <f>'Total weekend hourly demand'!A12/1000</f>
        <v>4.8959999999999999</v>
      </c>
      <c r="J36">
        <f t="shared" si="2"/>
        <v>-1.1774615384615377</v>
      </c>
      <c r="K36">
        <f t="shared" si="3"/>
        <v>-0.7774615384615382</v>
      </c>
      <c r="L36">
        <f t="shared" si="4"/>
        <v>0</v>
      </c>
      <c r="M36">
        <f t="shared" si="5"/>
        <v>0</v>
      </c>
      <c r="N36">
        <f t="shared" si="6"/>
        <v>4.4960000000000004</v>
      </c>
      <c r="O36">
        <f t="shared" si="7"/>
        <v>4.8959999999999999</v>
      </c>
      <c r="P36">
        <f t="shared" si="8"/>
        <v>-0.7774615384615382</v>
      </c>
      <c r="R36">
        <f t="shared" si="9"/>
        <v>-0.7774615384615382</v>
      </c>
    </row>
    <row r="37" spans="1:19" x14ac:dyDescent="0.25">
      <c r="A37">
        <v>11</v>
      </c>
      <c r="B37">
        <v>3010</v>
      </c>
      <c r="C37" s="3">
        <v>43591.458333333336</v>
      </c>
      <c r="D37">
        <v>6.1520000000000001</v>
      </c>
      <c r="E37">
        <f t="shared" si="10"/>
        <v>7.0984615384615379</v>
      </c>
      <c r="G37">
        <f>'Secondary load consumption'!J13</f>
        <v>4496</v>
      </c>
      <c r="H37">
        <f t="shared" si="1"/>
        <v>4.4960000000000004</v>
      </c>
      <c r="I37">
        <f>'Total weekend hourly demand'!A13/1000</f>
        <v>4.8959999999999999</v>
      </c>
      <c r="J37">
        <f t="shared" si="2"/>
        <v>-2.6024615384615375</v>
      </c>
      <c r="K37">
        <f t="shared" si="3"/>
        <v>-2.202461538461538</v>
      </c>
      <c r="L37">
        <f t="shared" si="4"/>
        <v>0</v>
      </c>
      <c r="M37">
        <f t="shared" si="5"/>
        <v>0</v>
      </c>
      <c r="N37">
        <f t="shared" si="6"/>
        <v>4.4960000000000004</v>
      </c>
      <c r="O37">
        <f t="shared" si="7"/>
        <v>4.8959999999999999</v>
      </c>
      <c r="P37">
        <f t="shared" si="8"/>
        <v>-2.202461538461538</v>
      </c>
      <c r="R37">
        <f t="shared" si="9"/>
        <v>-2.202461538461538</v>
      </c>
    </row>
    <row r="38" spans="1:19" x14ac:dyDescent="0.25">
      <c r="A38">
        <v>12</v>
      </c>
      <c r="B38">
        <v>3011</v>
      </c>
      <c r="C38" s="3">
        <v>43591.5</v>
      </c>
      <c r="D38">
        <v>5.5439999999999996</v>
      </c>
      <c r="E38">
        <f t="shared" si="10"/>
        <v>6.396923076923076</v>
      </c>
      <c r="G38">
        <f>'Secondary load consumption'!J14</f>
        <v>4496</v>
      </c>
      <c r="H38">
        <f t="shared" si="1"/>
        <v>4.4960000000000004</v>
      </c>
      <c r="I38">
        <f>'Total weekend hourly demand'!A14/1000</f>
        <v>4.8959999999999999</v>
      </c>
      <c r="J38">
        <f t="shared" si="2"/>
        <v>-1.9009230769230756</v>
      </c>
      <c r="K38">
        <f t="shared" si="3"/>
        <v>-1.5009230769230761</v>
      </c>
      <c r="L38">
        <f t="shared" si="4"/>
        <v>0</v>
      </c>
      <c r="M38">
        <f t="shared" si="5"/>
        <v>0</v>
      </c>
      <c r="N38">
        <f t="shared" si="6"/>
        <v>4.4960000000000004</v>
      </c>
      <c r="O38">
        <f t="shared" si="7"/>
        <v>4.8959999999999999</v>
      </c>
      <c r="P38">
        <f t="shared" si="8"/>
        <v>-1.5009230769230761</v>
      </c>
      <c r="R38">
        <f t="shared" si="9"/>
        <v>-1.5009230769230761</v>
      </c>
    </row>
    <row r="39" spans="1:19" x14ac:dyDescent="0.25">
      <c r="A39">
        <v>13</v>
      </c>
      <c r="B39">
        <v>3012</v>
      </c>
      <c r="C39" s="3">
        <v>43591.541666666664</v>
      </c>
      <c r="D39">
        <v>4.9379999999999997</v>
      </c>
      <c r="E39">
        <f t="shared" si="10"/>
        <v>5.6976923076923072</v>
      </c>
      <c r="G39">
        <f>'Secondary load consumption'!J15</f>
        <v>4496</v>
      </c>
      <c r="H39">
        <f t="shared" si="1"/>
        <v>4.4960000000000004</v>
      </c>
      <c r="I39">
        <f>'Total weekend hourly demand'!A15/1000</f>
        <v>4.8959999999999999</v>
      </c>
      <c r="J39">
        <f t="shared" si="2"/>
        <v>-1.2016923076923067</v>
      </c>
      <c r="K39">
        <f t="shared" si="3"/>
        <v>-0.80169230769230726</v>
      </c>
      <c r="L39">
        <f t="shared" si="4"/>
        <v>0</v>
      </c>
      <c r="M39">
        <f t="shared" si="5"/>
        <v>0</v>
      </c>
      <c r="N39">
        <f t="shared" si="6"/>
        <v>4.4960000000000004</v>
      </c>
      <c r="O39">
        <f t="shared" si="7"/>
        <v>4.8959999999999999</v>
      </c>
      <c r="P39">
        <f t="shared" si="8"/>
        <v>-0.80169230769230726</v>
      </c>
      <c r="R39">
        <f t="shared" si="9"/>
        <v>-0.80169230769230726</v>
      </c>
    </row>
    <row r="40" spans="1:19" x14ac:dyDescent="0.25">
      <c r="A40">
        <v>14</v>
      </c>
      <c r="B40">
        <v>3013</v>
      </c>
      <c r="C40" s="3">
        <v>43591.583333333336</v>
      </c>
      <c r="D40">
        <v>4.1769999999999996</v>
      </c>
      <c r="E40">
        <f t="shared" si="10"/>
        <v>4.8196153846153837</v>
      </c>
      <c r="G40">
        <f>'Secondary load consumption'!J16</f>
        <v>4496</v>
      </c>
      <c r="H40">
        <f t="shared" si="1"/>
        <v>4.4960000000000004</v>
      </c>
      <c r="I40">
        <f>'Total weekend hourly demand'!A16/1000</f>
        <v>4.8959999999999999</v>
      </c>
      <c r="J40">
        <f t="shared" si="2"/>
        <v>-0.32361538461538331</v>
      </c>
      <c r="K40">
        <f t="shared" si="3"/>
        <v>7.6384615384616161E-2</v>
      </c>
      <c r="L40">
        <f t="shared" si="4"/>
        <v>0</v>
      </c>
      <c r="M40">
        <f t="shared" si="5"/>
        <v>7.6384615384616161E-2</v>
      </c>
      <c r="N40">
        <f t="shared" si="6"/>
        <v>4.4960000000000004</v>
      </c>
      <c r="O40">
        <f t="shared" si="7"/>
        <v>4.8196153846153837</v>
      </c>
      <c r="P40">
        <f t="shared" si="8"/>
        <v>0</v>
      </c>
      <c r="R40">
        <f t="shared" si="9"/>
        <v>7.6384615384616161E-2</v>
      </c>
    </row>
    <row r="41" spans="1:19" x14ac:dyDescent="0.25">
      <c r="A41">
        <v>15</v>
      </c>
      <c r="B41">
        <v>3014</v>
      </c>
      <c r="C41" s="3">
        <v>43591.625</v>
      </c>
      <c r="D41">
        <v>3.0430000000000001</v>
      </c>
      <c r="E41">
        <f t="shared" si="10"/>
        <v>3.5111538461538458</v>
      </c>
      <c r="G41">
        <f>'Secondary load consumption'!J17</f>
        <v>4496</v>
      </c>
      <c r="H41">
        <f t="shared" si="1"/>
        <v>4.4960000000000004</v>
      </c>
      <c r="I41">
        <f>'Total weekend hourly demand'!A17/1000</f>
        <v>4.8959999999999999</v>
      </c>
      <c r="J41">
        <f t="shared" si="2"/>
        <v>0.98484615384615459</v>
      </c>
      <c r="K41">
        <f t="shared" si="3"/>
        <v>1.3848461538461541</v>
      </c>
      <c r="L41">
        <f t="shared" si="4"/>
        <v>0.98484615384615459</v>
      </c>
      <c r="M41">
        <f t="shared" si="5"/>
        <v>1.3848461538461541</v>
      </c>
      <c r="N41">
        <f t="shared" si="6"/>
        <v>3.5111538461538458</v>
      </c>
      <c r="O41">
        <f t="shared" si="7"/>
        <v>3.5111538461538458</v>
      </c>
      <c r="P41">
        <f t="shared" si="8"/>
        <v>0</v>
      </c>
      <c r="R41">
        <f t="shared" si="9"/>
        <v>1.3848461538461541</v>
      </c>
    </row>
    <row r="42" spans="1:19" x14ac:dyDescent="0.25">
      <c r="A42">
        <v>16</v>
      </c>
      <c r="B42">
        <v>3015</v>
      </c>
      <c r="C42" s="3">
        <v>43591.666666666664</v>
      </c>
      <c r="D42">
        <v>1.909</v>
      </c>
      <c r="E42">
        <f t="shared" si="10"/>
        <v>2.2026923076923075</v>
      </c>
      <c r="G42">
        <f>'Secondary load consumption'!J18</f>
        <v>3296</v>
      </c>
      <c r="H42">
        <f t="shared" si="1"/>
        <v>3.2959999999999998</v>
      </c>
      <c r="I42">
        <f>'Total weekend hourly demand'!A18/1000</f>
        <v>3.6960000000000002</v>
      </c>
      <c r="J42">
        <f t="shared" si="2"/>
        <v>1.0933076923076923</v>
      </c>
      <c r="K42">
        <f t="shared" si="3"/>
        <v>1.4933076923076927</v>
      </c>
      <c r="L42">
        <f t="shared" si="4"/>
        <v>1.0933076923076923</v>
      </c>
      <c r="M42">
        <f t="shared" si="5"/>
        <v>1.4933076923076927</v>
      </c>
      <c r="N42">
        <f t="shared" si="6"/>
        <v>2.2026923076923075</v>
      </c>
      <c r="O42">
        <f t="shared" si="7"/>
        <v>2.2026923076923075</v>
      </c>
      <c r="P42">
        <f t="shared" si="8"/>
        <v>0</v>
      </c>
      <c r="R42">
        <f t="shared" si="9"/>
        <v>1.4933076923076927</v>
      </c>
    </row>
    <row r="43" spans="1:19" x14ac:dyDescent="0.25">
      <c r="A43">
        <v>17</v>
      </c>
      <c r="B43">
        <v>3016</v>
      </c>
      <c r="C43" s="3">
        <v>43591.708333333336</v>
      </c>
      <c r="D43">
        <v>0.73599999999999999</v>
      </c>
      <c r="E43">
        <f t="shared" si="10"/>
        <v>0.84923076923076912</v>
      </c>
      <c r="G43">
        <f>'Secondary load consumption'!J19</f>
        <v>3296</v>
      </c>
      <c r="H43">
        <f t="shared" si="1"/>
        <v>3.2959999999999998</v>
      </c>
      <c r="I43">
        <f>'Total weekend hourly demand'!A19/1000</f>
        <v>3.6960000000000002</v>
      </c>
      <c r="J43">
        <f t="shared" si="2"/>
        <v>2.4467692307692306</v>
      </c>
      <c r="K43">
        <f t="shared" si="3"/>
        <v>2.8467692307692309</v>
      </c>
      <c r="L43">
        <f t="shared" si="4"/>
        <v>2.4467692307692306</v>
      </c>
      <c r="M43">
        <f t="shared" si="5"/>
        <v>2.8467692307692309</v>
      </c>
      <c r="N43">
        <f t="shared" si="6"/>
        <v>0.84923076923076912</v>
      </c>
      <c r="O43">
        <f t="shared" si="7"/>
        <v>0.84923076923076912</v>
      </c>
      <c r="P43">
        <f t="shared" si="8"/>
        <v>0</v>
      </c>
      <c r="R43">
        <f t="shared" si="9"/>
        <v>2.8467692307692309</v>
      </c>
    </row>
    <row r="44" spans="1:19" x14ac:dyDescent="0.25">
      <c r="A44">
        <v>18</v>
      </c>
      <c r="B44">
        <v>3017</v>
      </c>
      <c r="C44" s="3">
        <v>43591.75</v>
      </c>
      <c r="D44">
        <v>2.4E-2</v>
      </c>
      <c r="E44">
        <f t="shared" si="10"/>
        <v>2.769230769230769E-2</v>
      </c>
      <c r="G44">
        <f>'Secondary load consumption'!J20</f>
        <v>1816</v>
      </c>
      <c r="H44">
        <f t="shared" si="1"/>
        <v>1.8160000000000001</v>
      </c>
      <c r="I44">
        <f>'Total weekend hourly demand'!A20/1000</f>
        <v>2.4159999999999999</v>
      </c>
      <c r="J44">
        <f t="shared" si="2"/>
        <v>1.7883076923076924</v>
      </c>
      <c r="K44">
        <f t="shared" si="3"/>
        <v>2.3883076923076922</v>
      </c>
      <c r="L44">
        <f t="shared" si="4"/>
        <v>1.7883076923076924</v>
      </c>
      <c r="M44">
        <f t="shared" si="5"/>
        <v>2.3883076923076922</v>
      </c>
      <c r="N44">
        <f t="shared" si="6"/>
        <v>2.769230769230769E-2</v>
      </c>
      <c r="O44">
        <f t="shared" si="7"/>
        <v>2.769230769230769E-2</v>
      </c>
      <c r="P44">
        <f t="shared" si="8"/>
        <v>0</v>
      </c>
      <c r="R44">
        <f t="shared" si="9"/>
        <v>2.3883076923076922</v>
      </c>
    </row>
    <row r="45" spans="1:19" x14ac:dyDescent="0.25">
      <c r="A45">
        <v>19</v>
      </c>
      <c r="B45">
        <v>3018</v>
      </c>
      <c r="C45" s="3">
        <v>43591.791666666664</v>
      </c>
      <c r="D45">
        <v>0</v>
      </c>
      <c r="E45">
        <f t="shared" si="10"/>
        <v>0</v>
      </c>
      <c r="G45">
        <f>'Secondary load consumption'!J21</f>
        <v>1816</v>
      </c>
      <c r="H45">
        <f t="shared" si="1"/>
        <v>1.8160000000000001</v>
      </c>
      <c r="I45">
        <f>'Total weekend hourly demand'!A21/1000</f>
        <v>2.4159999999999999</v>
      </c>
      <c r="J45">
        <f t="shared" si="2"/>
        <v>1.8160000000000001</v>
      </c>
      <c r="K45">
        <f t="shared" si="3"/>
        <v>2.4159999999999999</v>
      </c>
      <c r="L45">
        <f t="shared" si="4"/>
        <v>1.8160000000000001</v>
      </c>
      <c r="M45">
        <f t="shared" si="5"/>
        <v>2.4159999999999999</v>
      </c>
      <c r="N45">
        <f t="shared" si="6"/>
        <v>0</v>
      </c>
      <c r="O45">
        <f t="shared" si="7"/>
        <v>0</v>
      </c>
      <c r="P45">
        <f t="shared" si="8"/>
        <v>0</v>
      </c>
      <c r="R45">
        <f t="shared" si="9"/>
        <v>2.4159999999999999</v>
      </c>
    </row>
    <row r="46" spans="1:19" x14ac:dyDescent="0.25">
      <c r="A46">
        <v>20</v>
      </c>
      <c r="B46">
        <v>3019</v>
      </c>
      <c r="C46" s="3">
        <v>43591.833333333336</v>
      </c>
      <c r="D46">
        <v>0</v>
      </c>
      <c r="E46">
        <f t="shared" si="10"/>
        <v>0</v>
      </c>
      <c r="G46">
        <f>'Secondary load consumption'!J22</f>
        <v>0</v>
      </c>
      <c r="H46">
        <f t="shared" si="1"/>
        <v>0</v>
      </c>
      <c r="I46">
        <f>'Total weekend hourly demand'!A22/1000</f>
        <v>0.6</v>
      </c>
      <c r="J46">
        <f t="shared" si="2"/>
        <v>0</v>
      </c>
      <c r="K46">
        <f t="shared" si="3"/>
        <v>0.6</v>
      </c>
      <c r="L46">
        <f t="shared" si="4"/>
        <v>0</v>
      </c>
      <c r="M46">
        <f t="shared" si="5"/>
        <v>0.6</v>
      </c>
      <c r="N46">
        <f>IF(E46&gt;H46,H46,E46)</f>
        <v>0</v>
      </c>
      <c r="O46">
        <f t="shared" si="7"/>
        <v>0</v>
      </c>
      <c r="P46">
        <f t="shared" si="8"/>
        <v>0</v>
      </c>
      <c r="R46">
        <f t="shared" si="9"/>
        <v>0.6</v>
      </c>
    </row>
    <row r="47" spans="1:19" x14ac:dyDescent="0.25">
      <c r="A47">
        <v>21</v>
      </c>
      <c r="B47">
        <v>3020</v>
      </c>
      <c r="C47" s="3">
        <v>43591.875</v>
      </c>
      <c r="D47">
        <v>0</v>
      </c>
      <c r="E47">
        <f t="shared" si="10"/>
        <v>0</v>
      </c>
      <c r="G47">
        <f>'Secondary load consumption'!J23</f>
        <v>0</v>
      </c>
      <c r="H47">
        <f t="shared" si="1"/>
        <v>0</v>
      </c>
      <c r="I47">
        <f>'Total weekend hourly demand'!A23/1000</f>
        <v>0.6</v>
      </c>
      <c r="J47">
        <f t="shared" si="2"/>
        <v>0</v>
      </c>
      <c r="K47">
        <f t="shared" si="3"/>
        <v>0.6</v>
      </c>
      <c r="L47">
        <f t="shared" si="4"/>
        <v>0</v>
      </c>
      <c r="M47">
        <f t="shared" si="5"/>
        <v>0.6</v>
      </c>
      <c r="N47">
        <f t="shared" si="6"/>
        <v>0</v>
      </c>
      <c r="O47">
        <f t="shared" si="7"/>
        <v>0</v>
      </c>
      <c r="P47">
        <f t="shared" si="8"/>
        <v>0</v>
      </c>
      <c r="R47">
        <f t="shared" si="9"/>
        <v>0.6</v>
      </c>
    </row>
    <row r="48" spans="1:19" x14ac:dyDescent="0.25">
      <c r="A48">
        <v>22</v>
      </c>
      <c r="B48">
        <v>3021</v>
      </c>
      <c r="C48" s="3">
        <v>43591.916666666664</v>
      </c>
      <c r="D48">
        <v>0</v>
      </c>
      <c r="E48">
        <f t="shared" si="10"/>
        <v>0</v>
      </c>
      <c r="G48">
        <f>'Secondary load consumption'!J24</f>
        <v>0</v>
      </c>
      <c r="H48">
        <f t="shared" si="1"/>
        <v>0</v>
      </c>
      <c r="I48">
        <f>'Total weekend hourly demand'!A24/1000</f>
        <v>0.6</v>
      </c>
      <c r="J48">
        <f t="shared" si="2"/>
        <v>0</v>
      </c>
      <c r="K48">
        <f t="shared" si="3"/>
        <v>0.6</v>
      </c>
      <c r="L48">
        <f t="shared" si="4"/>
        <v>0</v>
      </c>
      <c r="M48">
        <f t="shared" si="5"/>
        <v>0.6</v>
      </c>
      <c r="N48">
        <f t="shared" si="6"/>
        <v>0</v>
      </c>
      <c r="O48">
        <f t="shared" si="7"/>
        <v>0</v>
      </c>
      <c r="P48">
        <f t="shared" si="8"/>
        <v>0</v>
      </c>
      <c r="R48">
        <f t="shared" si="9"/>
        <v>0.6</v>
      </c>
    </row>
    <row r="49" spans="1:18" x14ac:dyDescent="0.25">
      <c r="A49">
        <v>23</v>
      </c>
      <c r="B49">
        <v>3022</v>
      </c>
      <c r="C49" s="3">
        <v>43591.958333333336</v>
      </c>
      <c r="D49">
        <v>0</v>
      </c>
      <c r="E49">
        <f t="shared" si="10"/>
        <v>0</v>
      </c>
      <c r="G49">
        <f>'Secondary load consumption'!J25</f>
        <v>0</v>
      </c>
      <c r="H49">
        <f t="shared" si="1"/>
        <v>0</v>
      </c>
      <c r="I49">
        <f>'Total weekend hourly demand'!A25/1000</f>
        <v>0.6</v>
      </c>
      <c r="J49">
        <f t="shared" si="2"/>
        <v>0</v>
      </c>
      <c r="K49">
        <f t="shared" si="3"/>
        <v>0.6</v>
      </c>
      <c r="L49">
        <f t="shared" si="4"/>
        <v>0</v>
      </c>
      <c r="M49">
        <f t="shared" si="5"/>
        <v>0.6</v>
      </c>
      <c r="N49">
        <f t="shared" si="6"/>
        <v>0</v>
      </c>
      <c r="O49">
        <f t="shared" si="7"/>
        <v>0</v>
      </c>
      <c r="P49">
        <f t="shared" si="8"/>
        <v>0</v>
      </c>
      <c r="R49">
        <f t="shared" si="9"/>
        <v>0.6</v>
      </c>
    </row>
    <row r="50" spans="1:18" x14ac:dyDescent="0.25">
      <c r="E50">
        <f>SUM(E2:E49)</f>
        <v>85.174046153846149</v>
      </c>
      <c r="H50">
        <f>SUM(H2:H49)</f>
        <v>93.984000000000009</v>
      </c>
      <c r="I50">
        <f>SUM(I2:I49)</f>
        <v>115.18399999999998</v>
      </c>
      <c r="J50">
        <f t="shared" si="2"/>
        <v>8.80995384615386</v>
      </c>
      <c r="K50">
        <f>SUM(K2:K49)</f>
        <v>30.00995384615387</v>
      </c>
      <c r="L50">
        <f t="shared" si="4"/>
        <v>8.80995384615386</v>
      </c>
      <c r="M50">
        <f>SUM(M2:M49)</f>
        <v>39.0441230769231</v>
      </c>
      <c r="N50">
        <f t="shared" si="6"/>
        <v>85.174046153846149</v>
      </c>
      <c r="P50">
        <f>SUM(P2:P49)</f>
        <v>-9.0341692307692298</v>
      </c>
      <c r="R50">
        <f t="shared" si="9"/>
        <v>30.00995384615387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5379-0E65-4B68-963F-8E004286C74C}">
  <dimension ref="A1:J364"/>
  <sheetViews>
    <sheetView zoomScale="70" zoomScaleNormal="70" workbookViewId="0">
      <selection activeCell="E1" activeCellId="2" sqref="H1:H1048576 G1:G1048576 E1:E1048576"/>
    </sheetView>
  </sheetViews>
  <sheetFormatPr defaultRowHeight="15" x14ac:dyDescent="0.25"/>
  <cols>
    <col min="1" max="1" width="5.28515625" bestFit="1" customWidth="1"/>
    <col min="2" max="2" width="20.140625" bestFit="1" customWidth="1"/>
    <col min="3" max="3" width="10" bestFit="1" customWidth="1"/>
    <col min="4" max="4" width="16" bestFit="1" customWidth="1"/>
    <col min="6" max="6" width="16.28515625" bestFit="1" customWidth="1"/>
  </cols>
  <sheetData>
    <row r="1" spans="1:10" x14ac:dyDescent="0.25">
      <c r="A1" t="s">
        <v>45</v>
      </c>
      <c r="B1" t="s">
        <v>35</v>
      </c>
      <c r="C1" t="s">
        <v>49</v>
      </c>
      <c r="D1" t="s">
        <v>38</v>
      </c>
      <c r="E1" t="s">
        <v>38</v>
      </c>
      <c r="F1" t="s">
        <v>41</v>
      </c>
      <c r="G1" t="s">
        <v>50</v>
      </c>
      <c r="H1" t="s">
        <v>43</v>
      </c>
      <c r="I1" t="s">
        <v>44</v>
      </c>
    </row>
    <row r="2" spans="1:10" x14ac:dyDescent="0.25">
      <c r="A2">
        <v>0</v>
      </c>
      <c r="B2">
        <f>'Daily generation'!B1</f>
        <v>95.07</v>
      </c>
      <c r="C2">
        <f>'Monthly demand profile'!E2</f>
        <v>50.634399999999992</v>
      </c>
      <c r="D2">
        <f t="shared" ref="D2:D65" si="0">C2-B2</f>
        <v>-44.435600000000001</v>
      </c>
      <c r="E2">
        <f t="shared" ref="E2:E65" si="1">IF(D2&lt;0,0,D2)</f>
        <v>0</v>
      </c>
      <c r="F2">
        <f t="shared" ref="F2:F65" si="2">IF(B2&gt;C2,C2,B2)</f>
        <v>50.634399999999992</v>
      </c>
      <c r="G2">
        <f>IF(B2&gt;C2,C2,B2)</f>
        <v>50.634399999999992</v>
      </c>
      <c r="H2">
        <f>IF(D2&lt;0,D2,0)</f>
        <v>-44.435600000000001</v>
      </c>
      <c r="I2">
        <f>E2+H2</f>
        <v>-44.435600000000001</v>
      </c>
    </row>
    <row r="3" spans="1:10" x14ac:dyDescent="0.25">
      <c r="A3">
        <v>1</v>
      </c>
      <c r="B3">
        <f>'Daily generation'!B2</f>
        <v>92.27</v>
      </c>
      <c r="C3">
        <f>'Monthly demand profile'!E3</f>
        <v>50.634399999999992</v>
      </c>
      <c r="D3">
        <f t="shared" si="0"/>
        <v>-41.635600000000004</v>
      </c>
      <c r="E3">
        <f t="shared" si="1"/>
        <v>0</v>
      </c>
      <c r="F3">
        <f t="shared" si="2"/>
        <v>50.634399999999992</v>
      </c>
      <c r="G3">
        <f t="shared" ref="G3:G66" si="3">IF(B3&gt;C3,C3,B3)</f>
        <v>50.634399999999992</v>
      </c>
      <c r="H3">
        <f t="shared" ref="H3:H66" si="4">IF(D3&lt;0,D3,0)</f>
        <v>-41.635600000000004</v>
      </c>
      <c r="I3">
        <f t="shared" ref="I3:I66" si="5">E3+H3</f>
        <v>-41.635600000000004</v>
      </c>
    </row>
    <row r="4" spans="1:10" x14ac:dyDescent="0.25">
      <c r="A4">
        <v>2</v>
      </c>
      <c r="B4">
        <f>'Daily generation'!B3</f>
        <v>88.804000000000002</v>
      </c>
      <c r="C4">
        <f>'Monthly demand profile'!E4</f>
        <v>50.634399999999992</v>
      </c>
      <c r="D4">
        <f t="shared" si="0"/>
        <v>-38.16960000000001</v>
      </c>
      <c r="E4">
        <f t="shared" si="1"/>
        <v>0</v>
      </c>
      <c r="F4">
        <f t="shared" si="2"/>
        <v>50.634399999999992</v>
      </c>
      <c r="G4">
        <f t="shared" si="3"/>
        <v>50.634399999999992</v>
      </c>
      <c r="H4">
        <f t="shared" si="4"/>
        <v>-38.16960000000001</v>
      </c>
      <c r="I4">
        <f t="shared" si="5"/>
        <v>-38.16960000000001</v>
      </c>
    </row>
    <row r="5" spans="1:10" x14ac:dyDescent="0.25">
      <c r="A5">
        <v>3</v>
      </c>
      <c r="B5">
        <f>'Daily generation'!B4</f>
        <v>65.322000000000003</v>
      </c>
      <c r="C5">
        <f>'Monthly demand profile'!E5</f>
        <v>50.634399999999992</v>
      </c>
      <c r="D5">
        <f t="shared" si="0"/>
        <v>-14.68760000000001</v>
      </c>
      <c r="E5">
        <f t="shared" si="1"/>
        <v>0</v>
      </c>
      <c r="F5">
        <f t="shared" si="2"/>
        <v>50.634399999999992</v>
      </c>
      <c r="G5">
        <f t="shared" si="3"/>
        <v>50.634399999999992</v>
      </c>
      <c r="H5">
        <f t="shared" si="4"/>
        <v>-14.68760000000001</v>
      </c>
      <c r="I5">
        <f t="shared" si="5"/>
        <v>-14.68760000000001</v>
      </c>
    </row>
    <row r="6" spans="1:10" x14ac:dyDescent="0.25">
      <c r="A6">
        <v>4</v>
      </c>
      <c r="B6">
        <f>'Daily generation'!B5</f>
        <v>95.125</v>
      </c>
      <c r="C6">
        <f>'Monthly demand profile'!E6</f>
        <v>50.634399999999992</v>
      </c>
      <c r="D6">
        <f t="shared" si="0"/>
        <v>-44.490600000000008</v>
      </c>
      <c r="E6">
        <f t="shared" si="1"/>
        <v>0</v>
      </c>
      <c r="F6">
        <f t="shared" si="2"/>
        <v>50.634399999999992</v>
      </c>
      <c r="G6">
        <f t="shared" si="3"/>
        <v>50.634399999999992</v>
      </c>
      <c r="H6">
        <f t="shared" si="4"/>
        <v>-44.490600000000008</v>
      </c>
      <c r="I6">
        <f t="shared" si="5"/>
        <v>-44.490600000000008</v>
      </c>
    </row>
    <row r="7" spans="1:10" x14ac:dyDescent="0.25">
      <c r="A7">
        <v>5</v>
      </c>
      <c r="B7">
        <f>'Daily generation'!B6</f>
        <v>99.052000000000007</v>
      </c>
      <c r="C7">
        <f>'Monthly demand profile'!E7</f>
        <v>57.591999999999999</v>
      </c>
      <c r="D7">
        <f t="shared" si="0"/>
        <v>-41.460000000000008</v>
      </c>
      <c r="E7">
        <f t="shared" si="1"/>
        <v>0</v>
      </c>
      <c r="F7">
        <f t="shared" si="2"/>
        <v>57.591999999999999</v>
      </c>
      <c r="G7">
        <f t="shared" si="3"/>
        <v>57.591999999999999</v>
      </c>
      <c r="H7">
        <f t="shared" si="4"/>
        <v>-41.460000000000008</v>
      </c>
      <c r="I7">
        <f t="shared" si="5"/>
        <v>-41.460000000000008</v>
      </c>
    </row>
    <row r="8" spans="1:10" x14ac:dyDescent="0.25">
      <c r="A8">
        <v>6</v>
      </c>
      <c r="B8">
        <f>'Daily generation'!B7</f>
        <v>100.74299999999999</v>
      </c>
      <c r="C8">
        <f>'Monthly demand profile'!E8</f>
        <v>57.591999999999999</v>
      </c>
      <c r="D8">
        <f t="shared" si="0"/>
        <v>-43.150999999999996</v>
      </c>
      <c r="E8">
        <f t="shared" si="1"/>
        <v>0</v>
      </c>
      <c r="F8">
        <f t="shared" si="2"/>
        <v>57.591999999999999</v>
      </c>
      <c r="G8">
        <f t="shared" si="3"/>
        <v>57.591999999999999</v>
      </c>
      <c r="H8">
        <f t="shared" si="4"/>
        <v>-43.150999999999996</v>
      </c>
      <c r="I8">
        <f t="shared" si="5"/>
        <v>-43.150999999999996</v>
      </c>
    </row>
    <row r="9" spans="1:10" x14ac:dyDescent="0.25">
      <c r="A9">
        <v>7</v>
      </c>
      <c r="B9">
        <f>'Daily generation'!B8</f>
        <v>76.584000000000003</v>
      </c>
      <c r="C9">
        <f>'Monthly demand profile'!E9</f>
        <v>50.634399999999992</v>
      </c>
      <c r="D9">
        <f t="shared" si="0"/>
        <v>-25.949600000000011</v>
      </c>
      <c r="E9">
        <f t="shared" si="1"/>
        <v>0</v>
      </c>
      <c r="F9">
        <f t="shared" si="2"/>
        <v>50.634399999999992</v>
      </c>
      <c r="G9">
        <f t="shared" si="3"/>
        <v>50.634399999999992</v>
      </c>
      <c r="H9">
        <f t="shared" si="4"/>
        <v>-25.949600000000011</v>
      </c>
      <c r="I9">
        <f t="shared" si="5"/>
        <v>-25.949600000000011</v>
      </c>
    </row>
    <row r="10" spans="1:10" x14ac:dyDescent="0.25">
      <c r="A10">
        <v>8</v>
      </c>
      <c r="B10">
        <f>'Daily generation'!B9</f>
        <v>79.894000000000005</v>
      </c>
      <c r="C10">
        <f>'Monthly demand profile'!E10</f>
        <v>50.634399999999992</v>
      </c>
      <c r="D10">
        <f t="shared" si="0"/>
        <v>-29.259600000000013</v>
      </c>
      <c r="E10">
        <f t="shared" si="1"/>
        <v>0</v>
      </c>
      <c r="F10">
        <f t="shared" si="2"/>
        <v>50.634399999999992</v>
      </c>
      <c r="G10">
        <f t="shared" si="3"/>
        <v>50.634399999999992</v>
      </c>
      <c r="H10">
        <f t="shared" si="4"/>
        <v>-29.259600000000013</v>
      </c>
      <c r="I10">
        <f t="shared" si="5"/>
        <v>-29.259600000000013</v>
      </c>
    </row>
    <row r="11" spans="1:10" x14ac:dyDescent="0.25">
      <c r="A11">
        <v>9</v>
      </c>
      <c r="B11">
        <f>'Daily generation'!B10</f>
        <v>81.09</v>
      </c>
      <c r="C11">
        <f>'Monthly demand profile'!E11</f>
        <v>50.634399999999992</v>
      </c>
      <c r="D11">
        <f t="shared" si="0"/>
        <v>-30.455600000000011</v>
      </c>
      <c r="E11">
        <f t="shared" si="1"/>
        <v>0</v>
      </c>
      <c r="F11">
        <f t="shared" si="2"/>
        <v>50.634399999999992</v>
      </c>
      <c r="G11">
        <f t="shared" si="3"/>
        <v>50.634399999999992</v>
      </c>
      <c r="H11">
        <f t="shared" si="4"/>
        <v>-30.455600000000011</v>
      </c>
      <c r="I11">
        <f t="shared" si="5"/>
        <v>-30.455600000000011</v>
      </c>
    </row>
    <row r="12" spans="1:10" x14ac:dyDescent="0.25">
      <c r="A12">
        <v>10</v>
      </c>
      <c r="B12">
        <f>'Daily generation'!B11</f>
        <v>64.433000000000007</v>
      </c>
      <c r="C12">
        <f>'Monthly demand profile'!E12</f>
        <v>50.634399999999992</v>
      </c>
      <c r="D12">
        <f t="shared" si="0"/>
        <v>-13.798600000000015</v>
      </c>
      <c r="E12">
        <f t="shared" si="1"/>
        <v>0</v>
      </c>
      <c r="F12">
        <f t="shared" si="2"/>
        <v>50.634399999999992</v>
      </c>
      <c r="G12">
        <f t="shared" si="3"/>
        <v>50.634399999999992</v>
      </c>
      <c r="H12">
        <f t="shared" si="4"/>
        <v>-13.798600000000015</v>
      </c>
      <c r="I12">
        <f t="shared" si="5"/>
        <v>-13.798600000000015</v>
      </c>
    </row>
    <row r="13" spans="1:10" x14ac:dyDescent="0.25">
      <c r="A13">
        <v>11</v>
      </c>
      <c r="B13">
        <f>'Daily generation'!B12</f>
        <v>82.537999999999997</v>
      </c>
      <c r="C13">
        <f>'Monthly demand profile'!E13</f>
        <v>50.634399999999992</v>
      </c>
      <c r="D13">
        <f t="shared" si="0"/>
        <v>-31.903600000000004</v>
      </c>
      <c r="E13">
        <f t="shared" si="1"/>
        <v>0</v>
      </c>
      <c r="F13">
        <f t="shared" si="2"/>
        <v>50.634399999999992</v>
      </c>
      <c r="G13">
        <f t="shared" si="3"/>
        <v>50.634399999999992</v>
      </c>
      <c r="H13">
        <f t="shared" si="4"/>
        <v>-31.903600000000004</v>
      </c>
      <c r="I13">
        <f t="shared" si="5"/>
        <v>-31.903600000000004</v>
      </c>
    </row>
    <row r="14" spans="1:10" x14ac:dyDescent="0.25">
      <c r="A14">
        <v>12</v>
      </c>
      <c r="B14">
        <f>'Daily generation'!B13</f>
        <v>62.261000000000003</v>
      </c>
      <c r="C14">
        <f>'Monthly demand profile'!E14</f>
        <v>57.591999999999999</v>
      </c>
      <c r="D14">
        <f t="shared" si="0"/>
        <v>-4.669000000000004</v>
      </c>
      <c r="E14">
        <f t="shared" si="1"/>
        <v>0</v>
      </c>
      <c r="F14">
        <f t="shared" si="2"/>
        <v>57.591999999999999</v>
      </c>
      <c r="G14">
        <f t="shared" si="3"/>
        <v>57.591999999999999</v>
      </c>
      <c r="H14">
        <f t="shared" si="4"/>
        <v>-4.669000000000004</v>
      </c>
      <c r="I14">
        <f t="shared" si="5"/>
        <v>-4.669000000000004</v>
      </c>
      <c r="J14">
        <f>SUM(I2:I25)</f>
        <v>-588.30480000000011</v>
      </c>
    </row>
    <row r="15" spans="1:10" x14ac:dyDescent="0.25">
      <c r="A15">
        <v>13</v>
      </c>
      <c r="B15">
        <f>'Daily generation'!B14</f>
        <v>67.674999999999997</v>
      </c>
      <c r="C15">
        <f>'Monthly demand profile'!E15</f>
        <v>57.591999999999999</v>
      </c>
      <c r="D15">
        <f t="shared" si="0"/>
        <v>-10.082999999999998</v>
      </c>
      <c r="E15">
        <f t="shared" si="1"/>
        <v>0</v>
      </c>
      <c r="F15">
        <f t="shared" si="2"/>
        <v>57.591999999999999</v>
      </c>
      <c r="G15">
        <f t="shared" si="3"/>
        <v>57.591999999999999</v>
      </c>
      <c r="H15">
        <f t="shared" si="4"/>
        <v>-10.082999999999998</v>
      </c>
      <c r="I15">
        <f t="shared" si="5"/>
        <v>-10.082999999999998</v>
      </c>
    </row>
    <row r="16" spans="1:10" x14ac:dyDescent="0.25">
      <c r="A16">
        <v>14</v>
      </c>
      <c r="B16">
        <f>'Daily generation'!B15</f>
        <v>75.105999999999995</v>
      </c>
      <c r="C16">
        <f>'Monthly demand profile'!E16</f>
        <v>50.634399999999992</v>
      </c>
      <c r="D16">
        <f t="shared" si="0"/>
        <v>-24.471600000000002</v>
      </c>
      <c r="E16">
        <f t="shared" si="1"/>
        <v>0</v>
      </c>
      <c r="F16">
        <f t="shared" si="2"/>
        <v>50.634399999999992</v>
      </c>
      <c r="G16">
        <f t="shared" si="3"/>
        <v>50.634399999999992</v>
      </c>
      <c r="H16">
        <f t="shared" si="4"/>
        <v>-24.471600000000002</v>
      </c>
      <c r="I16">
        <f t="shared" si="5"/>
        <v>-24.471600000000002</v>
      </c>
    </row>
    <row r="17" spans="1:9" x14ac:dyDescent="0.25">
      <c r="A17">
        <v>15</v>
      </c>
      <c r="B17">
        <f>'Daily generation'!B16</f>
        <v>65.212999999999994</v>
      </c>
      <c r="C17">
        <f>'Monthly demand profile'!E17</f>
        <v>50.634399999999992</v>
      </c>
      <c r="D17">
        <f t="shared" si="0"/>
        <v>-14.578600000000002</v>
      </c>
      <c r="E17">
        <f t="shared" si="1"/>
        <v>0</v>
      </c>
      <c r="F17">
        <f t="shared" si="2"/>
        <v>50.634399999999992</v>
      </c>
      <c r="G17">
        <f t="shared" si="3"/>
        <v>50.634399999999992</v>
      </c>
      <c r="H17">
        <f t="shared" si="4"/>
        <v>-14.578600000000002</v>
      </c>
      <c r="I17">
        <f t="shared" si="5"/>
        <v>-14.578600000000002</v>
      </c>
    </row>
    <row r="18" spans="1:9" x14ac:dyDescent="0.25">
      <c r="A18">
        <v>16</v>
      </c>
      <c r="B18">
        <f>'Daily generation'!B17</f>
        <v>76.031999999999996</v>
      </c>
      <c r="C18">
        <f>'Monthly demand profile'!E18</f>
        <v>50.634399999999992</v>
      </c>
      <c r="D18">
        <f t="shared" si="0"/>
        <v>-25.397600000000004</v>
      </c>
      <c r="E18">
        <f t="shared" si="1"/>
        <v>0</v>
      </c>
      <c r="F18">
        <f t="shared" si="2"/>
        <v>50.634399999999992</v>
      </c>
      <c r="G18">
        <f t="shared" si="3"/>
        <v>50.634399999999992</v>
      </c>
      <c r="H18">
        <f t="shared" si="4"/>
        <v>-25.397600000000004</v>
      </c>
      <c r="I18">
        <f t="shared" si="5"/>
        <v>-25.397600000000004</v>
      </c>
    </row>
    <row r="19" spans="1:9" x14ac:dyDescent="0.25">
      <c r="A19">
        <v>17</v>
      </c>
      <c r="B19">
        <f>'Daily generation'!B18</f>
        <v>60.817</v>
      </c>
      <c r="C19">
        <f>'Monthly demand profile'!E19</f>
        <v>50.634399999999992</v>
      </c>
      <c r="D19">
        <f t="shared" si="0"/>
        <v>-10.182600000000008</v>
      </c>
      <c r="E19">
        <f t="shared" si="1"/>
        <v>0</v>
      </c>
      <c r="F19">
        <f t="shared" si="2"/>
        <v>50.634399999999992</v>
      </c>
      <c r="G19">
        <f t="shared" si="3"/>
        <v>50.634399999999992</v>
      </c>
      <c r="H19">
        <f t="shared" si="4"/>
        <v>-10.182600000000008</v>
      </c>
      <c r="I19">
        <f t="shared" si="5"/>
        <v>-10.182600000000008</v>
      </c>
    </row>
    <row r="20" spans="1:9" x14ac:dyDescent="0.25">
      <c r="A20">
        <v>18</v>
      </c>
      <c r="B20">
        <f>'Daily generation'!B19</f>
        <v>80.766999999999996</v>
      </c>
      <c r="C20">
        <f>'Monthly demand profile'!E20</f>
        <v>50.634399999999992</v>
      </c>
      <c r="D20">
        <f t="shared" si="0"/>
        <v>-30.132600000000004</v>
      </c>
      <c r="E20">
        <f t="shared" si="1"/>
        <v>0</v>
      </c>
      <c r="F20">
        <f t="shared" si="2"/>
        <v>50.634399999999992</v>
      </c>
      <c r="G20">
        <f t="shared" si="3"/>
        <v>50.634399999999992</v>
      </c>
      <c r="H20">
        <f t="shared" si="4"/>
        <v>-30.132600000000004</v>
      </c>
      <c r="I20">
        <f t="shared" si="5"/>
        <v>-30.132600000000004</v>
      </c>
    </row>
    <row r="21" spans="1:9" x14ac:dyDescent="0.25">
      <c r="A21">
        <v>19</v>
      </c>
      <c r="B21">
        <f>'Daily generation'!B20</f>
        <v>58.2</v>
      </c>
      <c r="C21">
        <f>'Monthly demand profile'!E21</f>
        <v>57.591999999999999</v>
      </c>
      <c r="D21">
        <f t="shared" si="0"/>
        <v>-0.60800000000000409</v>
      </c>
      <c r="E21">
        <f t="shared" si="1"/>
        <v>0</v>
      </c>
      <c r="F21">
        <f t="shared" si="2"/>
        <v>57.591999999999999</v>
      </c>
      <c r="G21">
        <f t="shared" si="3"/>
        <v>57.591999999999999</v>
      </c>
      <c r="H21">
        <f t="shared" si="4"/>
        <v>-0.60800000000000409</v>
      </c>
      <c r="I21">
        <f t="shared" si="5"/>
        <v>-0.60800000000000409</v>
      </c>
    </row>
    <row r="22" spans="1:9" x14ac:dyDescent="0.25">
      <c r="A22">
        <v>20</v>
      </c>
      <c r="B22">
        <f>'Daily generation'!B21</f>
        <v>80.978999999999999</v>
      </c>
      <c r="C22">
        <f>'Monthly demand profile'!E22</f>
        <v>57.591999999999999</v>
      </c>
      <c r="D22">
        <f t="shared" si="0"/>
        <v>-23.387</v>
      </c>
      <c r="E22">
        <f t="shared" si="1"/>
        <v>0</v>
      </c>
      <c r="F22">
        <f t="shared" si="2"/>
        <v>57.591999999999999</v>
      </c>
      <c r="G22">
        <f t="shared" si="3"/>
        <v>57.591999999999999</v>
      </c>
      <c r="H22">
        <f t="shared" si="4"/>
        <v>-23.387</v>
      </c>
      <c r="I22">
        <f t="shared" si="5"/>
        <v>-23.387</v>
      </c>
    </row>
    <row r="23" spans="1:9" x14ac:dyDescent="0.25">
      <c r="A23">
        <v>21</v>
      </c>
      <c r="B23">
        <f>'Daily generation'!B22</f>
        <v>63.396999999999998</v>
      </c>
      <c r="C23">
        <f>'Monthly demand profile'!E23</f>
        <v>50.634399999999992</v>
      </c>
      <c r="D23">
        <f t="shared" si="0"/>
        <v>-12.762600000000006</v>
      </c>
      <c r="E23">
        <f t="shared" si="1"/>
        <v>0</v>
      </c>
      <c r="F23">
        <f t="shared" si="2"/>
        <v>50.634399999999992</v>
      </c>
      <c r="G23">
        <f t="shared" si="3"/>
        <v>50.634399999999992</v>
      </c>
      <c r="H23">
        <f t="shared" si="4"/>
        <v>-12.762600000000006</v>
      </c>
      <c r="I23">
        <f t="shared" si="5"/>
        <v>-12.762600000000006</v>
      </c>
    </row>
    <row r="24" spans="1:9" x14ac:dyDescent="0.25">
      <c r="A24">
        <v>22</v>
      </c>
      <c r="B24">
        <f>'Daily generation'!B23</f>
        <v>66.335999999999999</v>
      </c>
      <c r="C24">
        <f>'Monthly demand profile'!E24</f>
        <v>50.634399999999992</v>
      </c>
      <c r="D24">
        <f t="shared" si="0"/>
        <v>-15.701600000000006</v>
      </c>
      <c r="E24">
        <f t="shared" si="1"/>
        <v>0</v>
      </c>
      <c r="F24">
        <f t="shared" si="2"/>
        <v>50.634399999999992</v>
      </c>
      <c r="G24">
        <f t="shared" si="3"/>
        <v>50.634399999999992</v>
      </c>
      <c r="H24">
        <f t="shared" si="4"/>
        <v>-15.701600000000006</v>
      </c>
      <c r="I24">
        <f t="shared" si="5"/>
        <v>-15.701600000000006</v>
      </c>
    </row>
    <row r="25" spans="1:9" x14ac:dyDescent="0.25">
      <c r="A25">
        <v>23</v>
      </c>
      <c r="B25">
        <f>'Daily generation'!B24</f>
        <v>67.567999999999998</v>
      </c>
      <c r="C25">
        <f>'Monthly demand profile'!E25</f>
        <v>50.634399999999992</v>
      </c>
      <c r="D25">
        <f t="shared" si="0"/>
        <v>-16.933600000000006</v>
      </c>
      <c r="E25">
        <f t="shared" si="1"/>
        <v>0</v>
      </c>
      <c r="F25">
        <f t="shared" si="2"/>
        <v>50.634399999999992</v>
      </c>
      <c r="G25">
        <f t="shared" si="3"/>
        <v>50.634399999999992</v>
      </c>
      <c r="H25">
        <f t="shared" si="4"/>
        <v>-16.933600000000006</v>
      </c>
      <c r="I25">
        <f t="shared" si="5"/>
        <v>-16.933600000000006</v>
      </c>
    </row>
    <row r="26" spans="1:9" x14ac:dyDescent="0.25">
      <c r="A26">
        <v>24</v>
      </c>
      <c r="B26">
        <f>'Daily generation'!B25</f>
        <v>75.149000000000001</v>
      </c>
      <c r="C26">
        <f>'Monthly demand profile'!E26</f>
        <v>50.634399999999992</v>
      </c>
      <c r="D26">
        <f t="shared" si="0"/>
        <v>-24.514600000000009</v>
      </c>
      <c r="E26">
        <f t="shared" si="1"/>
        <v>0</v>
      </c>
      <c r="F26">
        <f t="shared" si="2"/>
        <v>50.634399999999992</v>
      </c>
      <c r="G26">
        <f t="shared" si="3"/>
        <v>50.634399999999992</v>
      </c>
      <c r="H26">
        <f t="shared" si="4"/>
        <v>-24.514600000000009</v>
      </c>
      <c r="I26">
        <f t="shared" si="5"/>
        <v>-24.514600000000009</v>
      </c>
    </row>
    <row r="27" spans="1:9" x14ac:dyDescent="0.25">
      <c r="A27">
        <v>25</v>
      </c>
      <c r="B27">
        <f>'Daily generation'!B26</f>
        <v>100.77200000000001</v>
      </c>
      <c r="C27">
        <f>'Monthly demand profile'!E27</f>
        <v>50.634399999999992</v>
      </c>
      <c r="D27">
        <f t="shared" si="0"/>
        <v>-50.137600000000013</v>
      </c>
      <c r="E27">
        <f t="shared" si="1"/>
        <v>0</v>
      </c>
      <c r="F27">
        <f t="shared" si="2"/>
        <v>50.634399999999992</v>
      </c>
      <c r="G27">
        <f t="shared" si="3"/>
        <v>50.634399999999992</v>
      </c>
      <c r="H27">
        <f t="shared" si="4"/>
        <v>-50.137600000000013</v>
      </c>
      <c r="I27">
        <f t="shared" si="5"/>
        <v>-50.137600000000013</v>
      </c>
    </row>
    <row r="28" spans="1:9" x14ac:dyDescent="0.25">
      <c r="A28">
        <v>26</v>
      </c>
      <c r="B28">
        <f>'Daily generation'!B27</f>
        <v>60.664999999999999</v>
      </c>
      <c r="C28">
        <f>'Monthly demand profile'!E28</f>
        <v>57.591999999999999</v>
      </c>
      <c r="D28">
        <f t="shared" si="0"/>
        <v>-3.0730000000000004</v>
      </c>
      <c r="E28">
        <f t="shared" si="1"/>
        <v>0</v>
      </c>
      <c r="F28">
        <f t="shared" si="2"/>
        <v>57.591999999999999</v>
      </c>
      <c r="G28">
        <f t="shared" si="3"/>
        <v>57.591999999999999</v>
      </c>
      <c r="H28">
        <f t="shared" si="4"/>
        <v>-3.0730000000000004</v>
      </c>
      <c r="I28">
        <f t="shared" si="5"/>
        <v>-3.0730000000000004</v>
      </c>
    </row>
    <row r="29" spans="1:9" x14ac:dyDescent="0.25">
      <c r="A29">
        <v>27</v>
      </c>
      <c r="B29">
        <f>'Daily generation'!B28</f>
        <v>59.408999999999999</v>
      </c>
      <c r="C29">
        <f>'Monthly demand profile'!E29</f>
        <v>57.591999999999999</v>
      </c>
      <c r="D29">
        <f t="shared" si="0"/>
        <v>-1.8170000000000002</v>
      </c>
      <c r="E29">
        <f t="shared" si="1"/>
        <v>0</v>
      </c>
      <c r="F29">
        <f t="shared" si="2"/>
        <v>57.591999999999999</v>
      </c>
      <c r="G29">
        <f t="shared" si="3"/>
        <v>57.591999999999999</v>
      </c>
      <c r="H29">
        <f t="shared" si="4"/>
        <v>-1.8170000000000002</v>
      </c>
      <c r="I29">
        <f t="shared" si="5"/>
        <v>-1.8170000000000002</v>
      </c>
    </row>
    <row r="30" spans="1:9" x14ac:dyDescent="0.25">
      <c r="A30">
        <v>28</v>
      </c>
      <c r="B30">
        <f>'Daily generation'!B29</f>
        <v>51.731000000000002</v>
      </c>
      <c r="C30">
        <f>'Monthly demand profile'!E30</f>
        <v>50.634399999999992</v>
      </c>
      <c r="D30">
        <f t="shared" si="0"/>
        <v>-1.0966000000000093</v>
      </c>
      <c r="E30">
        <f t="shared" si="1"/>
        <v>0</v>
      </c>
      <c r="F30">
        <f t="shared" si="2"/>
        <v>50.634399999999992</v>
      </c>
      <c r="G30">
        <f t="shared" si="3"/>
        <v>50.634399999999992</v>
      </c>
      <c r="H30">
        <f t="shared" si="4"/>
        <v>-1.0966000000000093</v>
      </c>
      <c r="I30">
        <f t="shared" si="5"/>
        <v>-1.0966000000000093</v>
      </c>
    </row>
    <row r="31" spans="1:9" x14ac:dyDescent="0.25">
      <c r="A31">
        <v>29</v>
      </c>
      <c r="B31">
        <f>'Daily generation'!B30</f>
        <v>67.769000000000005</v>
      </c>
      <c r="C31">
        <f>'Monthly demand profile'!E31</f>
        <v>50.634399999999992</v>
      </c>
      <c r="D31">
        <f t="shared" si="0"/>
        <v>-17.134600000000013</v>
      </c>
      <c r="E31">
        <f t="shared" si="1"/>
        <v>0</v>
      </c>
      <c r="F31">
        <f t="shared" si="2"/>
        <v>50.634399999999992</v>
      </c>
      <c r="G31">
        <f t="shared" si="3"/>
        <v>50.634399999999992</v>
      </c>
      <c r="H31">
        <f t="shared" si="4"/>
        <v>-17.134600000000013</v>
      </c>
      <c r="I31">
        <f t="shared" si="5"/>
        <v>-17.134600000000013</v>
      </c>
    </row>
    <row r="32" spans="1:9" x14ac:dyDescent="0.25">
      <c r="A32">
        <v>30</v>
      </c>
      <c r="B32">
        <f>'Daily generation'!B31</f>
        <v>77.322000000000003</v>
      </c>
      <c r="C32">
        <f>'Monthly demand profile'!E32</f>
        <v>50.634399999999992</v>
      </c>
      <c r="D32">
        <f t="shared" si="0"/>
        <v>-26.68760000000001</v>
      </c>
      <c r="E32">
        <f t="shared" si="1"/>
        <v>0</v>
      </c>
      <c r="F32">
        <f t="shared" si="2"/>
        <v>50.634399999999992</v>
      </c>
      <c r="G32">
        <f t="shared" si="3"/>
        <v>50.634399999999992</v>
      </c>
      <c r="H32">
        <f t="shared" si="4"/>
        <v>-26.68760000000001</v>
      </c>
      <c r="I32">
        <f t="shared" si="5"/>
        <v>-26.68760000000001</v>
      </c>
    </row>
    <row r="33" spans="1:10" x14ac:dyDescent="0.25">
      <c r="A33">
        <v>31</v>
      </c>
      <c r="B33">
        <f>'Daily generation'!B32</f>
        <v>83.406999999999996</v>
      </c>
      <c r="C33">
        <f>'Monthly demand profile'!E33</f>
        <v>50.634399999999992</v>
      </c>
      <c r="D33">
        <f t="shared" si="0"/>
        <v>-32.772600000000004</v>
      </c>
      <c r="E33">
        <f t="shared" si="1"/>
        <v>0</v>
      </c>
      <c r="F33">
        <f t="shared" si="2"/>
        <v>50.634399999999992</v>
      </c>
      <c r="G33">
        <f t="shared" si="3"/>
        <v>50.634399999999992</v>
      </c>
      <c r="H33">
        <f t="shared" si="4"/>
        <v>-32.772600000000004</v>
      </c>
      <c r="I33">
        <f t="shared" si="5"/>
        <v>-32.772600000000004</v>
      </c>
      <c r="J33">
        <f>SUM(I26:I49)</f>
        <v>-476.30320000000012</v>
      </c>
    </row>
    <row r="34" spans="1:10" x14ac:dyDescent="0.25">
      <c r="A34">
        <v>32</v>
      </c>
      <c r="B34">
        <f>'Daily generation'!B33</f>
        <v>49.606999999999999</v>
      </c>
      <c r="C34">
        <f>'Monthly demand profile'!E34</f>
        <v>50.634399999999992</v>
      </c>
      <c r="D34">
        <f t="shared" si="0"/>
        <v>1.027399999999993</v>
      </c>
      <c r="E34">
        <f t="shared" si="1"/>
        <v>1.027399999999993</v>
      </c>
      <c r="F34">
        <f t="shared" si="2"/>
        <v>49.606999999999999</v>
      </c>
      <c r="G34">
        <f t="shared" si="3"/>
        <v>49.606999999999999</v>
      </c>
      <c r="H34">
        <f t="shared" si="4"/>
        <v>0</v>
      </c>
      <c r="I34">
        <f t="shared" si="5"/>
        <v>1.027399999999993</v>
      </c>
    </row>
    <row r="35" spans="1:10" x14ac:dyDescent="0.25">
      <c r="A35">
        <v>33</v>
      </c>
      <c r="B35">
        <f>'Daily generation'!B34</f>
        <v>94.745000000000005</v>
      </c>
      <c r="C35">
        <f>'Monthly demand profile'!E35</f>
        <v>57.591999999999999</v>
      </c>
      <c r="D35">
        <f t="shared" si="0"/>
        <v>-37.153000000000006</v>
      </c>
      <c r="E35">
        <f t="shared" si="1"/>
        <v>0</v>
      </c>
      <c r="F35">
        <f t="shared" si="2"/>
        <v>57.591999999999999</v>
      </c>
      <c r="G35">
        <f t="shared" si="3"/>
        <v>57.591999999999999</v>
      </c>
      <c r="H35">
        <f t="shared" si="4"/>
        <v>-37.153000000000006</v>
      </c>
      <c r="I35">
        <f t="shared" si="5"/>
        <v>-37.153000000000006</v>
      </c>
    </row>
    <row r="36" spans="1:10" x14ac:dyDescent="0.25">
      <c r="A36">
        <v>34</v>
      </c>
      <c r="B36">
        <f>'Daily generation'!B35</f>
        <v>59.058</v>
      </c>
      <c r="C36">
        <f>'Monthly demand profile'!E36</f>
        <v>57.591999999999999</v>
      </c>
      <c r="D36">
        <f t="shared" si="0"/>
        <v>-1.4660000000000011</v>
      </c>
      <c r="E36">
        <f t="shared" si="1"/>
        <v>0</v>
      </c>
      <c r="F36">
        <f t="shared" si="2"/>
        <v>57.591999999999999</v>
      </c>
      <c r="G36">
        <f t="shared" si="3"/>
        <v>57.591999999999999</v>
      </c>
      <c r="H36">
        <f t="shared" si="4"/>
        <v>-1.4660000000000011</v>
      </c>
      <c r="I36">
        <f t="shared" si="5"/>
        <v>-1.4660000000000011</v>
      </c>
    </row>
    <row r="37" spans="1:10" x14ac:dyDescent="0.25">
      <c r="A37">
        <v>35</v>
      </c>
      <c r="B37">
        <f>'Daily generation'!B36</f>
        <v>61.399000000000001</v>
      </c>
      <c r="C37">
        <f>$C$30</f>
        <v>50.634399999999992</v>
      </c>
      <c r="D37">
        <f t="shared" si="0"/>
        <v>-10.764600000000009</v>
      </c>
      <c r="E37">
        <f t="shared" si="1"/>
        <v>0</v>
      </c>
      <c r="F37">
        <f t="shared" si="2"/>
        <v>50.634399999999992</v>
      </c>
      <c r="G37">
        <f t="shared" si="3"/>
        <v>50.634399999999992</v>
      </c>
      <c r="H37">
        <f t="shared" si="4"/>
        <v>-10.764600000000009</v>
      </c>
      <c r="I37">
        <f t="shared" si="5"/>
        <v>-10.764600000000009</v>
      </c>
    </row>
    <row r="38" spans="1:10" x14ac:dyDescent="0.25">
      <c r="A38">
        <v>36</v>
      </c>
      <c r="B38">
        <f>'Daily generation'!B37</f>
        <v>75.438000000000002</v>
      </c>
      <c r="C38">
        <f t="shared" ref="C38:C41" si="6">$C$30</f>
        <v>50.634399999999992</v>
      </c>
      <c r="D38">
        <f t="shared" si="0"/>
        <v>-24.80360000000001</v>
      </c>
      <c r="E38">
        <f t="shared" si="1"/>
        <v>0</v>
      </c>
      <c r="F38">
        <f t="shared" si="2"/>
        <v>50.634399999999992</v>
      </c>
      <c r="G38">
        <f t="shared" si="3"/>
        <v>50.634399999999992</v>
      </c>
      <c r="H38">
        <f t="shared" si="4"/>
        <v>-24.80360000000001</v>
      </c>
      <c r="I38">
        <f t="shared" si="5"/>
        <v>-24.80360000000001</v>
      </c>
    </row>
    <row r="39" spans="1:10" x14ac:dyDescent="0.25">
      <c r="A39">
        <v>37</v>
      </c>
      <c r="B39">
        <f>'Daily generation'!B38</f>
        <v>74.332999999999998</v>
      </c>
      <c r="C39">
        <f t="shared" si="6"/>
        <v>50.634399999999992</v>
      </c>
      <c r="D39">
        <f t="shared" si="0"/>
        <v>-23.698600000000006</v>
      </c>
      <c r="E39">
        <f t="shared" si="1"/>
        <v>0</v>
      </c>
      <c r="F39">
        <f t="shared" si="2"/>
        <v>50.634399999999992</v>
      </c>
      <c r="G39">
        <f t="shared" si="3"/>
        <v>50.634399999999992</v>
      </c>
      <c r="H39">
        <f t="shared" si="4"/>
        <v>-23.698600000000006</v>
      </c>
      <c r="I39">
        <f t="shared" si="5"/>
        <v>-23.698600000000006</v>
      </c>
    </row>
    <row r="40" spans="1:10" x14ac:dyDescent="0.25">
      <c r="A40">
        <v>38</v>
      </c>
      <c r="B40">
        <f>'Daily generation'!B39</f>
        <v>98.453999999999994</v>
      </c>
      <c r="C40">
        <f t="shared" si="6"/>
        <v>50.634399999999992</v>
      </c>
      <c r="D40">
        <f t="shared" si="0"/>
        <v>-47.819600000000001</v>
      </c>
      <c r="E40">
        <f t="shared" si="1"/>
        <v>0</v>
      </c>
      <c r="F40">
        <f t="shared" si="2"/>
        <v>50.634399999999992</v>
      </c>
      <c r="G40">
        <f t="shared" si="3"/>
        <v>50.634399999999992</v>
      </c>
      <c r="H40">
        <f t="shared" si="4"/>
        <v>-47.819600000000001</v>
      </c>
      <c r="I40">
        <f t="shared" si="5"/>
        <v>-47.819600000000001</v>
      </c>
    </row>
    <row r="41" spans="1:10" x14ac:dyDescent="0.25">
      <c r="A41">
        <v>39</v>
      </c>
      <c r="B41">
        <f>'Daily generation'!B40</f>
        <v>85.525999999999996</v>
      </c>
      <c r="C41">
        <f t="shared" si="6"/>
        <v>50.634399999999992</v>
      </c>
      <c r="D41">
        <f t="shared" si="0"/>
        <v>-34.891600000000004</v>
      </c>
      <c r="E41">
        <f t="shared" si="1"/>
        <v>0</v>
      </c>
      <c r="F41">
        <f t="shared" si="2"/>
        <v>50.634399999999992</v>
      </c>
      <c r="G41">
        <f t="shared" si="3"/>
        <v>50.634399999999992</v>
      </c>
      <c r="H41">
        <f t="shared" si="4"/>
        <v>-34.891600000000004</v>
      </c>
      <c r="I41">
        <f t="shared" si="5"/>
        <v>-34.891600000000004</v>
      </c>
    </row>
    <row r="42" spans="1:10" x14ac:dyDescent="0.25">
      <c r="A42">
        <v>40</v>
      </c>
      <c r="B42">
        <f>'Daily generation'!B41</f>
        <v>44.435000000000002</v>
      </c>
      <c r="C42">
        <f>$C$36</f>
        <v>57.591999999999999</v>
      </c>
      <c r="D42">
        <f t="shared" si="0"/>
        <v>13.156999999999996</v>
      </c>
      <c r="E42">
        <f t="shared" si="1"/>
        <v>13.156999999999996</v>
      </c>
      <c r="F42">
        <f t="shared" si="2"/>
        <v>44.435000000000002</v>
      </c>
      <c r="G42">
        <f t="shared" si="3"/>
        <v>44.435000000000002</v>
      </c>
      <c r="H42">
        <f t="shared" si="4"/>
        <v>0</v>
      </c>
      <c r="I42">
        <f t="shared" si="5"/>
        <v>13.156999999999996</v>
      </c>
    </row>
    <row r="43" spans="1:10" x14ac:dyDescent="0.25">
      <c r="A43">
        <v>41</v>
      </c>
      <c r="B43">
        <f>'Daily generation'!B42</f>
        <v>92.491</v>
      </c>
      <c r="C43">
        <f>$C$36</f>
        <v>57.591999999999999</v>
      </c>
      <c r="D43">
        <f t="shared" si="0"/>
        <v>-34.899000000000001</v>
      </c>
      <c r="E43">
        <f t="shared" si="1"/>
        <v>0</v>
      </c>
      <c r="F43">
        <f t="shared" si="2"/>
        <v>57.591999999999999</v>
      </c>
      <c r="G43">
        <f t="shared" si="3"/>
        <v>57.591999999999999</v>
      </c>
      <c r="H43">
        <f t="shared" si="4"/>
        <v>-34.899000000000001</v>
      </c>
      <c r="I43">
        <f t="shared" si="5"/>
        <v>-34.899000000000001</v>
      </c>
    </row>
    <row r="44" spans="1:10" x14ac:dyDescent="0.25">
      <c r="A44">
        <v>42</v>
      </c>
      <c r="B44">
        <f>'Daily generation'!B43</f>
        <v>81.066999999999993</v>
      </c>
      <c r="C44">
        <f t="shared" ref="C44:C104" si="7">$C$30</f>
        <v>50.634399999999992</v>
      </c>
      <c r="D44">
        <f t="shared" si="0"/>
        <v>-30.432600000000001</v>
      </c>
      <c r="E44">
        <f t="shared" si="1"/>
        <v>0</v>
      </c>
      <c r="F44">
        <f t="shared" si="2"/>
        <v>50.634399999999992</v>
      </c>
      <c r="G44">
        <f t="shared" si="3"/>
        <v>50.634399999999992</v>
      </c>
      <c r="H44">
        <f t="shared" si="4"/>
        <v>-30.432600000000001</v>
      </c>
      <c r="I44">
        <f t="shared" si="5"/>
        <v>-30.432600000000001</v>
      </c>
    </row>
    <row r="45" spans="1:10" x14ac:dyDescent="0.25">
      <c r="A45">
        <v>43</v>
      </c>
      <c r="B45">
        <f>'Daily generation'!B44</f>
        <v>81.545000000000002</v>
      </c>
      <c r="C45">
        <f t="shared" si="7"/>
        <v>50.634399999999992</v>
      </c>
      <c r="D45">
        <f t="shared" si="0"/>
        <v>-30.910600000000009</v>
      </c>
      <c r="E45">
        <f t="shared" si="1"/>
        <v>0</v>
      </c>
      <c r="F45">
        <f t="shared" si="2"/>
        <v>50.634399999999992</v>
      </c>
      <c r="G45">
        <f t="shared" si="3"/>
        <v>50.634399999999992</v>
      </c>
      <c r="H45">
        <f t="shared" si="4"/>
        <v>-30.910600000000009</v>
      </c>
      <c r="I45">
        <f t="shared" si="5"/>
        <v>-30.910600000000009</v>
      </c>
    </row>
    <row r="46" spans="1:10" x14ac:dyDescent="0.25">
      <c r="A46">
        <v>44</v>
      </c>
      <c r="B46">
        <f>'Daily generation'!B45</f>
        <v>53.968000000000004</v>
      </c>
      <c r="C46">
        <f t="shared" si="7"/>
        <v>50.634399999999992</v>
      </c>
      <c r="D46">
        <f t="shared" si="0"/>
        <v>-3.3336000000000112</v>
      </c>
      <c r="E46">
        <f t="shared" si="1"/>
        <v>0</v>
      </c>
      <c r="F46">
        <f t="shared" si="2"/>
        <v>50.634399999999992</v>
      </c>
      <c r="G46">
        <f t="shared" si="3"/>
        <v>50.634399999999992</v>
      </c>
      <c r="H46">
        <f t="shared" si="4"/>
        <v>-3.3336000000000112</v>
      </c>
      <c r="I46">
        <f t="shared" si="5"/>
        <v>-3.3336000000000112</v>
      </c>
    </row>
    <row r="47" spans="1:10" x14ac:dyDescent="0.25">
      <c r="A47">
        <v>45</v>
      </c>
      <c r="B47">
        <f>'Daily generation'!B46</f>
        <v>80.06</v>
      </c>
      <c r="C47">
        <f t="shared" si="7"/>
        <v>50.634399999999992</v>
      </c>
      <c r="D47">
        <f t="shared" si="0"/>
        <v>-29.42560000000001</v>
      </c>
      <c r="E47">
        <f t="shared" si="1"/>
        <v>0</v>
      </c>
      <c r="F47">
        <f t="shared" si="2"/>
        <v>50.634399999999992</v>
      </c>
      <c r="G47">
        <f t="shared" si="3"/>
        <v>50.634399999999992</v>
      </c>
      <c r="H47">
        <f t="shared" si="4"/>
        <v>-29.42560000000001</v>
      </c>
      <c r="I47">
        <f t="shared" si="5"/>
        <v>-29.42560000000001</v>
      </c>
    </row>
    <row r="48" spans="1:10" x14ac:dyDescent="0.25">
      <c r="A48">
        <v>46</v>
      </c>
      <c r="B48">
        <f>'Daily generation'!B47</f>
        <v>71.081000000000003</v>
      </c>
      <c r="C48">
        <f t="shared" si="7"/>
        <v>50.634399999999992</v>
      </c>
      <c r="D48">
        <f t="shared" si="0"/>
        <v>-20.446600000000011</v>
      </c>
      <c r="E48">
        <f t="shared" si="1"/>
        <v>0</v>
      </c>
      <c r="F48">
        <f t="shared" si="2"/>
        <v>50.634399999999992</v>
      </c>
      <c r="G48">
        <f t="shared" si="3"/>
        <v>50.634399999999992</v>
      </c>
      <c r="H48">
        <f t="shared" si="4"/>
        <v>-20.446600000000011</v>
      </c>
      <c r="I48">
        <f t="shared" si="5"/>
        <v>-20.446600000000011</v>
      </c>
    </row>
    <row r="49" spans="1:9" x14ac:dyDescent="0.25">
      <c r="A49">
        <v>47</v>
      </c>
      <c r="B49">
        <f>'Daily generation'!B48</f>
        <v>60.801000000000002</v>
      </c>
      <c r="C49">
        <f t="shared" ref="C49:C50" si="8">$C$36</f>
        <v>57.591999999999999</v>
      </c>
      <c r="D49">
        <f t="shared" si="0"/>
        <v>-3.2090000000000032</v>
      </c>
      <c r="E49">
        <f t="shared" si="1"/>
        <v>0</v>
      </c>
      <c r="F49">
        <f t="shared" si="2"/>
        <v>57.591999999999999</v>
      </c>
      <c r="G49">
        <f t="shared" si="3"/>
        <v>57.591999999999999</v>
      </c>
      <c r="H49">
        <f t="shared" si="4"/>
        <v>-3.2090000000000032</v>
      </c>
      <c r="I49">
        <f t="shared" si="5"/>
        <v>-3.2090000000000032</v>
      </c>
    </row>
    <row r="50" spans="1:9" x14ac:dyDescent="0.25">
      <c r="A50">
        <v>48</v>
      </c>
      <c r="B50">
        <f>'Daily generation'!B49</f>
        <v>72.078000000000003</v>
      </c>
      <c r="C50">
        <f t="shared" si="8"/>
        <v>57.591999999999999</v>
      </c>
      <c r="D50">
        <f t="shared" si="0"/>
        <v>-14.486000000000004</v>
      </c>
      <c r="E50">
        <f t="shared" si="1"/>
        <v>0</v>
      </c>
      <c r="F50">
        <f t="shared" si="2"/>
        <v>57.591999999999999</v>
      </c>
      <c r="G50">
        <f t="shared" si="3"/>
        <v>57.591999999999999</v>
      </c>
      <c r="H50">
        <f t="shared" si="4"/>
        <v>-14.486000000000004</v>
      </c>
      <c r="I50">
        <f t="shared" si="5"/>
        <v>-14.486000000000004</v>
      </c>
    </row>
    <row r="51" spans="1:9" x14ac:dyDescent="0.25">
      <c r="A51">
        <v>49</v>
      </c>
      <c r="B51">
        <f>'Daily generation'!B50</f>
        <v>76.47</v>
      </c>
      <c r="C51">
        <f t="shared" ref="C51" si="9">$C$30</f>
        <v>50.634399999999992</v>
      </c>
      <c r="D51">
        <f t="shared" si="0"/>
        <v>-25.835600000000007</v>
      </c>
      <c r="E51">
        <f t="shared" si="1"/>
        <v>0</v>
      </c>
      <c r="F51">
        <f t="shared" si="2"/>
        <v>50.634399999999992</v>
      </c>
      <c r="G51">
        <f t="shared" si="3"/>
        <v>50.634399999999992</v>
      </c>
      <c r="H51">
        <f t="shared" si="4"/>
        <v>-25.835600000000007</v>
      </c>
      <c r="I51">
        <f t="shared" si="5"/>
        <v>-25.835600000000007</v>
      </c>
    </row>
    <row r="52" spans="1:9" x14ac:dyDescent="0.25">
      <c r="A52">
        <v>50</v>
      </c>
      <c r="B52">
        <f>'Daily generation'!B51</f>
        <v>47.877000000000002</v>
      </c>
      <c r="C52">
        <f t="shared" si="7"/>
        <v>50.634399999999992</v>
      </c>
      <c r="D52">
        <f t="shared" si="0"/>
        <v>2.7573999999999899</v>
      </c>
      <c r="E52">
        <f t="shared" si="1"/>
        <v>2.7573999999999899</v>
      </c>
      <c r="F52">
        <f t="shared" si="2"/>
        <v>47.877000000000002</v>
      </c>
      <c r="G52">
        <f t="shared" si="3"/>
        <v>47.877000000000002</v>
      </c>
      <c r="H52">
        <f t="shared" si="4"/>
        <v>0</v>
      </c>
      <c r="I52">
        <f t="shared" si="5"/>
        <v>2.7573999999999899</v>
      </c>
    </row>
    <row r="53" spans="1:9" x14ac:dyDescent="0.25">
      <c r="A53">
        <v>51</v>
      </c>
      <c r="B53">
        <f>'Daily generation'!B52</f>
        <v>44.078000000000003</v>
      </c>
      <c r="C53">
        <f t="shared" si="7"/>
        <v>50.634399999999992</v>
      </c>
      <c r="D53">
        <f t="shared" si="0"/>
        <v>6.5563999999999893</v>
      </c>
      <c r="E53">
        <f t="shared" si="1"/>
        <v>6.5563999999999893</v>
      </c>
      <c r="F53">
        <f t="shared" si="2"/>
        <v>44.078000000000003</v>
      </c>
      <c r="G53">
        <f t="shared" si="3"/>
        <v>44.078000000000003</v>
      </c>
      <c r="H53">
        <f t="shared" si="4"/>
        <v>0</v>
      </c>
      <c r="I53">
        <f t="shared" si="5"/>
        <v>6.5563999999999893</v>
      </c>
    </row>
    <row r="54" spans="1:9" x14ac:dyDescent="0.25">
      <c r="A54">
        <v>52</v>
      </c>
      <c r="B54">
        <f>'Daily generation'!B53</f>
        <v>54.02</v>
      </c>
      <c r="C54">
        <f t="shared" si="7"/>
        <v>50.634399999999992</v>
      </c>
      <c r="D54">
        <f t="shared" si="0"/>
        <v>-3.3856000000000108</v>
      </c>
      <c r="E54">
        <f t="shared" si="1"/>
        <v>0</v>
      </c>
      <c r="F54">
        <f t="shared" si="2"/>
        <v>50.634399999999992</v>
      </c>
      <c r="G54">
        <f t="shared" si="3"/>
        <v>50.634399999999992</v>
      </c>
      <c r="H54">
        <f t="shared" si="4"/>
        <v>-3.3856000000000108</v>
      </c>
      <c r="I54">
        <f t="shared" si="5"/>
        <v>-3.3856000000000108</v>
      </c>
    </row>
    <row r="55" spans="1:9" x14ac:dyDescent="0.25">
      <c r="A55">
        <v>53</v>
      </c>
      <c r="B55">
        <f>'Daily generation'!B54</f>
        <v>42.036000000000001</v>
      </c>
      <c r="C55">
        <f t="shared" si="7"/>
        <v>50.634399999999992</v>
      </c>
      <c r="D55">
        <f t="shared" si="0"/>
        <v>8.5983999999999909</v>
      </c>
      <c r="E55">
        <f t="shared" si="1"/>
        <v>8.5983999999999909</v>
      </c>
      <c r="F55">
        <f t="shared" si="2"/>
        <v>42.036000000000001</v>
      </c>
      <c r="G55">
        <f t="shared" si="3"/>
        <v>42.036000000000001</v>
      </c>
      <c r="H55">
        <f t="shared" si="4"/>
        <v>0</v>
      </c>
      <c r="I55">
        <f t="shared" si="5"/>
        <v>8.5983999999999909</v>
      </c>
    </row>
    <row r="56" spans="1:9" x14ac:dyDescent="0.25">
      <c r="A56">
        <v>54</v>
      </c>
      <c r="B56">
        <f>'Daily generation'!B55</f>
        <v>49.405999999999999</v>
      </c>
      <c r="C56">
        <f t="shared" ref="C56:C57" si="10">$C$36</f>
        <v>57.591999999999999</v>
      </c>
      <c r="D56">
        <f t="shared" si="0"/>
        <v>8.1859999999999999</v>
      </c>
      <c r="E56">
        <f t="shared" si="1"/>
        <v>8.1859999999999999</v>
      </c>
      <c r="F56">
        <f t="shared" si="2"/>
        <v>49.405999999999999</v>
      </c>
      <c r="G56">
        <f t="shared" si="3"/>
        <v>49.405999999999999</v>
      </c>
      <c r="H56">
        <f t="shared" si="4"/>
        <v>0</v>
      </c>
      <c r="I56">
        <f t="shared" si="5"/>
        <v>8.1859999999999999</v>
      </c>
    </row>
    <row r="57" spans="1:9" x14ac:dyDescent="0.25">
      <c r="A57">
        <v>55</v>
      </c>
      <c r="B57">
        <f>'Daily generation'!B56</f>
        <v>63.82</v>
      </c>
      <c r="C57">
        <f t="shared" si="10"/>
        <v>57.591999999999999</v>
      </c>
      <c r="D57">
        <f t="shared" si="0"/>
        <v>-6.2280000000000015</v>
      </c>
      <c r="E57">
        <f t="shared" si="1"/>
        <v>0</v>
      </c>
      <c r="F57">
        <f t="shared" si="2"/>
        <v>57.591999999999999</v>
      </c>
      <c r="G57">
        <f t="shared" si="3"/>
        <v>57.591999999999999</v>
      </c>
      <c r="H57">
        <f t="shared" si="4"/>
        <v>-6.2280000000000015</v>
      </c>
      <c r="I57">
        <f t="shared" si="5"/>
        <v>-6.2280000000000015</v>
      </c>
    </row>
    <row r="58" spans="1:9" x14ac:dyDescent="0.25">
      <c r="A58">
        <v>56</v>
      </c>
      <c r="B58">
        <f>'Daily generation'!B57</f>
        <v>41.871000000000002</v>
      </c>
      <c r="C58">
        <f t="shared" ref="C58" si="11">$C$30</f>
        <v>50.634399999999992</v>
      </c>
      <c r="D58">
        <f t="shared" si="0"/>
        <v>8.7633999999999901</v>
      </c>
      <c r="E58">
        <f t="shared" si="1"/>
        <v>8.7633999999999901</v>
      </c>
      <c r="F58">
        <f t="shared" si="2"/>
        <v>41.871000000000002</v>
      </c>
      <c r="G58">
        <f t="shared" si="3"/>
        <v>41.871000000000002</v>
      </c>
      <c r="H58">
        <f t="shared" si="4"/>
        <v>0</v>
      </c>
      <c r="I58">
        <f t="shared" si="5"/>
        <v>8.7633999999999901</v>
      </c>
    </row>
    <row r="59" spans="1:9" x14ac:dyDescent="0.25">
      <c r="A59">
        <v>57</v>
      </c>
      <c r="B59">
        <f>'Daily generation'!B58</f>
        <v>78.213999999999999</v>
      </c>
      <c r="C59">
        <f t="shared" si="7"/>
        <v>50.634399999999992</v>
      </c>
      <c r="D59">
        <f t="shared" si="0"/>
        <v>-27.579600000000006</v>
      </c>
      <c r="E59">
        <f t="shared" si="1"/>
        <v>0</v>
      </c>
      <c r="F59">
        <f t="shared" si="2"/>
        <v>50.634399999999992</v>
      </c>
      <c r="G59">
        <f t="shared" si="3"/>
        <v>50.634399999999992</v>
      </c>
      <c r="H59">
        <f t="shared" si="4"/>
        <v>-27.579600000000006</v>
      </c>
      <c r="I59">
        <f t="shared" si="5"/>
        <v>-27.579600000000006</v>
      </c>
    </row>
    <row r="60" spans="1:9" x14ac:dyDescent="0.25">
      <c r="A60">
        <v>58</v>
      </c>
      <c r="B60">
        <f>'Daily generation'!B59</f>
        <v>36.68</v>
      </c>
      <c r="C60">
        <f t="shared" si="7"/>
        <v>50.634399999999992</v>
      </c>
      <c r="D60">
        <f t="shared" si="0"/>
        <v>13.954399999999993</v>
      </c>
      <c r="E60">
        <f t="shared" si="1"/>
        <v>13.954399999999993</v>
      </c>
      <c r="F60">
        <f t="shared" si="2"/>
        <v>36.68</v>
      </c>
      <c r="G60">
        <f t="shared" si="3"/>
        <v>36.68</v>
      </c>
      <c r="H60">
        <f t="shared" si="4"/>
        <v>0</v>
      </c>
      <c r="I60">
        <f t="shared" si="5"/>
        <v>13.954399999999993</v>
      </c>
    </row>
    <row r="61" spans="1:9" x14ac:dyDescent="0.25">
      <c r="A61">
        <v>59</v>
      </c>
      <c r="B61">
        <f>'Daily generation'!B60</f>
        <v>31.190999999999999</v>
      </c>
      <c r="C61">
        <f t="shared" si="7"/>
        <v>50.634399999999992</v>
      </c>
      <c r="D61">
        <f t="shared" si="0"/>
        <v>19.443399999999993</v>
      </c>
      <c r="E61">
        <f t="shared" si="1"/>
        <v>19.443399999999993</v>
      </c>
      <c r="F61">
        <f t="shared" si="2"/>
        <v>31.190999999999999</v>
      </c>
      <c r="G61">
        <f t="shared" si="3"/>
        <v>31.190999999999999</v>
      </c>
      <c r="H61">
        <f t="shared" si="4"/>
        <v>0</v>
      </c>
      <c r="I61">
        <f t="shared" si="5"/>
        <v>19.443399999999993</v>
      </c>
    </row>
    <row r="62" spans="1:9" x14ac:dyDescent="0.25">
      <c r="A62">
        <v>60</v>
      </c>
      <c r="B62">
        <f>'Daily generation'!B61</f>
        <v>67.617000000000004</v>
      </c>
      <c r="C62">
        <f t="shared" si="7"/>
        <v>50.634399999999992</v>
      </c>
      <c r="D62">
        <f t="shared" si="0"/>
        <v>-16.982600000000012</v>
      </c>
      <c r="E62">
        <f t="shared" si="1"/>
        <v>0</v>
      </c>
      <c r="F62">
        <f t="shared" si="2"/>
        <v>50.634399999999992</v>
      </c>
      <c r="G62">
        <f t="shared" si="3"/>
        <v>50.634399999999992</v>
      </c>
      <c r="H62">
        <f t="shared" si="4"/>
        <v>-16.982600000000012</v>
      </c>
      <c r="I62">
        <f t="shared" si="5"/>
        <v>-16.982600000000012</v>
      </c>
    </row>
    <row r="63" spans="1:9" x14ac:dyDescent="0.25">
      <c r="A63">
        <v>61</v>
      </c>
      <c r="B63">
        <f>'Daily generation'!B62</f>
        <v>46.017000000000003</v>
      </c>
      <c r="C63">
        <f t="shared" ref="C63:C64" si="12">$C$36</f>
        <v>57.591999999999999</v>
      </c>
      <c r="D63">
        <f t="shared" si="0"/>
        <v>11.574999999999996</v>
      </c>
      <c r="E63">
        <f t="shared" si="1"/>
        <v>11.574999999999996</v>
      </c>
      <c r="F63">
        <f t="shared" si="2"/>
        <v>46.017000000000003</v>
      </c>
      <c r="G63">
        <f t="shared" si="3"/>
        <v>46.017000000000003</v>
      </c>
      <c r="H63">
        <f t="shared" si="4"/>
        <v>0</v>
      </c>
      <c r="I63">
        <f t="shared" si="5"/>
        <v>11.574999999999996</v>
      </c>
    </row>
    <row r="64" spans="1:9" x14ac:dyDescent="0.25">
      <c r="A64">
        <v>62</v>
      </c>
      <c r="B64">
        <f>'Daily generation'!B63</f>
        <v>64.171999999999997</v>
      </c>
      <c r="C64">
        <f t="shared" si="12"/>
        <v>57.591999999999999</v>
      </c>
      <c r="D64">
        <f t="shared" si="0"/>
        <v>-6.5799999999999983</v>
      </c>
      <c r="E64">
        <f t="shared" si="1"/>
        <v>0</v>
      </c>
      <c r="F64">
        <f t="shared" si="2"/>
        <v>57.591999999999999</v>
      </c>
      <c r="G64">
        <f t="shared" si="3"/>
        <v>57.591999999999999</v>
      </c>
      <c r="H64">
        <f t="shared" si="4"/>
        <v>-6.5799999999999983</v>
      </c>
      <c r="I64">
        <f t="shared" si="5"/>
        <v>-6.5799999999999983</v>
      </c>
    </row>
    <row r="65" spans="1:9" x14ac:dyDescent="0.25">
      <c r="A65">
        <v>63</v>
      </c>
      <c r="B65">
        <f>'Daily generation'!B64</f>
        <v>78.566000000000003</v>
      </c>
      <c r="C65">
        <f t="shared" ref="C65" si="13">$C$30</f>
        <v>50.634399999999992</v>
      </c>
      <c r="D65">
        <f t="shared" si="0"/>
        <v>-27.93160000000001</v>
      </c>
      <c r="E65">
        <f t="shared" si="1"/>
        <v>0</v>
      </c>
      <c r="F65">
        <f t="shared" si="2"/>
        <v>50.634399999999992</v>
      </c>
      <c r="G65">
        <f t="shared" si="3"/>
        <v>50.634399999999992</v>
      </c>
      <c r="H65">
        <f t="shared" si="4"/>
        <v>-27.93160000000001</v>
      </c>
      <c r="I65">
        <f t="shared" si="5"/>
        <v>-27.93160000000001</v>
      </c>
    </row>
    <row r="66" spans="1:9" x14ac:dyDescent="0.25">
      <c r="A66">
        <v>64</v>
      </c>
      <c r="B66">
        <f>'Daily generation'!B65</f>
        <v>48.343000000000004</v>
      </c>
      <c r="C66">
        <f t="shared" si="7"/>
        <v>50.634399999999992</v>
      </c>
      <c r="D66">
        <f t="shared" ref="D66:D129" si="14">C66-B66</f>
        <v>2.2913999999999888</v>
      </c>
      <c r="E66">
        <f t="shared" ref="E66:E129" si="15">IF(D66&lt;0,0,D66)</f>
        <v>2.2913999999999888</v>
      </c>
      <c r="F66">
        <f t="shared" ref="F66:F129" si="16">IF(B66&gt;C66,C66,B66)</f>
        <v>48.343000000000004</v>
      </c>
      <c r="G66">
        <f t="shared" si="3"/>
        <v>48.343000000000004</v>
      </c>
      <c r="H66">
        <f t="shared" si="4"/>
        <v>0</v>
      </c>
      <c r="I66">
        <f t="shared" si="5"/>
        <v>2.2913999999999888</v>
      </c>
    </row>
    <row r="67" spans="1:9" x14ac:dyDescent="0.25">
      <c r="A67">
        <v>65</v>
      </c>
      <c r="B67">
        <f>'Daily generation'!B66</f>
        <v>60.621000000000002</v>
      </c>
      <c r="C67">
        <f t="shared" si="7"/>
        <v>50.634399999999992</v>
      </c>
      <c r="D67">
        <f t="shared" si="14"/>
        <v>-9.9866000000000099</v>
      </c>
      <c r="E67">
        <f t="shared" si="15"/>
        <v>0</v>
      </c>
      <c r="F67">
        <f t="shared" si="16"/>
        <v>50.634399999999992</v>
      </c>
      <c r="G67">
        <f t="shared" ref="G67:G130" si="17">IF(B67&gt;C67,C67,B67)</f>
        <v>50.634399999999992</v>
      </c>
      <c r="H67">
        <f t="shared" ref="H67:H130" si="18">IF(D67&lt;0,D67,0)</f>
        <v>-9.9866000000000099</v>
      </c>
      <c r="I67">
        <f t="shared" ref="I67:I130" si="19">E67+H67</f>
        <v>-9.9866000000000099</v>
      </c>
    </row>
    <row r="68" spans="1:9" x14ac:dyDescent="0.25">
      <c r="A68">
        <v>66</v>
      </c>
      <c r="B68">
        <f>'Daily generation'!B67</f>
        <v>41.283000000000001</v>
      </c>
      <c r="C68">
        <f t="shared" si="7"/>
        <v>50.634399999999992</v>
      </c>
      <c r="D68">
        <f t="shared" si="14"/>
        <v>9.3513999999999911</v>
      </c>
      <c r="E68">
        <f t="shared" si="15"/>
        <v>9.3513999999999911</v>
      </c>
      <c r="F68">
        <f t="shared" si="16"/>
        <v>41.283000000000001</v>
      </c>
      <c r="G68">
        <f t="shared" si="17"/>
        <v>41.283000000000001</v>
      </c>
      <c r="H68">
        <f t="shared" si="18"/>
        <v>0</v>
      </c>
      <c r="I68">
        <f t="shared" si="19"/>
        <v>9.3513999999999911</v>
      </c>
    </row>
    <row r="69" spans="1:9" x14ac:dyDescent="0.25">
      <c r="A69">
        <v>67</v>
      </c>
      <c r="B69">
        <f>'Daily generation'!B68</f>
        <v>57.889000000000003</v>
      </c>
      <c r="C69">
        <f t="shared" si="7"/>
        <v>50.634399999999992</v>
      </c>
      <c r="D69">
        <f t="shared" si="14"/>
        <v>-7.2546000000000106</v>
      </c>
      <c r="E69">
        <f t="shared" si="15"/>
        <v>0</v>
      </c>
      <c r="F69">
        <f t="shared" si="16"/>
        <v>50.634399999999992</v>
      </c>
      <c r="G69">
        <f t="shared" si="17"/>
        <v>50.634399999999992</v>
      </c>
      <c r="H69">
        <f t="shared" si="18"/>
        <v>-7.2546000000000106</v>
      </c>
      <c r="I69">
        <f t="shared" si="19"/>
        <v>-7.2546000000000106</v>
      </c>
    </row>
    <row r="70" spans="1:9" x14ac:dyDescent="0.25">
      <c r="A70">
        <v>68</v>
      </c>
      <c r="B70">
        <f>'Daily generation'!B69</f>
        <v>46.488</v>
      </c>
      <c r="C70">
        <f t="shared" ref="C70:C71" si="20">$C$36</f>
        <v>57.591999999999999</v>
      </c>
      <c r="D70">
        <f t="shared" si="14"/>
        <v>11.103999999999999</v>
      </c>
      <c r="E70">
        <f t="shared" si="15"/>
        <v>11.103999999999999</v>
      </c>
      <c r="F70">
        <f t="shared" si="16"/>
        <v>46.488</v>
      </c>
      <c r="G70">
        <f t="shared" si="17"/>
        <v>46.488</v>
      </c>
      <c r="H70">
        <f t="shared" si="18"/>
        <v>0</v>
      </c>
      <c r="I70">
        <f t="shared" si="19"/>
        <v>11.103999999999999</v>
      </c>
    </row>
    <row r="71" spans="1:9" x14ac:dyDescent="0.25">
      <c r="A71">
        <v>69</v>
      </c>
      <c r="B71">
        <f>'Daily generation'!B70</f>
        <v>60.999000000000002</v>
      </c>
      <c r="C71">
        <f t="shared" si="20"/>
        <v>57.591999999999999</v>
      </c>
      <c r="D71">
        <f t="shared" si="14"/>
        <v>-3.4070000000000036</v>
      </c>
      <c r="E71">
        <f t="shared" si="15"/>
        <v>0</v>
      </c>
      <c r="F71">
        <f t="shared" si="16"/>
        <v>57.591999999999999</v>
      </c>
      <c r="G71">
        <f t="shared" si="17"/>
        <v>57.591999999999999</v>
      </c>
      <c r="H71">
        <f t="shared" si="18"/>
        <v>-3.4070000000000036</v>
      </c>
      <c r="I71">
        <f t="shared" si="19"/>
        <v>-3.4070000000000036</v>
      </c>
    </row>
    <row r="72" spans="1:9" x14ac:dyDescent="0.25">
      <c r="A72">
        <v>70</v>
      </c>
      <c r="B72">
        <f>'Daily generation'!B71</f>
        <v>47.777000000000001</v>
      </c>
      <c r="C72">
        <f t="shared" ref="C72" si="21">$C$30</f>
        <v>50.634399999999992</v>
      </c>
      <c r="D72">
        <f t="shared" si="14"/>
        <v>2.8573999999999913</v>
      </c>
      <c r="E72">
        <f t="shared" si="15"/>
        <v>2.8573999999999913</v>
      </c>
      <c r="F72">
        <f t="shared" si="16"/>
        <v>47.777000000000001</v>
      </c>
      <c r="G72">
        <f t="shared" si="17"/>
        <v>47.777000000000001</v>
      </c>
      <c r="H72">
        <f t="shared" si="18"/>
        <v>0</v>
      </c>
      <c r="I72">
        <f t="shared" si="19"/>
        <v>2.8573999999999913</v>
      </c>
    </row>
    <row r="73" spans="1:9" x14ac:dyDescent="0.25">
      <c r="A73">
        <v>71</v>
      </c>
      <c r="B73">
        <f>'Daily generation'!B72</f>
        <v>52.264000000000003</v>
      </c>
      <c r="C73">
        <f t="shared" si="7"/>
        <v>50.634399999999992</v>
      </c>
      <c r="D73">
        <f t="shared" si="14"/>
        <v>-1.6296000000000106</v>
      </c>
      <c r="E73">
        <f t="shared" si="15"/>
        <v>0</v>
      </c>
      <c r="F73">
        <f t="shared" si="16"/>
        <v>50.634399999999992</v>
      </c>
      <c r="G73">
        <f t="shared" si="17"/>
        <v>50.634399999999992</v>
      </c>
      <c r="H73">
        <f t="shared" si="18"/>
        <v>-1.6296000000000106</v>
      </c>
      <c r="I73">
        <f t="shared" si="19"/>
        <v>-1.6296000000000106</v>
      </c>
    </row>
    <row r="74" spans="1:9" x14ac:dyDescent="0.25">
      <c r="A74">
        <v>72</v>
      </c>
      <c r="B74">
        <f>'Daily generation'!B73</f>
        <v>50.472000000000001</v>
      </c>
      <c r="C74">
        <f t="shared" si="7"/>
        <v>50.634399999999992</v>
      </c>
      <c r="D74">
        <f t="shared" si="14"/>
        <v>0.162399999999991</v>
      </c>
      <c r="E74">
        <f t="shared" si="15"/>
        <v>0.162399999999991</v>
      </c>
      <c r="F74">
        <f t="shared" si="16"/>
        <v>50.472000000000001</v>
      </c>
      <c r="G74">
        <f t="shared" si="17"/>
        <v>50.472000000000001</v>
      </c>
      <c r="H74">
        <f t="shared" si="18"/>
        <v>0</v>
      </c>
      <c r="I74">
        <f t="shared" si="19"/>
        <v>0.162399999999991</v>
      </c>
    </row>
    <row r="75" spans="1:9" x14ac:dyDescent="0.25">
      <c r="A75">
        <v>73</v>
      </c>
      <c r="B75">
        <f>'Daily generation'!B74</f>
        <v>57.301000000000002</v>
      </c>
      <c r="C75">
        <f t="shared" si="7"/>
        <v>50.634399999999992</v>
      </c>
      <c r="D75">
        <f t="shared" si="14"/>
        <v>-6.6666000000000096</v>
      </c>
      <c r="E75">
        <f t="shared" si="15"/>
        <v>0</v>
      </c>
      <c r="F75">
        <f t="shared" si="16"/>
        <v>50.634399999999992</v>
      </c>
      <c r="G75">
        <f t="shared" si="17"/>
        <v>50.634399999999992</v>
      </c>
      <c r="H75">
        <f t="shared" si="18"/>
        <v>-6.6666000000000096</v>
      </c>
      <c r="I75">
        <f t="shared" si="19"/>
        <v>-6.6666000000000096</v>
      </c>
    </row>
    <row r="76" spans="1:9" x14ac:dyDescent="0.25">
      <c r="A76">
        <v>74</v>
      </c>
      <c r="B76">
        <f>'Daily generation'!B75</f>
        <v>47.241999999999997</v>
      </c>
      <c r="C76">
        <f t="shared" si="7"/>
        <v>50.634399999999992</v>
      </c>
      <c r="D76">
        <f t="shared" si="14"/>
        <v>3.392399999999995</v>
      </c>
      <c r="E76">
        <f t="shared" si="15"/>
        <v>3.392399999999995</v>
      </c>
      <c r="F76">
        <f t="shared" si="16"/>
        <v>47.241999999999997</v>
      </c>
      <c r="G76">
        <f t="shared" si="17"/>
        <v>47.241999999999997</v>
      </c>
      <c r="H76">
        <f t="shared" si="18"/>
        <v>0</v>
      </c>
      <c r="I76">
        <f t="shared" si="19"/>
        <v>3.392399999999995</v>
      </c>
    </row>
    <row r="77" spans="1:9" x14ac:dyDescent="0.25">
      <c r="A77">
        <v>75</v>
      </c>
      <c r="B77">
        <f>'Daily generation'!B76</f>
        <v>46.725000000000001</v>
      </c>
      <c r="C77">
        <f t="shared" ref="C77:C78" si="22">$C$36</f>
        <v>57.591999999999999</v>
      </c>
      <c r="D77">
        <f t="shared" si="14"/>
        <v>10.866999999999997</v>
      </c>
      <c r="E77">
        <f t="shared" si="15"/>
        <v>10.866999999999997</v>
      </c>
      <c r="F77">
        <f t="shared" si="16"/>
        <v>46.725000000000001</v>
      </c>
      <c r="G77">
        <f t="shared" si="17"/>
        <v>46.725000000000001</v>
      </c>
      <c r="H77">
        <f t="shared" si="18"/>
        <v>0</v>
      </c>
      <c r="I77">
        <f t="shared" si="19"/>
        <v>10.866999999999997</v>
      </c>
    </row>
    <row r="78" spans="1:9" x14ac:dyDescent="0.25">
      <c r="A78">
        <v>76</v>
      </c>
      <c r="B78">
        <f>'Daily generation'!B77</f>
        <v>73.825999999999993</v>
      </c>
      <c r="C78">
        <f t="shared" si="22"/>
        <v>57.591999999999999</v>
      </c>
      <c r="D78">
        <f t="shared" si="14"/>
        <v>-16.233999999999995</v>
      </c>
      <c r="E78">
        <f t="shared" si="15"/>
        <v>0</v>
      </c>
      <c r="F78">
        <f t="shared" si="16"/>
        <v>57.591999999999999</v>
      </c>
      <c r="G78">
        <f t="shared" si="17"/>
        <v>57.591999999999999</v>
      </c>
      <c r="H78">
        <f t="shared" si="18"/>
        <v>-16.233999999999995</v>
      </c>
      <c r="I78">
        <f t="shared" si="19"/>
        <v>-16.233999999999995</v>
      </c>
    </row>
    <row r="79" spans="1:9" x14ac:dyDescent="0.25">
      <c r="A79">
        <v>77</v>
      </c>
      <c r="B79">
        <f>'Daily generation'!B78</f>
        <v>54.091000000000001</v>
      </c>
      <c r="C79">
        <f t="shared" ref="C79" si="23">$C$30</f>
        <v>50.634399999999992</v>
      </c>
      <c r="D79">
        <f t="shared" si="14"/>
        <v>-3.4566000000000088</v>
      </c>
      <c r="E79">
        <f t="shared" si="15"/>
        <v>0</v>
      </c>
      <c r="F79">
        <f t="shared" si="16"/>
        <v>50.634399999999992</v>
      </c>
      <c r="G79">
        <f t="shared" si="17"/>
        <v>50.634399999999992</v>
      </c>
      <c r="H79">
        <f t="shared" si="18"/>
        <v>-3.4566000000000088</v>
      </c>
      <c r="I79">
        <f t="shared" si="19"/>
        <v>-3.4566000000000088</v>
      </c>
    </row>
    <row r="80" spans="1:9" x14ac:dyDescent="0.25">
      <c r="A80">
        <v>78</v>
      </c>
      <c r="B80">
        <f>'Daily generation'!B79</f>
        <v>54.692</v>
      </c>
      <c r="C80">
        <f t="shared" si="7"/>
        <v>50.634399999999992</v>
      </c>
      <c r="D80">
        <f t="shared" si="14"/>
        <v>-4.0576000000000079</v>
      </c>
      <c r="E80">
        <f t="shared" si="15"/>
        <v>0</v>
      </c>
      <c r="F80">
        <f t="shared" si="16"/>
        <v>50.634399999999992</v>
      </c>
      <c r="G80">
        <f t="shared" si="17"/>
        <v>50.634399999999992</v>
      </c>
      <c r="H80">
        <f t="shared" si="18"/>
        <v>-4.0576000000000079</v>
      </c>
      <c r="I80">
        <f t="shared" si="19"/>
        <v>-4.0576000000000079</v>
      </c>
    </row>
    <row r="81" spans="1:9" x14ac:dyDescent="0.25">
      <c r="A81">
        <v>79</v>
      </c>
      <c r="B81">
        <f>'Daily generation'!B80</f>
        <v>48.942999999999998</v>
      </c>
      <c r="C81">
        <f t="shared" si="7"/>
        <v>50.634399999999992</v>
      </c>
      <c r="D81">
        <f t="shared" si="14"/>
        <v>1.6913999999999945</v>
      </c>
      <c r="E81">
        <f t="shared" si="15"/>
        <v>1.6913999999999945</v>
      </c>
      <c r="F81">
        <f t="shared" si="16"/>
        <v>48.942999999999998</v>
      </c>
      <c r="G81">
        <f t="shared" si="17"/>
        <v>48.942999999999998</v>
      </c>
      <c r="H81">
        <f t="shared" si="18"/>
        <v>0</v>
      </c>
      <c r="I81">
        <f t="shared" si="19"/>
        <v>1.6913999999999945</v>
      </c>
    </row>
    <row r="82" spans="1:9" x14ac:dyDescent="0.25">
      <c r="A82">
        <v>80</v>
      </c>
      <c r="B82">
        <f>'Daily generation'!B81</f>
        <v>50.404000000000003</v>
      </c>
      <c r="C82">
        <f t="shared" si="7"/>
        <v>50.634399999999992</v>
      </c>
      <c r="D82">
        <f t="shared" si="14"/>
        <v>0.23039999999998884</v>
      </c>
      <c r="E82">
        <f t="shared" si="15"/>
        <v>0.23039999999998884</v>
      </c>
      <c r="F82">
        <f t="shared" si="16"/>
        <v>50.404000000000003</v>
      </c>
      <c r="G82">
        <f t="shared" si="17"/>
        <v>50.404000000000003</v>
      </c>
      <c r="H82">
        <f t="shared" si="18"/>
        <v>0</v>
      </c>
      <c r="I82">
        <f t="shared" si="19"/>
        <v>0.23039999999998884</v>
      </c>
    </row>
    <row r="83" spans="1:9" x14ac:dyDescent="0.25">
      <c r="A83">
        <v>81</v>
      </c>
      <c r="B83">
        <f>'Daily generation'!B82</f>
        <v>41.81</v>
      </c>
      <c r="C83">
        <f t="shared" si="7"/>
        <v>50.634399999999992</v>
      </c>
      <c r="D83">
        <f t="shared" si="14"/>
        <v>8.82439999999999</v>
      </c>
      <c r="E83">
        <f t="shared" si="15"/>
        <v>8.82439999999999</v>
      </c>
      <c r="F83">
        <f t="shared" si="16"/>
        <v>41.81</v>
      </c>
      <c r="G83">
        <f t="shared" si="17"/>
        <v>41.81</v>
      </c>
      <c r="H83">
        <f t="shared" si="18"/>
        <v>0</v>
      </c>
      <c r="I83">
        <f t="shared" si="19"/>
        <v>8.82439999999999</v>
      </c>
    </row>
    <row r="84" spans="1:9" x14ac:dyDescent="0.25">
      <c r="A84">
        <v>82</v>
      </c>
      <c r="B84">
        <f>'Daily generation'!B83</f>
        <v>52.326000000000001</v>
      </c>
      <c r="C84">
        <f t="shared" ref="C84:C85" si="24">$C$36</f>
        <v>57.591999999999999</v>
      </c>
      <c r="D84">
        <f t="shared" si="14"/>
        <v>5.2659999999999982</v>
      </c>
      <c r="E84">
        <f t="shared" si="15"/>
        <v>5.2659999999999982</v>
      </c>
      <c r="F84">
        <f t="shared" si="16"/>
        <v>52.326000000000001</v>
      </c>
      <c r="G84">
        <f t="shared" si="17"/>
        <v>52.326000000000001</v>
      </c>
      <c r="H84">
        <f t="shared" si="18"/>
        <v>0</v>
      </c>
      <c r="I84">
        <f t="shared" si="19"/>
        <v>5.2659999999999982</v>
      </c>
    </row>
    <row r="85" spans="1:9" x14ac:dyDescent="0.25">
      <c r="A85">
        <v>83</v>
      </c>
      <c r="B85">
        <f>'Daily generation'!B84</f>
        <v>60.811</v>
      </c>
      <c r="C85">
        <f t="shared" si="24"/>
        <v>57.591999999999999</v>
      </c>
      <c r="D85">
        <f t="shared" si="14"/>
        <v>-3.2190000000000012</v>
      </c>
      <c r="E85">
        <f t="shared" si="15"/>
        <v>0</v>
      </c>
      <c r="F85">
        <f t="shared" si="16"/>
        <v>57.591999999999999</v>
      </c>
      <c r="G85">
        <f t="shared" si="17"/>
        <v>57.591999999999999</v>
      </c>
      <c r="H85">
        <f t="shared" si="18"/>
        <v>-3.2190000000000012</v>
      </c>
      <c r="I85">
        <f t="shared" si="19"/>
        <v>-3.2190000000000012</v>
      </c>
    </row>
    <row r="86" spans="1:9" x14ac:dyDescent="0.25">
      <c r="A86">
        <v>84</v>
      </c>
      <c r="B86">
        <f>'Daily generation'!B85</f>
        <v>44.78</v>
      </c>
      <c r="C86">
        <f t="shared" ref="C86" si="25">$C$30</f>
        <v>50.634399999999992</v>
      </c>
      <c r="D86">
        <f t="shared" si="14"/>
        <v>5.8543999999999912</v>
      </c>
      <c r="E86">
        <f t="shared" si="15"/>
        <v>5.8543999999999912</v>
      </c>
      <c r="F86">
        <f t="shared" si="16"/>
        <v>44.78</v>
      </c>
      <c r="G86">
        <f t="shared" si="17"/>
        <v>44.78</v>
      </c>
      <c r="H86">
        <f t="shared" si="18"/>
        <v>0</v>
      </c>
      <c r="I86">
        <f t="shared" si="19"/>
        <v>5.8543999999999912</v>
      </c>
    </row>
    <row r="87" spans="1:9" x14ac:dyDescent="0.25">
      <c r="A87">
        <v>85</v>
      </c>
      <c r="B87">
        <f>'Daily generation'!B86</f>
        <v>54.783999999999999</v>
      </c>
      <c r="C87">
        <f t="shared" si="7"/>
        <v>50.634399999999992</v>
      </c>
      <c r="D87">
        <f t="shared" si="14"/>
        <v>-4.1496000000000066</v>
      </c>
      <c r="E87">
        <f t="shared" si="15"/>
        <v>0</v>
      </c>
      <c r="F87">
        <f t="shared" si="16"/>
        <v>50.634399999999992</v>
      </c>
      <c r="G87">
        <f t="shared" si="17"/>
        <v>50.634399999999992</v>
      </c>
      <c r="H87">
        <f t="shared" si="18"/>
        <v>-4.1496000000000066</v>
      </c>
      <c r="I87">
        <f t="shared" si="19"/>
        <v>-4.1496000000000066</v>
      </c>
    </row>
    <row r="88" spans="1:9" x14ac:dyDescent="0.25">
      <c r="A88">
        <v>86</v>
      </c>
      <c r="B88">
        <f>'Daily generation'!B87</f>
        <v>47.886000000000003</v>
      </c>
      <c r="C88">
        <f t="shared" si="7"/>
        <v>50.634399999999992</v>
      </c>
      <c r="D88">
        <f t="shared" si="14"/>
        <v>2.7483999999999895</v>
      </c>
      <c r="E88">
        <f t="shared" si="15"/>
        <v>2.7483999999999895</v>
      </c>
      <c r="F88">
        <f t="shared" si="16"/>
        <v>47.886000000000003</v>
      </c>
      <c r="G88">
        <f t="shared" si="17"/>
        <v>47.886000000000003</v>
      </c>
      <c r="H88">
        <f t="shared" si="18"/>
        <v>0</v>
      </c>
      <c r="I88">
        <f t="shared" si="19"/>
        <v>2.7483999999999895</v>
      </c>
    </row>
    <row r="89" spans="1:9" x14ac:dyDescent="0.25">
      <c r="A89">
        <v>87</v>
      </c>
      <c r="B89">
        <f>'Daily generation'!B88</f>
        <v>48.941000000000003</v>
      </c>
      <c r="C89">
        <f t="shared" si="7"/>
        <v>50.634399999999992</v>
      </c>
      <c r="D89">
        <f t="shared" si="14"/>
        <v>1.6933999999999898</v>
      </c>
      <c r="E89">
        <f t="shared" si="15"/>
        <v>1.6933999999999898</v>
      </c>
      <c r="F89">
        <f t="shared" si="16"/>
        <v>48.941000000000003</v>
      </c>
      <c r="G89">
        <f t="shared" si="17"/>
        <v>48.941000000000003</v>
      </c>
      <c r="H89">
        <f t="shared" si="18"/>
        <v>0</v>
      </c>
      <c r="I89">
        <f t="shared" si="19"/>
        <v>1.6933999999999898</v>
      </c>
    </row>
    <row r="90" spans="1:9" x14ac:dyDescent="0.25">
      <c r="A90">
        <v>88</v>
      </c>
      <c r="B90">
        <f>'Daily generation'!B89</f>
        <v>45.286000000000001</v>
      </c>
      <c r="C90">
        <f t="shared" si="7"/>
        <v>50.634399999999992</v>
      </c>
      <c r="D90">
        <f t="shared" si="14"/>
        <v>5.3483999999999909</v>
      </c>
      <c r="E90">
        <f t="shared" si="15"/>
        <v>5.3483999999999909</v>
      </c>
      <c r="F90">
        <f t="shared" si="16"/>
        <v>45.286000000000001</v>
      </c>
      <c r="G90">
        <f t="shared" si="17"/>
        <v>45.286000000000001</v>
      </c>
      <c r="H90">
        <f t="shared" si="18"/>
        <v>0</v>
      </c>
      <c r="I90">
        <f t="shared" si="19"/>
        <v>5.3483999999999909</v>
      </c>
    </row>
    <row r="91" spans="1:9" x14ac:dyDescent="0.25">
      <c r="A91">
        <v>89</v>
      </c>
      <c r="B91">
        <f>'Daily generation'!B90</f>
        <v>51.41</v>
      </c>
      <c r="C91">
        <f t="shared" ref="C91:C92" si="26">$C$36</f>
        <v>57.591999999999999</v>
      </c>
      <c r="D91">
        <f t="shared" si="14"/>
        <v>6.1820000000000022</v>
      </c>
      <c r="E91">
        <f t="shared" si="15"/>
        <v>6.1820000000000022</v>
      </c>
      <c r="F91">
        <f t="shared" si="16"/>
        <v>51.41</v>
      </c>
      <c r="G91">
        <f t="shared" si="17"/>
        <v>51.41</v>
      </c>
      <c r="H91">
        <f t="shared" si="18"/>
        <v>0</v>
      </c>
      <c r="I91">
        <f t="shared" si="19"/>
        <v>6.1820000000000022</v>
      </c>
    </row>
    <row r="92" spans="1:9" x14ac:dyDescent="0.25">
      <c r="A92">
        <v>90</v>
      </c>
      <c r="B92">
        <f>'Daily generation'!B91</f>
        <v>64.191999999999993</v>
      </c>
      <c r="C92">
        <f t="shared" si="26"/>
        <v>57.591999999999999</v>
      </c>
      <c r="D92">
        <f t="shared" si="14"/>
        <v>-6.5999999999999943</v>
      </c>
      <c r="E92">
        <f t="shared" si="15"/>
        <v>0</v>
      </c>
      <c r="F92">
        <f t="shared" si="16"/>
        <v>57.591999999999999</v>
      </c>
      <c r="G92">
        <f t="shared" si="17"/>
        <v>57.591999999999999</v>
      </c>
      <c r="H92">
        <f t="shared" si="18"/>
        <v>-6.5999999999999943</v>
      </c>
      <c r="I92">
        <f t="shared" si="19"/>
        <v>-6.5999999999999943</v>
      </c>
    </row>
    <row r="93" spans="1:9" x14ac:dyDescent="0.25">
      <c r="A93">
        <v>91</v>
      </c>
      <c r="B93">
        <f>'Daily generation'!B92</f>
        <v>45.981000000000002</v>
      </c>
      <c r="C93">
        <f t="shared" ref="C93" si="27">$C$30</f>
        <v>50.634399999999992</v>
      </c>
      <c r="D93">
        <f t="shared" si="14"/>
        <v>4.6533999999999907</v>
      </c>
      <c r="E93">
        <f t="shared" si="15"/>
        <v>4.6533999999999907</v>
      </c>
      <c r="F93">
        <f t="shared" si="16"/>
        <v>45.981000000000002</v>
      </c>
      <c r="G93">
        <f t="shared" si="17"/>
        <v>45.981000000000002</v>
      </c>
      <c r="H93">
        <f t="shared" si="18"/>
        <v>0</v>
      </c>
      <c r="I93">
        <f t="shared" si="19"/>
        <v>4.6533999999999907</v>
      </c>
    </row>
    <row r="94" spans="1:9" x14ac:dyDescent="0.25">
      <c r="A94">
        <v>92</v>
      </c>
      <c r="B94">
        <f>'Daily generation'!B93</f>
        <v>61.412999999999997</v>
      </c>
      <c r="C94">
        <f t="shared" si="7"/>
        <v>50.634399999999992</v>
      </c>
      <c r="D94">
        <f t="shared" si="14"/>
        <v>-10.778600000000004</v>
      </c>
      <c r="E94">
        <f t="shared" si="15"/>
        <v>0</v>
      </c>
      <c r="F94">
        <f t="shared" si="16"/>
        <v>50.634399999999992</v>
      </c>
      <c r="G94">
        <f t="shared" si="17"/>
        <v>50.634399999999992</v>
      </c>
      <c r="H94">
        <f t="shared" si="18"/>
        <v>-10.778600000000004</v>
      </c>
      <c r="I94">
        <f t="shared" si="19"/>
        <v>-10.778600000000004</v>
      </c>
    </row>
    <row r="95" spans="1:9" x14ac:dyDescent="0.25">
      <c r="A95">
        <v>93</v>
      </c>
      <c r="B95">
        <f>'Daily generation'!B94</f>
        <v>69.143000000000001</v>
      </c>
      <c r="C95">
        <f t="shared" si="7"/>
        <v>50.634399999999992</v>
      </c>
      <c r="D95">
        <f t="shared" si="14"/>
        <v>-18.508600000000008</v>
      </c>
      <c r="E95">
        <f t="shared" si="15"/>
        <v>0</v>
      </c>
      <c r="F95">
        <f t="shared" si="16"/>
        <v>50.634399999999992</v>
      </c>
      <c r="G95">
        <f t="shared" si="17"/>
        <v>50.634399999999992</v>
      </c>
      <c r="H95">
        <f t="shared" si="18"/>
        <v>-18.508600000000008</v>
      </c>
      <c r="I95">
        <f t="shared" si="19"/>
        <v>-18.508600000000008</v>
      </c>
    </row>
    <row r="96" spans="1:9" x14ac:dyDescent="0.25">
      <c r="A96">
        <v>94</v>
      </c>
      <c r="B96">
        <f>'Daily generation'!B95</f>
        <v>71.766000000000005</v>
      </c>
      <c r="C96">
        <f t="shared" si="7"/>
        <v>50.634399999999992</v>
      </c>
      <c r="D96">
        <f t="shared" si="14"/>
        <v>-21.131600000000013</v>
      </c>
      <c r="E96">
        <f t="shared" si="15"/>
        <v>0</v>
      </c>
      <c r="F96">
        <f t="shared" si="16"/>
        <v>50.634399999999992</v>
      </c>
      <c r="G96">
        <f t="shared" si="17"/>
        <v>50.634399999999992</v>
      </c>
      <c r="H96">
        <f t="shared" si="18"/>
        <v>-21.131600000000013</v>
      </c>
      <c r="I96">
        <f t="shared" si="19"/>
        <v>-21.131600000000013</v>
      </c>
    </row>
    <row r="97" spans="1:9" x14ac:dyDescent="0.25">
      <c r="A97">
        <v>95</v>
      </c>
      <c r="B97">
        <f>'Daily generation'!B96</f>
        <v>68.444000000000003</v>
      </c>
      <c r="C97">
        <f t="shared" si="7"/>
        <v>50.634399999999992</v>
      </c>
      <c r="D97">
        <f t="shared" si="14"/>
        <v>-17.80960000000001</v>
      </c>
      <c r="E97">
        <f t="shared" si="15"/>
        <v>0</v>
      </c>
      <c r="F97">
        <f t="shared" si="16"/>
        <v>50.634399999999992</v>
      </c>
      <c r="G97">
        <f t="shared" si="17"/>
        <v>50.634399999999992</v>
      </c>
      <c r="H97">
        <f t="shared" si="18"/>
        <v>-17.80960000000001</v>
      </c>
      <c r="I97">
        <f t="shared" si="19"/>
        <v>-17.80960000000001</v>
      </c>
    </row>
    <row r="98" spans="1:9" x14ac:dyDescent="0.25">
      <c r="A98">
        <v>96</v>
      </c>
      <c r="B98">
        <f>'Daily generation'!B97</f>
        <v>59.241</v>
      </c>
      <c r="C98">
        <f t="shared" ref="C98:C99" si="28">$C$36</f>
        <v>57.591999999999999</v>
      </c>
      <c r="D98">
        <f t="shared" si="14"/>
        <v>-1.6490000000000009</v>
      </c>
      <c r="E98">
        <f t="shared" si="15"/>
        <v>0</v>
      </c>
      <c r="F98">
        <f t="shared" si="16"/>
        <v>57.591999999999999</v>
      </c>
      <c r="G98">
        <f t="shared" si="17"/>
        <v>57.591999999999999</v>
      </c>
      <c r="H98">
        <f t="shared" si="18"/>
        <v>-1.6490000000000009</v>
      </c>
      <c r="I98">
        <f t="shared" si="19"/>
        <v>-1.6490000000000009</v>
      </c>
    </row>
    <row r="99" spans="1:9" x14ac:dyDescent="0.25">
      <c r="A99">
        <v>97</v>
      </c>
      <c r="B99">
        <f>'Daily generation'!B98</f>
        <v>68.484999999999999</v>
      </c>
      <c r="C99">
        <f t="shared" si="28"/>
        <v>57.591999999999999</v>
      </c>
      <c r="D99">
        <f t="shared" si="14"/>
        <v>-10.893000000000001</v>
      </c>
      <c r="E99">
        <f t="shared" si="15"/>
        <v>0</v>
      </c>
      <c r="F99">
        <f t="shared" si="16"/>
        <v>57.591999999999999</v>
      </c>
      <c r="G99">
        <f t="shared" si="17"/>
        <v>57.591999999999999</v>
      </c>
      <c r="H99">
        <f t="shared" si="18"/>
        <v>-10.893000000000001</v>
      </c>
      <c r="I99">
        <f t="shared" si="19"/>
        <v>-10.893000000000001</v>
      </c>
    </row>
    <row r="100" spans="1:9" x14ac:dyDescent="0.25">
      <c r="A100">
        <v>98</v>
      </c>
      <c r="B100">
        <f>'Daily generation'!B99</f>
        <v>51.981999999999999</v>
      </c>
      <c r="C100">
        <f t="shared" ref="C100" si="29">$C$30</f>
        <v>50.634399999999992</v>
      </c>
      <c r="D100">
        <f t="shared" si="14"/>
        <v>-1.347600000000007</v>
      </c>
      <c r="E100">
        <f t="shared" si="15"/>
        <v>0</v>
      </c>
      <c r="F100">
        <f t="shared" si="16"/>
        <v>50.634399999999992</v>
      </c>
      <c r="G100">
        <f t="shared" si="17"/>
        <v>50.634399999999992</v>
      </c>
      <c r="H100">
        <f t="shared" si="18"/>
        <v>-1.347600000000007</v>
      </c>
      <c r="I100">
        <f t="shared" si="19"/>
        <v>-1.347600000000007</v>
      </c>
    </row>
    <row r="101" spans="1:9" x14ac:dyDescent="0.25">
      <c r="A101">
        <v>99</v>
      </c>
      <c r="B101">
        <f>'Daily generation'!B100</f>
        <v>44.5</v>
      </c>
      <c r="C101">
        <f t="shared" si="7"/>
        <v>50.634399999999992</v>
      </c>
      <c r="D101">
        <f t="shared" si="14"/>
        <v>6.1343999999999923</v>
      </c>
      <c r="E101">
        <f t="shared" si="15"/>
        <v>6.1343999999999923</v>
      </c>
      <c r="F101">
        <f t="shared" si="16"/>
        <v>44.5</v>
      </c>
      <c r="G101">
        <f t="shared" si="17"/>
        <v>44.5</v>
      </c>
      <c r="H101">
        <f t="shared" si="18"/>
        <v>0</v>
      </c>
      <c r="I101">
        <f t="shared" si="19"/>
        <v>6.1343999999999923</v>
      </c>
    </row>
    <row r="102" spans="1:9" x14ac:dyDescent="0.25">
      <c r="A102">
        <v>100</v>
      </c>
      <c r="B102">
        <f>'Daily generation'!B101</f>
        <v>51.765999999999998</v>
      </c>
      <c r="C102">
        <f t="shared" si="7"/>
        <v>50.634399999999992</v>
      </c>
      <c r="D102">
        <f t="shared" si="14"/>
        <v>-1.1316000000000059</v>
      </c>
      <c r="E102">
        <f t="shared" si="15"/>
        <v>0</v>
      </c>
      <c r="F102">
        <f t="shared" si="16"/>
        <v>50.634399999999992</v>
      </c>
      <c r="G102">
        <f t="shared" si="17"/>
        <v>50.634399999999992</v>
      </c>
      <c r="H102">
        <f t="shared" si="18"/>
        <v>-1.1316000000000059</v>
      </c>
      <c r="I102">
        <f t="shared" si="19"/>
        <v>-1.1316000000000059</v>
      </c>
    </row>
    <row r="103" spans="1:9" x14ac:dyDescent="0.25">
      <c r="A103">
        <v>101</v>
      </c>
      <c r="B103">
        <f>'Daily generation'!B102</f>
        <v>72.313999999999993</v>
      </c>
      <c r="C103">
        <f t="shared" si="7"/>
        <v>50.634399999999992</v>
      </c>
      <c r="D103">
        <f t="shared" si="14"/>
        <v>-21.679600000000001</v>
      </c>
      <c r="E103">
        <f t="shared" si="15"/>
        <v>0</v>
      </c>
      <c r="F103">
        <f t="shared" si="16"/>
        <v>50.634399999999992</v>
      </c>
      <c r="G103">
        <f t="shared" si="17"/>
        <v>50.634399999999992</v>
      </c>
      <c r="H103">
        <f t="shared" si="18"/>
        <v>-21.679600000000001</v>
      </c>
      <c r="I103">
        <f t="shared" si="19"/>
        <v>-21.679600000000001</v>
      </c>
    </row>
    <row r="104" spans="1:9" x14ac:dyDescent="0.25">
      <c r="A104">
        <v>102</v>
      </c>
      <c r="B104">
        <f>'Daily generation'!B103</f>
        <v>34.017000000000003</v>
      </c>
      <c r="C104">
        <f t="shared" si="7"/>
        <v>50.634399999999992</v>
      </c>
      <c r="D104">
        <f t="shared" si="14"/>
        <v>16.617399999999989</v>
      </c>
      <c r="E104">
        <f t="shared" si="15"/>
        <v>16.617399999999989</v>
      </c>
      <c r="F104">
        <f t="shared" si="16"/>
        <v>34.017000000000003</v>
      </c>
      <c r="G104">
        <f t="shared" si="17"/>
        <v>34.017000000000003</v>
      </c>
      <c r="H104">
        <f t="shared" si="18"/>
        <v>0</v>
      </c>
      <c r="I104">
        <f t="shared" si="19"/>
        <v>16.617399999999989</v>
      </c>
    </row>
    <row r="105" spans="1:9" x14ac:dyDescent="0.25">
      <c r="A105">
        <v>103</v>
      </c>
      <c r="B105">
        <f>'Daily generation'!B104</f>
        <v>50.96</v>
      </c>
      <c r="C105">
        <f t="shared" ref="C105:C106" si="30">$C$36</f>
        <v>57.591999999999999</v>
      </c>
      <c r="D105">
        <f t="shared" si="14"/>
        <v>6.6319999999999979</v>
      </c>
      <c r="E105">
        <f t="shared" si="15"/>
        <v>6.6319999999999979</v>
      </c>
      <c r="F105">
        <f t="shared" si="16"/>
        <v>50.96</v>
      </c>
      <c r="G105">
        <f t="shared" si="17"/>
        <v>50.96</v>
      </c>
      <c r="H105">
        <f t="shared" si="18"/>
        <v>0</v>
      </c>
      <c r="I105">
        <f t="shared" si="19"/>
        <v>6.6319999999999979</v>
      </c>
    </row>
    <row r="106" spans="1:9" x14ac:dyDescent="0.25">
      <c r="A106">
        <v>104</v>
      </c>
      <c r="B106">
        <f>'Daily generation'!B105</f>
        <v>86.906999999999996</v>
      </c>
      <c r="C106">
        <f t="shared" si="30"/>
        <v>57.591999999999999</v>
      </c>
      <c r="D106">
        <f t="shared" si="14"/>
        <v>-29.314999999999998</v>
      </c>
      <c r="E106">
        <f t="shared" si="15"/>
        <v>0</v>
      </c>
      <c r="F106">
        <f t="shared" si="16"/>
        <v>57.591999999999999</v>
      </c>
      <c r="G106">
        <f t="shared" si="17"/>
        <v>57.591999999999999</v>
      </c>
      <c r="H106">
        <f t="shared" si="18"/>
        <v>-29.314999999999998</v>
      </c>
      <c r="I106">
        <f t="shared" si="19"/>
        <v>-29.314999999999998</v>
      </c>
    </row>
    <row r="107" spans="1:9" x14ac:dyDescent="0.25">
      <c r="A107">
        <v>105</v>
      </c>
      <c r="B107">
        <f>'Daily generation'!B106</f>
        <v>65.959000000000003</v>
      </c>
      <c r="C107">
        <f t="shared" ref="C107:C167" si="31">$C$30</f>
        <v>50.634399999999992</v>
      </c>
      <c r="D107">
        <f t="shared" si="14"/>
        <v>-15.324600000000011</v>
      </c>
      <c r="E107">
        <f t="shared" si="15"/>
        <v>0</v>
      </c>
      <c r="F107">
        <f t="shared" si="16"/>
        <v>50.634399999999992</v>
      </c>
      <c r="G107">
        <f t="shared" si="17"/>
        <v>50.634399999999992</v>
      </c>
      <c r="H107">
        <f t="shared" si="18"/>
        <v>-15.324600000000011</v>
      </c>
      <c r="I107">
        <f t="shared" si="19"/>
        <v>-15.324600000000011</v>
      </c>
    </row>
    <row r="108" spans="1:9" x14ac:dyDescent="0.25">
      <c r="A108">
        <v>106</v>
      </c>
      <c r="B108">
        <f>'Daily generation'!B107</f>
        <v>54.328000000000003</v>
      </c>
      <c r="C108">
        <f t="shared" si="31"/>
        <v>50.634399999999992</v>
      </c>
      <c r="D108">
        <f t="shared" si="14"/>
        <v>-3.6936000000000107</v>
      </c>
      <c r="E108">
        <f t="shared" si="15"/>
        <v>0</v>
      </c>
      <c r="F108">
        <f t="shared" si="16"/>
        <v>50.634399999999992</v>
      </c>
      <c r="G108">
        <f t="shared" si="17"/>
        <v>50.634399999999992</v>
      </c>
      <c r="H108">
        <f t="shared" si="18"/>
        <v>-3.6936000000000107</v>
      </c>
      <c r="I108">
        <f t="shared" si="19"/>
        <v>-3.6936000000000107</v>
      </c>
    </row>
    <row r="109" spans="1:9" x14ac:dyDescent="0.25">
      <c r="A109">
        <v>107</v>
      </c>
      <c r="B109">
        <f>'Daily generation'!B108</f>
        <v>30.672000000000001</v>
      </c>
      <c r="C109">
        <f t="shared" si="31"/>
        <v>50.634399999999992</v>
      </c>
      <c r="D109">
        <f t="shared" si="14"/>
        <v>19.962399999999992</v>
      </c>
      <c r="E109">
        <f t="shared" si="15"/>
        <v>19.962399999999992</v>
      </c>
      <c r="F109">
        <f t="shared" si="16"/>
        <v>30.672000000000001</v>
      </c>
      <c r="G109">
        <f t="shared" si="17"/>
        <v>30.672000000000001</v>
      </c>
      <c r="H109">
        <f t="shared" si="18"/>
        <v>0</v>
      </c>
      <c r="I109">
        <f t="shared" si="19"/>
        <v>19.962399999999992</v>
      </c>
    </row>
    <row r="110" spans="1:9" x14ac:dyDescent="0.25">
      <c r="A110">
        <v>108</v>
      </c>
      <c r="B110">
        <f>'Daily generation'!B109</f>
        <v>63.194000000000003</v>
      </c>
      <c r="C110">
        <f t="shared" si="31"/>
        <v>50.634399999999992</v>
      </c>
      <c r="D110">
        <f t="shared" si="14"/>
        <v>-12.55960000000001</v>
      </c>
      <c r="E110">
        <f t="shared" si="15"/>
        <v>0</v>
      </c>
      <c r="F110">
        <f t="shared" si="16"/>
        <v>50.634399999999992</v>
      </c>
      <c r="G110">
        <f t="shared" si="17"/>
        <v>50.634399999999992</v>
      </c>
      <c r="H110">
        <f t="shared" si="18"/>
        <v>-12.55960000000001</v>
      </c>
      <c r="I110">
        <f t="shared" si="19"/>
        <v>-12.55960000000001</v>
      </c>
    </row>
    <row r="111" spans="1:9" x14ac:dyDescent="0.25">
      <c r="A111">
        <v>109</v>
      </c>
      <c r="B111">
        <f>'Daily generation'!B110</f>
        <v>52.706000000000003</v>
      </c>
      <c r="C111">
        <f t="shared" si="31"/>
        <v>50.634399999999992</v>
      </c>
      <c r="D111">
        <f t="shared" si="14"/>
        <v>-2.0716000000000108</v>
      </c>
      <c r="E111">
        <f t="shared" si="15"/>
        <v>0</v>
      </c>
      <c r="F111">
        <f t="shared" si="16"/>
        <v>50.634399999999992</v>
      </c>
      <c r="G111">
        <f t="shared" si="17"/>
        <v>50.634399999999992</v>
      </c>
      <c r="H111">
        <f t="shared" si="18"/>
        <v>-2.0716000000000108</v>
      </c>
      <c r="I111">
        <f t="shared" si="19"/>
        <v>-2.0716000000000108</v>
      </c>
    </row>
    <row r="112" spans="1:9" x14ac:dyDescent="0.25">
      <c r="A112">
        <v>110</v>
      </c>
      <c r="B112">
        <f>'Daily generation'!B111</f>
        <v>50.567</v>
      </c>
      <c r="C112">
        <f t="shared" ref="C112:C113" si="32">$C$36</f>
        <v>57.591999999999999</v>
      </c>
      <c r="D112">
        <f t="shared" si="14"/>
        <v>7.0249999999999986</v>
      </c>
      <c r="E112">
        <f t="shared" si="15"/>
        <v>7.0249999999999986</v>
      </c>
      <c r="F112">
        <f t="shared" si="16"/>
        <v>50.567</v>
      </c>
      <c r="G112">
        <f t="shared" si="17"/>
        <v>50.567</v>
      </c>
      <c r="H112">
        <f t="shared" si="18"/>
        <v>0</v>
      </c>
      <c r="I112">
        <f t="shared" si="19"/>
        <v>7.0249999999999986</v>
      </c>
    </row>
    <row r="113" spans="1:9" x14ac:dyDescent="0.25">
      <c r="A113">
        <v>111</v>
      </c>
      <c r="B113">
        <f>'Daily generation'!B112</f>
        <v>49.545000000000002</v>
      </c>
      <c r="C113">
        <f t="shared" si="32"/>
        <v>57.591999999999999</v>
      </c>
      <c r="D113">
        <f t="shared" si="14"/>
        <v>8.046999999999997</v>
      </c>
      <c r="E113">
        <f t="shared" si="15"/>
        <v>8.046999999999997</v>
      </c>
      <c r="F113">
        <f t="shared" si="16"/>
        <v>49.545000000000002</v>
      </c>
      <c r="G113">
        <f t="shared" si="17"/>
        <v>49.545000000000002</v>
      </c>
      <c r="H113">
        <f t="shared" si="18"/>
        <v>0</v>
      </c>
      <c r="I113">
        <f t="shared" si="19"/>
        <v>8.046999999999997</v>
      </c>
    </row>
    <row r="114" spans="1:9" x14ac:dyDescent="0.25">
      <c r="A114">
        <v>112</v>
      </c>
      <c r="B114">
        <f>'Daily generation'!B113</f>
        <v>44.491</v>
      </c>
      <c r="C114">
        <f t="shared" ref="C114" si="33">$C$30</f>
        <v>50.634399999999992</v>
      </c>
      <c r="D114">
        <f t="shared" si="14"/>
        <v>6.1433999999999926</v>
      </c>
      <c r="E114">
        <f t="shared" si="15"/>
        <v>6.1433999999999926</v>
      </c>
      <c r="F114">
        <f t="shared" si="16"/>
        <v>44.491</v>
      </c>
      <c r="G114">
        <f t="shared" si="17"/>
        <v>44.491</v>
      </c>
      <c r="H114">
        <f t="shared" si="18"/>
        <v>0</v>
      </c>
      <c r="I114">
        <f t="shared" si="19"/>
        <v>6.1433999999999926</v>
      </c>
    </row>
    <row r="115" spans="1:9" x14ac:dyDescent="0.25">
      <c r="A115">
        <v>113</v>
      </c>
      <c r="B115">
        <f>'Daily generation'!B114</f>
        <v>58.421999999999997</v>
      </c>
      <c r="C115">
        <f t="shared" si="31"/>
        <v>50.634399999999992</v>
      </c>
      <c r="D115">
        <f t="shared" si="14"/>
        <v>-7.7876000000000047</v>
      </c>
      <c r="E115">
        <f t="shared" si="15"/>
        <v>0</v>
      </c>
      <c r="F115">
        <f t="shared" si="16"/>
        <v>50.634399999999992</v>
      </c>
      <c r="G115">
        <f t="shared" si="17"/>
        <v>50.634399999999992</v>
      </c>
      <c r="H115">
        <f t="shared" si="18"/>
        <v>-7.7876000000000047</v>
      </c>
      <c r="I115">
        <f t="shared" si="19"/>
        <v>-7.7876000000000047</v>
      </c>
    </row>
    <row r="116" spans="1:9" x14ac:dyDescent="0.25">
      <c r="A116">
        <v>114</v>
      </c>
      <c r="B116">
        <f>'Daily generation'!B115</f>
        <v>52.387</v>
      </c>
      <c r="C116">
        <f t="shared" si="31"/>
        <v>50.634399999999992</v>
      </c>
      <c r="D116">
        <f t="shared" si="14"/>
        <v>-1.7526000000000082</v>
      </c>
      <c r="E116">
        <f t="shared" si="15"/>
        <v>0</v>
      </c>
      <c r="F116">
        <f t="shared" si="16"/>
        <v>50.634399999999992</v>
      </c>
      <c r="G116">
        <f t="shared" si="17"/>
        <v>50.634399999999992</v>
      </c>
      <c r="H116">
        <f t="shared" si="18"/>
        <v>-1.7526000000000082</v>
      </c>
      <c r="I116">
        <f t="shared" si="19"/>
        <v>-1.7526000000000082</v>
      </c>
    </row>
    <row r="117" spans="1:9" x14ac:dyDescent="0.25">
      <c r="A117">
        <v>115</v>
      </c>
      <c r="B117">
        <f>'Daily generation'!B116</f>
        <v>67.025999999999996</v>
      </c>
      <c r="C117">
        <f t="shared" si="31"/>
        <v>50.634399999999992</v>
      </c>
      <c r="D117">
        <f t="shared" si="14"/>
        <v>-16.391600000000004</v>
      </c>
      <c r="E117">
        <f t="shared" si="15"/>
        <v>0</v>
      </c>
      <c r="F117">
        <f t="shared" si="16"/>
        <v>50.634399999999992</v>
      </c>
      <c r="G117">
        <f t="shared" si="17"/>
        <v>50.634399999999992</v>
      </c>
      <c r="H117">
        <f t="shared" si="18"/>
        <v>-16.391600000000004</v>
      </c>
      <c r="I117">
        <f t="shared" si="19"/>
        <v>-16.391600000000004</v>
      </c>
    </row>
    <row r="118" spans="1:9" x14ac:dyDescent="0.25">
      <c r="A118">
        <v>116</v>
      </c>
      <c r="B118">
        <f>'Daily generation'!B117</f>
        <v>53.640999999999998</v>
      </c>
      <c r="C118">
        <f t="shared" si="31"/>
        <v>50.634399999999992</v>
      </c>
      <c r="D118">
        <f t="shared" si="14"/>
        <v>-3.0066000000000059</v>
      </c>
      <c r="E118">
        <f t="shared" si="15"/>
        <v>0</v>
      </c>
      <c r="F118">
        <f t="shared" si="16"/>
        <v>50.634399999999992</v>
      </c>
      <c r="G118">
        <f t="shared" si="17"/>
        <v>50.634399999999992</v>
      </c>
      <c r="H118">
        <f t="shared" si="18"/>
        <v>-3.0066000000000059</v>
      </c>
      <c r="I118">
        <f t="shared" si="19"/>
        <v>-3.0066000000000059</v>
      </c>
    </row>
    <row r="119" spans="1:9" x14ac:dyDescent="0.25">
      <c r="A119">
        <v>117</v>
      </c>
      <c r="B119">
        <f>'Daily generation'!B118</f>
        <v>68.08</v>
      </c>
      <c r="C119">
        <f t="shared" ref="C119:C120" si="34">$C$36</f>
        <v>57.591999999999999</v>
      </c>
      <c r="D119">
        <f t="shared" si="14"/>
        <v>-10.488</v>
      </c>
      <c r="E119">
        <f t="shared" si="15"/>
        <v>0</v>
      </c>
      <c r="F119">
        <f t="shared" si="16"/>
        <v>57.591999999999999</v>
      </c>
      <c r="G119">
        <f t="shared" si="17"/>
        <v>57.591999999999999</v>
      </c>
      <c r="H119">
        <f t="shared" si="18"/>
        <v>-10.488</v>
      </c>
      <c r="I119">
        <f t="shared" si="19"/>
        <v>-10.488</v>
      </c>
    </row>
    <row r="120" spans="1:9" x14ac:dyDescent="0.25">
      <c r="A120">
        <v>118</v>
      </c>
      <c r="B120">
        <f>'Daily generation'!B119</f>
        <v>39.575000000000003</v>
      </c>
      <c r="C120">
        <f t="shared" si="34"/>
        <v>57.591999999999999</v>
      </c>
      <c r="D120">
        <f t="shared" si="14"/>
        <v>18.016999999999996</v>
      </c>
      <c r="E120">
        <f t="shared" si="15"/>
        <v>18.016999999999996</v>
      </c>
      <c r="F120">
        <f t="shared" si="16"/>
        <v>39.575000000000003</v>
      </c>
      <c r="G120">
        <f t="shared" si="17"/>
        <v>39.575000000000003</v>
      </c>
      <c r="H120">
        <f t="shared" si="18"/>
        <v>0</v>
      </c>
      <c r="I120">
        <f t="shared" si="19"/>
        <v>18.016999999999996</v>
      </c>
    </row>
    <row r="121" spans="1:9" x14ac:dyDescent="0.25">
      <c r="A121">
        <v>119</v>
      </c>
      <c r="B121">
        <f>'Daily generation'!B120</f>
        <v>56.667999999999999</v>
      </c>
      <c r="C121">
        <f t="shared" ref="C121" si="35">$C$30</f>
        <v>50.634399999999992</v>
      </c>
      <c r="D121">
        <f t="shared" si="14"/>
        <v>-6.033600000000007</v>
      </c>
      <c r="E121">
        <f t="shared" si="15"/>
        <v>0</v>
      </c>
      <c r="F121">
        <f t="shared" si="16"/>
        <v>50.634399999999992</v>
      </c>
      <c r="G121">
        <f t="shared" si="17"/>
        <v>50.634399999999992</v>
      </c>
      <c r="H121">
        <f t="shared" si="18"/>
        <v>-6.033600000000007</v>
      </c>
      <c r="I121">
        <f t="shared" si="19"/>
        <v>-6.033600000000007</v>
      </c>
    </row>
    <row r="122" spans="1:9" x14ac:dyDescent="0.25">
      <c r="A122">
        <v>120</v>
      </c>
      <c r="B122">
        <f>'Daily generation'!B121</f>
        <v>69.2</v>
      </c>
      <c r="C122">
        <f t="shared" si="31"/>
        <v>50.634399999999992</v>
      </c>
      <c r="D122">
        <f t="shared" si="14"/>
        <v>-18.565600000000011</v>
      </c>
      <c r="E122">
        <f t="shared" si="15"/>
        <v>0</v>
      </c>
      <c r="F122">
        <f t="shared" si="16"/>
        <v>50.634399999999992</v>
      </c>
      <c r="G122">
        <f t="shared" si="17"/>
        <v>50.634399999999992</v>
      </c>
      <c r="H122">
        <f t="shared" si="18"/>
        <v>-18.565600000000011</v>
      </c>
      <c r="I122">
        <f t="shared" si="19"/>
        <v>-18.565600000000011</v>
      </c>
    </row>
    <row r="123" spans="1:9" x14ac:dyDescent="0.25">
      <c r="A123">
        <v>121</v>
      </c>
      <c r="B123">
        <f>'Daily generation'!B122</f>
        <v>58.116999999999997</v>
      </c>
      <c r="C123">
        <f t="shared" si="31"/>
        <v>50.634399999999992</v>
      </c>
      <c r="D123">
        <f t="shared" si="14"/>
        <v>-7.482600000000005</v>
      </c>
      <c r="E123">
        <f t="shared" si="15"/>
        <v>0</v>
      </c>
      <c r="F123">
        <f t="shared" si="16"/>
        <v>50.634399999999992</v>
      </c>
      <c r="G123">
        <f t="shared" si="17"/>
        <v>50.634399999999992</v>
      </c>
      <c r="H123">
        <f t="shared" si="18"/>
        <v>-7.482600000000005</v>
      </c>
      <c r="I123">
        <f t="shared" si="19"/>
        <v>-7.482600000000005</v>
      </c>
    </row>
    <row r="124" spans="1:9" x14ac:dyDescent="0.25">
      <c r="A124">
        <v>122</v>
      </c>
      <c r="B124">
        <f>'Daily generation'!B123</f>
        <v>39.997</v>
      </c>
      <c r="C124">
        <f t="shared" si="31"/>
        <v>50.634399999999992</v>
      </c>
      <c r="D124">
        <f t="shared" si="14"/>
        <v>10.637399999999992</v>
      </c>
      <c r="E124">
        <f t="shared" si="15"/>
        <v>10.637399999999992</v>
      </c>
      <c r="F124">
        <f t="shared" si="16"/>
        <v>39.997</v>
      </c>
      <c r="G124">
        <f t="shared" si="17"/>
        <v>39.997</v>
      </c>
      <c r="H124">
        <f t="shared" si="18"/>
        <v>0</v>
      </c>
      <c r="I124">
        <f t="shared" si="19"/>
        <v>10.637399999999992</v>
      </c>
    </row>
    <row r="125" spans="1:9" x14ac:dyDescent="0.25">
      <c r="A125">
        <v>123</v>
      </c>
      <c r="B125">
        <f>'Daily generation'!B124</f>
        <v>38.426000000000002</v>
      </c>
      <c r="C125">
        <f t="shared" si="31"/>
        <v>50.634399999999992</v>
      </c>
      <c r="D125">
        <f t="shared" si="14"/>
        <v>12.20839999999999</v>
      </c>
      <c r="E125">
        <f t="shared" si="15"/>
        <v>12.20839999999999</v>
      </c>
      <c r="F125">
        <f t="shared" si="16"/>
        <v>38.426000000000002</v>
      </c>
      <c r="G125">
        <f t="shared" si="17"/>
        <v>38.426000000000002</v>
      </c>
      <c r="H125">
        <f t="shared" si="18"/>
        <v>0</v>
      </c>
      <c r="I125">
        <f t="shared" si="19"/>
        <v>12.20839999999999</v>
      </c>
    </row>
    <row r="126" spans="1:9" x14ac:dyDescent="0.25">
      <c r="A126">
        <v>124</v>
      </c>
      <c r="B126">
        <f>'Daily generation'!B125</f>
        <v>45.905999999999999</v>
      </c>
      <c r="C126">
        <f t="shared" ref="C126:C127" si="36">$C$36</f>
        <v>57.591999999999999</v>
      </c>
      <c r="D126">
        <f t="shared" si="14"/>
        <v>11.686</v>
      </c>
      <c r="E126">
        <f t="shared" si="15"/>
        <v>11.686</v>
      </c>
      <c r="F126">
        <f t="shared" si="16"/>
        <v>45.905999999999999</v>
      </c>
      <c r="G126">
        <f t="shared" si="17"/>
        <v>45.905999999999999</v>
      </c>
      <c r="H126">
        <f t="shared" si="18"/>
        <v>0</v>
      </c>
      <c r="I126">
        <f t="shared" si="19"/>
        <v>11.686</v>
      </c>
    </row>
    <row r="127" spans="1:9" x14ac:dyDescent="0.25">
      <c r="A127">
        <v>125</v>
      </c>
      <c r="B127">
        <f>'Daily generation'!B126</f>
        <v>39.337000000000003</v>
      </c>
      <c r="C127">
        <f t="shared" si="36"/>
        <v>57.591999999999999</v>
      </c>
      <c r="D127">
        <f t="shared" si="14"/>
        <v>18.254999999999995</v>
      </c>
      <c r="E127">
        <f t="shared" si="15"/>
        <v>18.254999999999995</v>
      </c>
      <c r="F127">
        <f t="shared" si="16"/>
        <v>39.337000000000003</v>
      </c>
      <c r="G127">
        <f t="shared" si="17"/>
        <v>39.337000000000003</v>
      </c>
      <c r="H127">
        <f t="shared" si="18"/>
        <v>0</v>
      </c>
      <c r="I127">
        <f t="shared" si="19"/>
        <v>18.254999999999995</v>
      </c>
    </row>
    <row r="128" spans="1:9" x14ac:dyDescent="0.25">
      <c r="A128">
        <v>126</v>
      </c>
      <c r="B128">
        <f>'Daily generation'!B127</f>
        <v>52.609000000000002</v>
      </c>
      <c r="C128">
        <f t="shared" ref="C128" si="37">$C$30</f>
        <v>50.634399999999992</v>
      </c>
      <c r="D128">
        <f t="shared" si="14"/>
        <v>-1.9746000000000095</v>
      </c>
      <c r="E128">
        <f t="shared" si="15"/>
        <v>0</v>
      </c>
      <c r="F128">
        <f t="shared" si="16"/>
        <v>50.634399999999992</v>
      </c>
      <c r="G128">
        <f t="shared" si="17"/>
        <v>50.634399999999992</v>
      </c>
      <c r="H128">
        <f t="shared" si="18"/>
        <v>-1.9746000000000095</v>
      </c>
      <c r="I128">
        <f t="shared" si="19"/>
        <v>-1.9746000000000095</v>
      </c>
    </row>
    <row r="129" spans="1:9" x14ac:dyDescent="0.25">
      <c r="A129">
        <v>127</v>
      </c>
      <c r="B129">
        <f>'Daily generation'!B128</f>
        <v>58.64</v>
      </c>
      <c r="C129">
        <f t="shared" si="31"/>
        <v>50.634399999999992</v>
      </c>
      <c r="D129">
        <f t="shared" si="14"/>
        <v>-8.0056000000000083</v>
      </c>
      <c r="E129">
        <f t="shared" si="15"/>
        <v>0</v>
      </c>
      <c r="F129">
        <f t="shared" si="16"/>
        <v>50.634399999999992</v>
      </c>
      <c r="G129">
        <f t="shared" si="17"/>
        <v>50.634399999999992</v>
      </c>
      <c r="H129">
        <f t="shared" si="18"/>
        <v>-8.0056000000000083</v>
      </c>
      <c r="I129">
        <f t="shared" si="19"/>
        <v>-8.0056000000000083</v>
      </c>
    </row>
    <row r="130" spans="1:9" x14ac:dyDescent="0.25">
      <c r="A130">
        <v>128</v>
      </c>
      <c r="B130">
        <f>'Daily generation'!B129</f>
        <v>55.720999999999997</v>
      </c>
      <c r="C130">
        <f t="shared" si="31"/>
        <v>50.634399999999992</v>
      </c>
      <c r="D130">
        <f t="shared" ref="D130:D193" si="38">C130-B130</f>
        <v>-5.0866000000000042</v>
      </c>
      <c r="E130">
        <f t="shared" ref="E130:E193" si="39">IF(D130&lt;0,0,D130)</f>
        <v>0</v>
      </c>
      <c r="F130">
        <f t="shared" ref="F130:F193" si="40">IF(B130&gt;C130,C130,B130)</f>
        <v>50.634399999999992</v>
      </c>
      <c r="G130">
        <f t="shared" si="17"/>
        <v>50.634399999999992</v>
      </c>
      <c r="H130">
        <f t="shared" si="18"/>
        <v>-5.0866000000000042</v>
      </c>
      <c r="I130">
        <f t="shared" si="19"/>
        <v>-5.0866000000000042</v>
      </c>
    </row>
    <row r="131" spans="1:9" x14ac:dyDescent="0.25">
      <c r="A131">
        <v>129</v>
      </c>
      <c r="B131">
        <f>'Daily generation'!B130</f>
        <v>54.112000000000002</v>
      </c>
      <c r="C131">
        <f t="shared" si="31"/>
        <v>50.634399999999992</v>
      </c>
      <c r="D131">
        <f t="shared" si="38"/>
        <v>-3.4776000000000096</v>
      </c>
      <c r="E131">
        <f t="shared" si="39"/>
        <v>0</v>
      </c>
      <c r="F131">
        <f t="shared" si="40"/>
        <v>50.634399999999992</v>
      </c>
      <c r="G131">
        <f t="shared" ref="G131:G194" si="41">IF(B131&gt;C131,C131,B131)</f>
        <v>50.634399999999992</v>
      </c>
      <c r="H131">
        <f t="shared" ref="H131:H194" si="42">IF(D131&lt;0,D131,0)</f>
        <v>-3.4776000000000096</v>
      </c>
      <c r="I131">
        <f t="shared" ref="I131:I194" si="43">E131+H131</f>
        <v>-3.4776000000000096</v>
      </c>
    </row>
    <row r="132" spans="1:9" x14ac:dyDescent="0.25">
      <c r="A132">
        <v>130</v>
      </c>
      <c r="B132">
        <f>'Daily generation'!B131</f>
        <v>59.884</v>
      </c>
      <c r="C132">
        <f t="shared" si="31"/>
        <v>50.634399999999992</v>
      </c>
      <c r="D132">
        <f t="shared" si="38"/>
        <v>-9.249600000000008</v>
      </c>
      <c r="E132">
        <f t="shared" si="39"/>
        <v>0</v>
      </c>
      <c r="F132">
        <f t="shared" si="40"/>
        <v>50.634399999999992</v>
      </c>
      <c r="G132">
        <f t="shared" si="41"/>
        <v>50.634399999999992</v>
      </c>
      <c r="H132">
        <f t="shared" si="42"/>
        <v>-9.249600000000008</v>
      </c>
      <c r="I132">
        <f t="shared" si="43"/>
        <v>-9.249600000000008</v>
      </c>
    </row>
    <row r="133" spans="1:9" x14ac:dyDescent="0.25">
      <c r="A133">
        <v>131</v>
      </c>
      <c r="B133">
        <f>'Daily generation'!B132</f>
        <v>56.832999999999998</v>
      </c>
      <c r="C133">
        <f t="shared" ref="C133:C134" si="44">$C$36</f>
        <v>57.591999999999999</v>
      </c>
      <c r="D133">
        <f t="shared" si="38"/>
        <v>0.75900000000000034</v>
      </c>
      <c r="E133">
        <f t="shared" si="39"/>
        <v>0.75900000000000034</v>
      </c>
      <c r="F133">
        <f t="shared" si="40"/>
        <v>56.832999999999998</v>
      </c>
      <c r="G133">
        <f t="shared" si="41"/>
        <v>56.832999999999998</v>
      </c>
      <c r="H133">
        <f t="shared" si="42"/>
        <v>0</v>
      </c>
      <c r="I133">
        <f t="shared" si="43"/>
        <v>0.75900000000000034</v>
      </c>
    </row>
    <row r="134" spans="1:9" x14ac:dyDescent="0.25">
      <c r="A134">
        <v>132</v>
      </c>
      <c r="B134">
        <f>'Daily generation'!B133</f>
        <v>40.551000000000002</v>
      </c>
      <c r="C134">
        <f t="shared" si="44"/>
        <v>57.591999999999999</v>
      </c>
      <c r="D134">
        <f t="shared" si="38"/>
        <v>17.040999999999997</v>
      </c>
      <c r="E134">
        <f t="shared" si="39"/>
        <v>17.040999999999997</v>
      </c>
      <c r="F134">
        <f t="shared" si="40"/>
        <v>40.551000000000002</v>
      </c>
      <c r="G134">
        <f t="shared" si="41"/>
        <v>40.551000000000002</v>
      </c>
      <c r="H134">
        <f t="shared" si="42"/>
        <v>0</v>
      </c>
      <c r="I134">
        <f t="shared" si="43"/>
        <v>17.040999999999997</v>
      </c>
    </row>
    <row r="135" spans="1:9" x14ac:dyDescent="0.25">
      <c r="A135">
        <v>133</v>
      </c>
      <c r="B135">
        <f>'Daily generation'!B134</f>
        <v>62.938000000000002</v>
      </c>
      <c r="C135">
        <f t="shared" ref="C135" si="45">$C$30</f>
        <v>50.634399999999992</v>
      </c>
      <c r="D135">
        <f t="shared" si="38"/>
        <v>-12.30360000000001</v>
      </c>
      <c r="E135">
        <f t="shared" si="39"/>
        <v>0</v>
      </c>
      <c r="F135">
        <f t="shared" si="40"/>
        <v>50.634399999999992</v>
      </c>
      <c r="G135">
        <f t="shared" si="41"/>
        <v>50.634399999999992</v>
      </c>
      <c r="H135">
        <f t="shared" si="42"/>
        <v>-12.30360000000001</v>
      </c>
      <c r="I135">
        <f t="shared" si="43"/>
        <v>-12.30360000000001</v>
      </c>
    </row>
    <row r="136" spans="1:9" x14ac:dyDescent="0.25">
      <c r="A136">
        <v>134</v>
      </c>
      <c r="B136">
        <f>'Daily generation'!B135</f>
        <v>32.859000000000002</v>
      </c>
      <c r="C136">
        <f t="shared" si="31"/>
        <v>50.634399999999992</v>
      </c>
      <c r="D136">
        <f t="shared" si="38"/>
        <v>17.775399999999991</v>
      </c>
      <c r="E136">
        <f t="shared" si="39"/>
        <v>17.775399999999991</v>
      </c>
      <c r="F136">
        <f t="shared" si="40"/>
        <v>32.859000000000002</v>
      </c>
      <c r="G136">
        <f t="shared" si="41"/>
        <v>32.859000000000002</v>
      </c>
      <c r="H136">
        <f t="shared" si="42"/>
        <v>0</v>
      </c>
      <c r="I136">
        <f t="shared" si="43"/>
        <v>17.775399999999991</v>
      </c>
    </row>
    <row r="137" spans="1:9" x14ac:dyDescent="0.25">
      <c r="A137">
        <v>135</v>
      </c>
      <c r="B137">
        <f>'Daily generation'!B136</f>
        <v>39.064</v>
      </c>
      <c r="C137">
        <f t="shared" si="31"/>
        <v>50.634399999999992</v>
      </c>
      <c r="D137">
        <f t="shared" si="38"/>
        <v>11.570399999999992</v>
      </c>
      <c r="E137">
        <f t="shared" si="39"/>
        <v>11.570399999999992</v>
      </c>
      <c r="F137">
        <f t="shared" si="40"/>
        <v>39.064</v>
      </c>
      <c r="G137">
        <f t="shared" si="41"/>
        <v>39.064</v>
      </c>
      <c r="H137">
        <f t="shared" si="42"/>
        <v>0</v>
      </c>
      <c r="I137">
        <f t="shared" si="43"/>
        <v>11.570399999999992</v>
      </c>
    </row>
    <row r="138" spans="1:9" x14ac:dyDescent="0.25">
      <c r="A138">
        <v>136</v>
      </c>
      <c r="B138">
        <f>'Daily generation'!B137</f>
        <v>56.759</v>
      </c>
      <c r="C138">
        <f t="shared" si="31"/>
        <v>50.634399999999992</v>
      </c>
      <c r="D138">
        <f t="shared" si="38"/>
        <v>-6.124600000000008</v>
      </c>
      <c r="E138">
        <f t="shared" si="39"/>
        <v>0</v>
      </c>
      <c r="F138">
        <f t="shared" si="40"/>
        <v>50.634399999999992</v>
      </c>
      <c r="G138">
        <f t="shared" si="41"/>
        <v>50.634399999999992</v>
      </c>
      <c r="H138">
        <f t="shared" si="42"/>
        <v>-6.124600000000008</v>
      </c>
      <c r="I138">
        <f t="shared" si="43"/>
        <v>-6.124600000000008</v>
      </c>
    </row>
    <row r="139" spans="1:9" x14ac:dyDescent="0.25">
      <c r="A139">
        <v>137</v>
      </c>
      <c r="B139">
        <f>'Daily generation'!B138</f>
        <v>65.186999999999998</v>
      </c>
      <c r="C139">
        <f t="shared" si="31"/>
        <v>50.634399999999992</v>
      </c>
      <c r="D139">
        <f t="shared" si="38"/>
        <v>-14.552600000000005</v>
      </c>
      <c r="E139">
        <f t="shared" si="39"/>
        <v>0</v>
      </c>
      <c r="F139">
        <f t="shared" si="40"/>
        <v>50.634399999999992</v>
      </c>
      <c r="G139">
        <f t="shared" si="41"/>
        <v>50.634399999999992</v>
      </c>
      <c r="H139">
        <f t="shared" si="42"/>
        <v>-14.552600000000005</v>
      </c>
      <c r="I139">
        <f t="shared" si="43"/>
        <v>-14.552600000000005</v>
      </c>
    </row>
    <row r="140" spans="1:9" x14ac:dyDescent="0.25">
      <c r="A140">
        <v>138</v>
      </c>
      <c r="B140">
        <f>'Daily generation'!B139</f>
        <v>58.844000000000001</v>
      </c>
      <c r="C140">
        <f t="shared" ref="C140:C141" si="46">$C$36</f>
        <v>57.591999999999999</v>
      </c>
      <c r="D140">
        <f t="shared" si="38"/>
        <v>-1.2520000000000024</v>
      </c>
      <c r="E140">
        <f t="shared" si="39"/>
        <v>0</v>
      </c>
      <c r="F140">
        <f t="shared" si="40"/>
        <v>57.591999999999999</v>
      </c>
      <c r="G140">
        <f t="shared" si="41"/>
        <v>57.591999999999999</v>
      </c>
      <c r="H140">
        <f t="shared" si="42"/>
        <v>-1.2520000000000024</v>
      </c>
      <c r="I140">
        <f t="shared" si="43"/>
        <v>-1.2520000000000024</v>
      </c>
    </row>
    <row r="141" spans="1:9" x14ac:dyDescent="0.25">
      <c r="A141">
        <v>139</v>
      </c>
      <c r="B141">
        <f>'Daily generation'!B140</f>
        <v>54.542999999999999</v>
      </c>
      <c r="C141">
        <f t="shared" si="46"/>
        <v>57.591999999999999</v>
      </c>
      <c r="D141">
        <f t="shared" si="38"/>
        <v>3.0489999999999995</v>
      </c>
      <c r="E141">
        <f t="shared" si="39"/>
        <v>3.0489999999999995</v>
      </c>
      <c r="F141">
        <f t="shared" si="40"/>
        <v>54.542999999999999</v>
      </c>
      <c r="G141">
        <f t="shared" si="41"/>
        <v>54.542999999999999</v>
      </c>
      <c r="H141">
        <f t="shared" si="42"/>
        <v>0</v>
      </c>
      <c r="I141">
        <f t="shared" si="43"/>
        <v>3.0489999999999995</v>
      </c>
    </row>
    <row r="142" spans="1:9" x14ac:dyDescent="0.25">
      <c r="A142">
        <v>140</v>
      </c>
      <c r="B142">
        <f>'Daily generation'!B141</f>
        <v>45.588999999999999</v>
      </c>
      <c r="C142">
        <f t="shared" ref="C142" si="47">$C$30</f>
        <v>50.634399999999992</v>
      </c>
      <c r="D142">
        <f t="shared" si="38"/>
        <v>5.0453999999999937</v>
      </c>
      <c r="E142">
        <f t="shared" si="39"/>
        <v>5.0453999999999937</v>
      </c>
      <c r="F142">
        <f t="shared" si="40"/>
        <v>45.588999999999999</v>
      </c>
      <c r="G142">
        <f t="shared" si="41"/>
        <v>45.588999999999999</v>
      </c>
      <c r="H142">
        <f t="shared" si="42"/>
        <v>0</v>
      </c>
      <c r="I142">
        <f t="shared" si="43"/>
        <v>5.0453999999999937</v>
      </c>
    </row>
    <row r="143" spans="1:9" x14ac:dyDescent="0.25">
      <c r="A143">
        <v>141</v>
      </c>
      <c r="B143">
        <f>'Daily generation'!B142</f>
        <v>59.423000000000002</v>
      </c>
      <c r="C143">
        <f t="shared" si="31"/>
        <v>50.634399999999992</v>
      </c>
      <c r="D143">
        <f t="shared" si="38"/>
        <v>-8.7886000000000095</v>
      </c>
      <c r="E143">
        <f t="shared" si="39"/>
        <v>0</v>
      </c>
      <c r="F143">
        <f t="shared" si="40"/>
        <v>50.634399999999992</v>
      </c>
      <c r="G143">
        <f t="shared" si="41"/>
        <v>50.634399999999992</v>
      </c>
      <c r="H143">
        <f t="shared" si="42"/>
        <v>-8.7886000000000095</v>
      </c>
      <c r="I143">
        <f t="shared" si="43"/>
        <v>-8.7886000000000095</v>
      </c>
    </row>
    <row r="144" spans="1:9" x14ac:dyDescent="0.25">
      <c r="A144">
        <v>142</v>
      </c>
      <c r="B144">
        <f>'Daily generation'!B143</f>
        <v>53.22</v>
      </c>
      <c r="C144">
        <f t="shared" si="31"/>
        <v>50.634399999999992</v>
      </c>
      <c r="D144">
        <f t="shared" si="38"/>
        <v>-2.5856000000000066</v>
      </c>
      <c r="E144">
        <f t="shared" si="39"/>
        <v>0</v>
      </c>
      <c r="F144">
        <f t="shared" si="40"/>
        <v>50.634399999999992</v>
      </c>
      <c r="G144">
        <f t="shared" si="41"/>
        <v>50.634399999999992</v>
      </c>
      <c r="H144">
        <f t="shared" si="42"/>
        <v>-2.5856000000000066</v>
      </c>
      <c r="I144">
        <f t="shared" si="43"/>
        <v>-2.5856000000000066</v>
      </c>
    </row>
    <row r="145" spans="1:9" x14ac:dyDescent="0.25">
      <c r="A145">
        <v>143</v>
      </c>
      <c r="B145">
        <f>'Daily generation'!B144</f>
        <v>48.362000000000002</v>
      </c>
      <c r="C145">
        <f t="shared" si="31"/>
        <v>50.634399999999992</v>
      </c>
      <c r="D145">
        <f t="shared" si="38"/>
        <v>2.2723999999999904</v>
      </c>
      <c r="E145">
        <f t="shared" si="39"/>
        <v>2.2723999999999904</v>
      </c>
      <c r="F145">
        <f t="shared" si="40"/>
        <v>48.362000000000002</v>
      </c>
      <c r="G145">
        <f t="shared" si="41"/>
        <v>48.362000000000002</v>
      </c>
      <c r="H145">
        <f t="shared" si="42"/>
        <v>0</v>
      </c>
      <c r="I145">
        <f t="shared" si="43"/>
        <v>2.2723999999999904</v>
      </c>
    </row>
    <row r="146" spans="1:9" x14ac:dyDescent="0.25">
      <c r="A146">
        <v>144</v>
      </c>
      <c r="B146">
        <f>'Daily generation'!B145</f>
        <v>37.238</v>
      </c>
      <c r="C146">
        <f t="shared" si="31"/>
        <v>50.634399999999992</v>
      </c>
      <c r="D146">
        <f t="shared" si="38"/>
        <v>13.396399999999993</v>
      </c>
      <c r="E146">
        <f t="shared" si="39"/>
        <v>13.396399999999993</v>
      </c>
      <c r="F146">
        <f t="shared" si="40"/>
        <v>37.238</v>
      </c>
      <c r="G146">
        <f t="shared" si="41"/>
        <v>37.238</v>
      </c>
      <c r="H146">
        <f t="shared" si="42"/>
        <v>0</v>
      </c>
      <c r="I146">
        <f t="shared" si="43"/>
        <v>13.396399999999993</v>
      </c>
    </row>
    <row r="147" spans="1:9" x14ac:dyDescent="0.25">
      <c r="A147">
        <v>145</v>
      </c>
      <c r="B147">
        <f>'Daily generation'!B146</f>
        <v>32.616</v>
      </c>
      <c r="C147">
        <f t="shared" ref="C147:C148" si="48">$C$36</f>
        <v>57.591999999999999</v>
      </c>
      <c r="D147">
        <f t="shared" si="38"/>
        <v>24.975999999999999</v>
      </c>
      <c r="E147">
        <f t="shared" si="39"/>
        <v>24.975999999999999</v>
      </c>
      <c r="F147">
        <f t="shared" si="40"/>
        <v>32.616</v>
      </c>
      <c r="G147">
        <f t="shared" si="41"/>
        <v>32.616</v>
      </c>
      <c r="H147">
        <f t="shared" si="42"/>
        <v>0</v>
      </c>
      <c r="I147">
        <f t="shared" si="43"/>
        <v>24.975999999999999</v>
      </c>
    </row>
    <row r="148" spans="1:9" x14ac:dyDescent="0.25">
      <c r="A148">
        <v>146</v>
      </c>
      <c r="B148">
        <f>'Daily generation'!B147</f>
        <v>51.024999999999999</v>
      </c>
      <c r="C148">
        <f t="shared" si="48"/>
        <v>57.591999999999999</v>
      </c>
      <c r="D148">
        <f t="shared" si="38"/>
        <v>6.5670000000000002</v>
      </c>
      <c r="E148">
        <f t="shared" si="39"/>
        <v>6.5670000000000002</v>
      </c>
      <c r="F148">
        <f t="shared" si="40"/>
        <v>51.024999999999999</v>
      </c>
      <c r="G148">
        <f t="shared" si="41"/>
        <v>51.024999999999999</v>
      </c>
      <c r="H148">
        <f t="shared" si="42"/>
        <v>0</v>
      </c>
      <c r="I148">
        <f t="shared" si="43"/>
        <v>6.5670000000000002</v>
      </c>
    </row>
    <row r="149" spans="1:9" x14ac:dyDescent="0.25">
      <c r="A149">
        <v>147</v>
      </c>
      <c r="B149">
        <f>'Daily generation'!B148</f>
        <v>61.195999999999998</v>
      </c>
      <c r="C149">
        <f t="shared" ref="C149" si="49">$C$30</f>
        <v>50.634399999999992</v>
      </c>
      <c r="D149">
        <f t="shared" si="38"/>
        <v>-10.561600000000006</v>
      </c>
      <c r="E149">
        <f t="shared" si="39"/>
        <v>0</v>
      </c>
      <c r="F149">
        <f t="shared" si="40"/>
        <v>50.634399999999992</v>
      </c>
      <c r="G149">
        <f t="shared" si="41"/>
        <v>50.634399999999992</v>
      </c>
      <c r="H149">
        <f t="shared" si="42"/>
        <v>-10.561600000000006</v>
      </c>
      <c r="I149">
        <f t="shared" si="43"/>
        <v>-10.561600000000006</v>
      </c>
    </row>
    <row r="150" spans="1:9" x14ac:dyDescent="0.25">
      <c r="A150">
        <v>148</v>
      </c>
      <c r="B150">
        <f>'Daily generation'!B149</f>
        <v>39.951999999999998</v>
      </c>
      <c r="C150">
        <f t="shared" si="31"/>
        <v>50.634399999999992</v>
      </c>
      <c r="D150">
        <f t="shared" si="38"/>
        <v>10.682399999999994</v>
      </c>
      <c r="E150">
        <f t="shared" si="39"/>
        <v>10.682399999999994</v>
      </c>
      <c r="F150">
        <f t="shared" si="40"/>
        <v>39.951999999999998</v>
      </c>
      <c r="G150">
        <f t="shared" si="41"/>
        <v>39.951999999999998</v>
      </c>
      <c r="H150">
        <f t="shared" si="42"/>
        <v>0</v>
      </c>
      <c r="I150">
        <f t="shared" si="43"/>
        <v>10.682399999999994</v>
      </c>
    </row>
    <row r="151" spans="1:9" x14ac:dyDescent="0.25">
      <c r="A151">
        <v>149</v>
      </c>
      <c r="B151">
        <f>'Daily generation'!B150</f>
        <v>47.661000000000001</v>
      </c>
      <c r="C151">
        <f t="shared" si="31"/>
        <v>50.634399999999992</v>
      </c>
      <c r="D151">
        <f t="shared" si="38"/>
        <v>2.9733999999999909</v>
      </c>
      <c r="E151">
        <f t="shared" si="39"/>
        <v>2.9733999999999909</v>
      </c>
      <c r="F151">
        <f t="shared" si="40"/>
        <v>47.661000000000001</v>
      </c>
      <c r="G151">
        <f t="shared" si="41"/>
        <v>47.661000000000001</v>
      </c>
      <c r="H151">
        <f t="shared" si="42"/>
        <v>0</v>
      </c>
      <c r="I151">
        <f t="shared" si="43"/>
        <v>2.9733999999999909</v>
      </c>
    </row>
    <row r="152" spans="1:9" x14ac:dyDescent="0.25">
      <c r="A152">
        <v>150</v>
      </c>
      <c r="B152">
        <f>'Daily generation'!B151</f>
        <v>67.418999999999997</v>
      </c>
      <c r="C152">
        <f t="shared" si="31"/>
        <v>50.634399999999992</v>
      </c>
      <c r="D152">
        <f t="shared" si="38"/>
        <v>-16.784600000000005</v>
      </c>
      <c r="E152">
        <f t="shared" si="39"/>
        <v>0</v>
      </c>
      <c r="F152">
        <f t="shared" si="40"/>
        <v>50.634399999999992</v>
      </c>
      <c r="G152">
        <f t="shared" si="41"/>
        <v>50.634399999999992</v>
      </c>
      <c r="H152">
        <f t="shared" si="42"/>
        <v>-16.784600000000005</v>
      </c>
      <c r="I152">
        <f t="shared" si="43"/>
        <v>-16.784600000000005</v>
      </c>
    </row>
    <row r="153" spans="1:9" x14ac:dyDescent="0.25">
      <c r="A153">
        <v>151</v>
      </c>
      <c r="B153">
        <f>'Daily generation'!B152</f>
        <v>64.302999999999997</v>
      </c>
      <c r="C153">
        <f t="shared" si="31"/>
        <v>50.634399999999992</v>
      </c>
      <c r="D153">
        <f t="shared" si="38"/>
        <v>-13.668600000000005</v>
      </c>
      <c r="E153">
        <f t="shared" si="39"/>
        <v>0</v>
      </c>
      <c r="F153">
        <f t="shared" si="40"/>
        <v>50.634399999999992</v>
      </c>
      <c r="G153">
        <f t="shared" si="41"/>
        <v>50.634399999999992</v>
      </c>
      <c r="H153">
        <f t="shared" si="42"/>
        <v>-13.668600000000005</v>
      </c>
      <c r="I153">
        <f t="shared" si="43"/>
        <v>-13.668600000000005</v>
      </c>
    </row>
    <row r="154" spans="1:9" x14ac:dyDescent="0.25">
      <c r="A154">
        <v>152</v>
      </c>
      <c r="B154">
        <f>'Daily generation'!B153</f>
        <v>39.595999999999997</v>
      </c>
      <c r="C154">
        <f t="shared" ref="C154:C155" si="50">$C$36</f>
        <v>57.591999999999999</v>
      </c>
      <c r="D154">
        <f t="shared" si="38"/>
        <v>17.996000000000002</v>
      </c>
      <c r="E154">
        <f t="shared" si="39"/>
        <v>17.996000000000002</v>
      </c>
      <c r="F154">
        <f t="shared" si="40"/>
        <v>39.595999999999997</v>
      </c>
      <c r="G154">
        <f t="shared" si="41"/>
        <v>39.595999999999997</v>
      </c>
      <c r="H154">
        <f t="shared" si="42"/>
        <v>0</v>
      </c>
      <c r="I154">
        <f t="shared" si="43"/>
        <v>17.996000000000002</v>
      </c>
    </row>
    <row r="155" spans="1:9" x14ac:dyDescent="0.25">
      <c r="A155">
        <v>153</v>
      </c>
      <c r="B155">
        <f>'Daily generation'!B154</f>
        <v>64.641999999999996</v>
      </c>
      <c r="C155">
        <f t="shared" si="50"/>
        <v>57.591999999999999</v>
      </c>
      <c r="D155">
        <f t="shared" si="38"/>
        <v>-7.0499999999999972</v>
      </c>
      <c r="E155">
        <f t="shared" si="39"/>
        <v>0</v>
      </c>
      <c r="F155">
        <f t="shared" si="40"/>
        <v>57.591999999999999</v>
      </c>
      <c r="G155">
        <f t="shared" si="41"/>
        <v>57.591999999999999</v>
      </c>
      <c r="H155">
        <f t="shared" si="42"/>
        <v>-7.0499999999999972</v>
      </c>
      <c r="I155">
        <f t="shared" si="43"/>
        <v>-7.0499999999999972</v>
      </c>
    </row>
    <row r="156" spans="1:9" x14ac:dyDescent="0.25">
      <c r="A156">
        <v>154</v>
      </c>
      <c r="B156">
        <f>'Daily generation'!B155</f>
        <v>58.274000000000001</v>
      </c>
      <c r="C156">
        <f t="shared" ref="C156" si="51">$C$30</f>
        <v>50.634399999999992</v>
      </c>
      <c r="D156">
        <f t="shared" si="38"/>
        <v>-7.6396000000000086</v>
      </c>
      <c r="E156">
        <f t="shared" si="39"/>
        <v>0</v>
      </c>
      <c r="F156">
        <f t="shared" si="40"/>
        <v>50.634399999999992</v>
      </c>
      <c r="G156">
        <f t="shared" si="41"/>
        <v>50.634399999999992</v>
      </c>
      <c r="H156">
        <f t="shared" si="42"/>
        <v>-7.6396000000000086</v>
      </c>
      <c r="I156">
        <f t="shared" si="43"/>
        <v>-7.6396000000000086</v>
      </c>
    </row>
    <row r="157" spans="1:9" x14ac:dyDescent="0.25">
      <c r="A157">
        <v>155</v>
      </c>
      <c r="B157">
        <f>'Daily generation'!B156</f>
        <v>32.545999999999999</v>
      </c>
      <c r="C157">
        <f t="shared" si="31"/>
        <v>50.634399999999992</v>
      </c>
      <c r="D157">
        <f t="shared" si="38"/>
        <v>18.088399999999993</v>
      </c>
      <c r="E157">
        <f t="shared" si="39"/>
        <v>18.088399999999993</v>
      </c>
      <c r="F157">
        <f t="shared" si="40"/>
        <v>32.545999999999999</v>
      </c>
      <c r="G157">
        <f t="shared" si="41"/>
        <v>32.545999999999999</v>
      </c>
      <c r="H157">
        <f t="shared" si="42"/>
        <v>0</v>
      </c>
      <c r="I157">
        <f t="shared" si="43"/>
        <v>18.088399999999993</v>
      </c>
    </row>
    <row r="158" spans="1:9" x14ac:dyDescent="0.25">
      <c r="A158">
        <v>156</v>
      </c>
      <c r="B158">
        <f>'Daily generation'!B157</f>
        <v>22.052</v>
      </c>
      <c r="C158">
        <f t="shared" si="31"/>
        <v>50.634399999999992</v>
      </c>
      <c r="D158">
        <f t="shared" si="38"/>
        <v>28.582399999999993</v>
      </c>
      <c r="E158">
        <f t="shared" si="39"/>
        <v>28.582399999999993</v>
      </c>
      <c r="F158">
        <f t="shared" si="40"/>
        <v>22.052</v>
      </c>
      <c r="G158">
        <f t="shared" si="41"/>
        <v>22.052</v>
      </c>
      <c r="H158">
        <f t="shared" si="42"/>
        <v>0</v>
      </c>
      <c r="I158">
        <f t="shared" si="43"/>
        <v>28.582399999999993</v>
      </c>
    </row>
    <row r="159" spans="1:9" x14ac:dyDescent="0.25">
      <c r="A159">
        <v>157</v>
      </c>
      <c r="B159">
        <f>'Daily generation'!B158</f>
        <v>53.61</v>
      </c>
      <c r="C159">
        <f t="shared" si="31"/>
        <v>50.634399999999992</v>
      </c>
      <c r="D159">
        <f t="shared" si="38"/>
        <v>-2.9756000000000071</v>
      </c>
      <c r="E159">
        <f t="shared" si="39"/>
        <v>0</v>
      </c>
      <c r="F159">
        <f t="shared" si="40"/>
        <v>50.634399999999992</v>
      </c>
      <c r="G159">
        <f t="shared" si="41"/>
        <v>50.634399999999992</v>
      </c>
      <c r="H159">
        <f t="shared" si="42"/>
        <v>-2.9756000000000071</v>
      </c>
      <c r="I159">
        <f t="shared" si="43"/>
        <v>-2.9756000000000071</v>
      </c>
    </row>
    <row r="160" spans="1:9" x14ac:dyDescent="0.25">
      <c r="A160">
        <v>158</v>
      </c>
      <c r="B160">
        <f>'Daily generation'!B159</f>
        <v>61.463000000000001</v>
      </c>
      <c r="C160">
        <f t="shared" si="31"/>
        <v>50.634399999999992</v>
      </c>
      <c r="D160">
        <f t="shared" si="38"/>
        <v>-10.828600000000009</v>
      </c>
      <c r="E160">
        <f t="shared" si="39"/>
        <v>0</v>
      </c>
      <c r="F160">
        <f t="shared" si="40"/>
        <v>50.634399999999992</v>
      </c>
      <c r="G160">
        <f t="shared" si="41"/>
        <v>50.634399999999992</v>
      </c>
      <c r="H160">
        <f t="shared" si="42"/>
        <v>-10.828600000000009</v>
      </c>
      <c r="I160">
        <f t="shared" si="43"/>
        <v>-10.828600000000009</v>
      </c>
    </row>
    <row r="161" spans="1:9" x14ac:dyDescent="0.25">
      <c r="A161">
        <v>159</v>
      </c>
      <c r="B161">
        <f>'Daily generation'!B160</f>
        <v>38.375999999999998</v>
      </c>
      <c r="C161">
        <f t="shared" ref="C161:C162" si="52">$C$36</f>
        <v>57.591999999999999</v>
      </c>
      <c r="D161">
        <f t="shared" si="38"/>
        <v>19.216000000000001</v>
      </c>
      <c r="E161">
        <f t="shared" si="39"/>
        <v>19.216000000000001</v>
      </c>
      <c r="F161">
        <f t="shared" si="40"/>
        <v>38.375999999999998</v>
      </c>
      <c r="G161">
        <f t="shared" si="41"/>
        <v>38.375999999999998</v>
      </c>
      <c r="H161">
        <f t="shared" si="42"/>
        <v>0</v>
      </c>
      <c r="I161">
        <f t="shared" si="43"/>
        <v>19.216000000000001</v>
      </c>
    </row>
    <row r="162" spans="1:9" x14ac:dyDescent="0.25">
      <c r="A162">
        <v>160</v>
      </c>
      <c r="B162">
        <f>'Daily generation'!B161</f>
        <v>69.317999999999998</v>
      </c>
      <c r="C162">
        <f t="shared" si="52"/>
        <v>57.591999999999999</v>
      </c>
      <c r="D162">
        <f t="shared" si="38"/>
        <v>-11.725999999999999</v>
      </c>
      <c r="E162">
        <f t="shared" si="39"/>
        <v>0</v>
      </c>
      <c r="F162">
        <f t="shared" si="40"/>
        <v>57.591999999999999</v>
      </c>
      <c r="G162">
        <f t="shared" si="41"/>
        <v>57.591999999999999</v>
      </c>
      <c r="H162">
        <f t="shared" si="42"/>
        <v>-11.725999999999999</v>
      </c>
      <c r="I162">
        <f t="shared" si="43"/>
        <v>-11.725999999999999</v>
      </c>
    </row>
    <row r="163" spans="1:9" x14ac:dyDescent="0.25">
      <c r="A163">
        <v>161</v>
      </c>
      <c r="B163">
        <f>'Daily generation'!B162</f>
        <v>61.609000000000002</v>
      </c>
      <c r="C163">
        <f t="shared" ref="C163" si="53">$C$30</f>
        <v>50.634399999999992</v>
      </c>
      <c r="D163">
        <f t="shared" si="38"/>
        <v>-10.974600000000009</v>
      </c>
      <c r="E163">
        <f t="shared" si="39"/>
        <v>0</v>
      </c>
      <c r="F163">
        <f t="shared" si="40"/>
        <v>50.634399999999992</v>
      </c>
      <c r="G163">
        <f t="shared" si="41"/>
        <v>50.634399999999992</v>
      </c>
      <c r="H163">
        <f t="shared" si="42"/>
        <v>-10.974600000000009</v>
      </c>
      <c r="I163">
        <f t="shared" si="43"/>
        <v>-10.974600000000009</v>
      </c>
    </row>
    <row r="164" spans="1:9" x14ac:dyDescent="0.25">
      <c r="A164">
        <v>162</v>
      </c>
      <c r="B164">
        <f>'Daily generation'!B163</f>
        <v>63.811</v>
      </c>
      <c r="C164">
        <f t="shared" si="31"/>
        <v>50.634399999999992</v>
      </c>
      <c r="D164">
        <f t="shared" si="38"/>
        <v>-13.176600000000008</v>
      </c>
      <c r="E164">
        <f t="shared" si="39"/>
        <v>0</v>
      </c>
      <c r="F164">
        <f t="shared" si="40"/>
        <v>50.634399999999992</v>
      </c>
      <c r="G164">
        <f t="shared" si="41"/>
        <v>50.634399999999992</v>
      </c>
      <c r="H164">
        <f t="shared" si="42"/>
        <v>-13.176600000000008</v>
      </c>
      <c r="I164">
        <f t="shared" si="43"/>
        <v>-13.176600000000008</v>
      </c>
    </row>
    <row r="165" spans="1:9" x14ac:dyDescent="0.25">
      <c r="A165">
        <v>163</v>
      </c>
      <c r="B165">
        <f>'Daily generation'!B164</f>
        <v>53.404000000000003</v>
      </c>
      <c r="C165">
        <f t="shared" si="31"/>
        <v>50.634399999999992</v>
      </c>
      <c r="D165">
        <f t="shared" si="38"/>
        <v>-2.7696000000000112</v>
      </c>
      <c r="E165">
        <f t="shared" si="39"/>
        <v>0</v>
      </c>
      <c r="F165">
        <f t="shared" si="40"/>
        <v>50.634399999999992</v>
      </c>
      <c r="G165">
        <f t="shared" si="41"/>
        <v>50.634399999999992</v>
      </c>
      <c r="H165">
        <f t="shared" si="42"/>
        <v>-2.7696000000000112</v>
      </c>
      <c r="I165">
        <f t="shared" si="43"/>
        <v>-2.7696000000000112</v>
      </c>
    </row>
    <row r="166" spans="1:9" x14ac:dyDescent="0.25">
      <c r="A166">
        <v>164</v>
      </c>
      <c r="B166">
        <f>'Daily generation'!B165</f>
        <v>54.612000000000002</v>
      </c>
      <c r="C166">
        <f t="shared" si="31"/>
        <v>50.634399999999992</v>
      </c>
      <c r="D166">
        <f t="shared" si="38"/>
        <v>-3.9776000000000096</v>
      </c>
      <c r="E166">
        <f t="shared" si="39"/>
        <v>0</v>
      </c>
      <c r="F166">
        <f t="shared" si="40"/>
        <v>50.634399999999992</v>
      </c>
      <c r="G166">
        <f t="shared" si="41"/>
        <v>50.634399999999992</v>
      </c>
      <c r="H166">
        <f t="shared" si="42"/>
        <v>-3.9776000000000096</v>
      </c>
      <c r="I166">
        <f t="shared" si="43"/>
        <v>-3.9776000000000096</v>
      </c>
    </row>
    <row r="167" spans="1:9" x14ac:dyDescent="0.25">
      <c r="A167">
        <v>165</v>
      </c>
      <c r="B167">
        <f>'Daily generation'!B166</f>
        <v>63.2</v>
      </c>
      <c r="C167">
        <f t="shared" si="31"/>
        <v>50.634399999999992</v>
      </c>
      <c r="D167">
        <f t="shared" si="38"/>
        <v>-12.565600000000011</v>
      </c>
      <c r="E167">
        <f t="shared" si="39"/>
        <v>0</v>
      </c>
      <c r="F167">
        <f t="shared" si="40"/>
        <v>50.634399999999992</v>
      </c>
      <c r="G167">
        <f t="shared" si="41"/>
        <v>50.634399999999992</v>
      </c>
      <c r="H167">
        <f t="shared" si="42"/>
        <v>-12.565600000000011</v>
      </c>
      <c r="I167">
        <f t="shared" si="43"/>
        <v>-12.565600000000011</v>
      </c>
    </row>
    <row r="168" spans="1:9" x14ac:dyDescent="0.25">
      <c r="A168">
        <v>166</v>
      </c>
      <c r="B168">
        <f>'Daily generation'!B167</f>
        <v>65.153000000000006</v>
      </c>
      <c r="C168">
        <f t="shared" ref="C168:C169" si="54">$C$36</f>
        <v>57.591999999999999</v>
      </c>
      <c r="D168">
        <f t="shared" si="38"/>
        <v>-7.561000000000007</v>
      </c>
      <c r="E168">
        <f t="shared" si="39"/>
        <v>0</v>
      </c>
      <c r="F168">
        <f t="shared" si="40"/>
        <v>57.591999999999999</v>
      </c>
      <c r="G168">
        <f t="shared" si="41"/>
        <v>57.591999999999999</v>
      </c>
      <c r="H168">
        <f t="shared" si="42"/>
        <v>-7.561000000000007</v>
      </c>
      <c r="I168">
        <f t="shared" si="43"/>
        <v>-7.561000000000007</v>
      </c>
    </row>
    <row r="169" spans="1:9" x14ac:dyDescent="0.25">
      <c r="A169">
        <v>167</v>
      </c>
      <c r="B169">
        <f>'Daily generation'!B168</f>
        <v>60.19</v>
      </c>
      <c r="C169">
        <f t="shared" si="54"/>
        <v>57.591999999999999</v>
      </c>
      <c r="D169">
        <f t="shared" si="38"/>
        <v>-2.597999999999999</v>
      </c>
      <c r="E169">
        <f t="shared" si="39"/>
        <v>0</v>
      </c>
      <c r="F169">
        <f t="shared" si="40"/>
        <v>57.591999999999999</v>
      </c>
      <c r="G169">
        <f t="shared" si="41"/>
        <v>57.591999999999999</v>
      </c>
      <c r="H169">
        <f t="shared" si="42"/>
        <v>-2.597999999999999</v>
      </c>
      <c r="I169">
        <f t="shared" si="43"/>
        <v>-2.597999999999999</v>
      </c>
    </row>
    <row r="170" spans="1:9" x14ac:dyDescent="0.25">
      <c r="A170">
        <v>168</v>
      </c>
      <c r="B170">
        <f>'Daily generation'!B169</f>
        <v>67.075999999999993</v>
      </c>
      <c r="C170">
        <f t="shared" ref="C170:C230" si="55">$C$30</f>
        <v>50.634399999999992</v>
      </c>
      <c r="D170">
        <f t="shared" si="38"/>
        <v>-16.441600000000001</v>
      </c>
      <c r="E170">
        <f t="shared" si="39"/>
        <v>0</v>
      </c>
      <c r="F170">
        <f t="shared" si="40"/>
        <v>50.634399999999992</v>
      </c>
      <c r="G170">
        <f t="shared" si="41"/>
        <v>50.634399999999992</v>
      </c>
      <c r="H170">
        <f t="shared" si="42"/>
        <v>-16.441600000000001</v>
      </c>
      <c r="I170">
        <f t="shared" si="43"/>
        <v>-16.441600000000001</v>
      </c>
    </row>
    <row r="171" spans="1:9" x14ac:dyDescent="0.25">
      <c r="A171">
        <v>169</v>
      </c>
      <c r="B171">
        <f>'Daily generation'!B170</f>
        <v>58.408999999999999</v>
      </c>
      <c r="C171">
        <f t="shared" si="55"/>
        <v>50.634399999999992</v>
      </c>
      <c r="D171">
        <f t="shared" si="38"/>
        <v>-7.7746000000000066</v>
      </c>
      <c r="E171">
        <f t="shared" si="39"/>
        <v>0</v>
      </c>
      <c r="F171">
        <f t="shared" si="40"/>
        <v>50.634399999999992</v>
      </c>
      <c r="G171">
        <f t="shared" si="41"/>
        <v>50.634399999999992</v>
      </c>
      <c r="H171">
        <f t="shared" si="42"/>
        <v>-7.7746000000000066</v>
      </c>
      <c r="I171">
        <f t="shared" si="43"/>
        <v>-7.7746000000000066</v>
      </c>
    </row>
    <row r="172" spans="1:9" x14ac:dyDescent="0.25">
      <c r="A172">
        <v>170</v>
      </c>
      <c r="B172">
        <f>'Daily generation'!B171</f>
        <v>42.343000000000004</v>
      </c>
      <c r="C172">
        <f t="shared" si="55"/>
        <v>50.634399999999992</v>
      </c>
      <c r="D172">
        <f t="shared" si="38"/>
        <v>8.2913999999999888</v>
      </c>
      <c r="E172">
        <f t="shared" si="39"/>
        <v>8.2913999999999888</v>
      </c>
      <c r="F172">
        <f t="shared" si="40"/>
        <v>42.343000000000004</v>
      </c>
      <c r="G172">
        <f t="shared" si="41"/>
        <v>42.343000000000004</v>
      </c>
      <c r="H172">
        <f t="shared" si="42"/>
        <v>0</v>
      </c>
      <c r="I172">
        <f t="shared" si="43"/>
        <v>8.2913999999999888</v>
      </c>
    </row>
    <row r="173" spans="1:9" x14ac:dyDescent="0.25">
      <c r="A173">
        <v>171</v>
      </c>
      <c r="B173">
        <f>'Daily generation'!B172</f>
        <v>52.728000000000002</v>
      </c>
      <c r="C173">
        <f t="shared" si="55"/>
        <v>50.634399999999992</v>
      </c>
      <c r="D173">
        <f t="shared" si="38"/>
        <v>-2.0936000000000092</v>
      </c>
      <c r="E173">
        <f t="shared" si="39"/>
        <v>0</v>
      </c>
      <c r="F173">
        <f t="shared" si="40"/>
        <v>50.634399999999992</v>
      </c>
      <c r="G173">
        <f t="shared" si="41"/>
        <v>50.634399999999992</v>
      </c>
      <c r="H173">
        <f t="shared" si="42"/>
        <v>-2.0936000000000092</v>
      </c>
      <c r="I173">
        <f t="shared" si="43"/>
        <v>-2.0936000000000092</v>
      </c>
    </row>
    <row r="174" spans="1:9" x14ac:dyDescent="0.25">
      <c r="A174">
        <v>172</v>
      </c>
      <c r="B174">
        <f>'Daily generation'!B173</f>
        <v>52.491999999999997</v>
      </c>
      <c r="C174">
        <f t="shared" si="55"/>
        <v>50.634399999999992</v>
      </c>
      <c r="D174">
        <f t="shared" si="38"/>
        <v>-1.857600000000005</v>
      </c>
      <c r="E174">
        <f t="shared" si="39"/>
        <v>0</v>
      </c>
      <c r="F174">
        <f t="shared" si="40"/>
        <v>50.634399999999992</v>
      </c>
      <c r="G174">
        <f t="shared" si="41"/>
        <v>50.634399999999992</v>
      </c>
      <c r="H174">
        <f t="shared" si="42"/>
        <v>-1.857600000000005</v>
      </c>
      <c r="I174">
        <f t="shared" si="43"/>
        <v>-1.857600000000005</v>
      </c>
    </row>
    <row r="175" spans="1:9" x14ac:dyDescent="0.25">
      <c r="A175">
        <v>173</v>
      </c>
      <c r="B175">
        <f>'Daily generation'!B174</f>
        <v>47.033999999999999</v>
      </c>
      <c r="C175">
        <f t="shared" ref="C175:C176" si="56">$C$36</f>
        <v>57.591999999999999</v>
      </c>
      <c r="D175">
        <f t="shared" si="38"/>
        <v>10.558</v>
      </c>
      <c r="E175">
        <f t="shared" si="39"/>
        <v>10.558</v>
      </c>
      <c r="F175">
        <f t="shared" si="40"/>
        <v>47.033999999999999</v>
      </c>
      <c r="G175">
        <f t="shared" si="41"/>
        <v>47.033999999999999</v>
      </c>
      <c r="H175">
        <f t="shared" si="42"/>
        <v>0</v>
      </c>
      <c r="I175">
        <f t="shared" si="43"/>
        <v>10.558</v>
      </c>
    </row>
    <row r="176" spans="1:9" x14ac:dyDescent="0.25">
      <c r="A176">
        <v>174</v>
      </c>
      <c r="B176">
        <f>'Daily generation'!B175</f>
        <v>44.886000000000003</v>
      </c>
      <c r="C176">
        <f t="shared" si="56"/>
        <v>57.591999999999999</v>
      </c>
      <c r="D176">
        <f t="shared" si="38"/>
        <v>12.705999999999996</v>
      </c>
      <c r="E176">
        <f t="shared" si="39"/>
        <v>12.705999999999996</v>
      </c>
      <c r="F176">
        <f t="shared" si="40"/>
        <v>44.886000000000003</v>
      </c>
      <c r="G176">
        <f t="shared" si="41"/>
        <v>44.886000000000003</v>
      </c>
      <c r="H176">
        <f t="shared" si="42"/>
        <v>0</v>
      </c>
      <c r="I176">
        <f t="shared" si="43"/>
        <v>12.705999999999996</v>
      </c>
    </row>
    <row r="177" spans="1:9" x14ac:dyDescent="0.25">
      <c r="A177">
        <v>175</v>
      </c>
      <c r="B177">
        <f>'Daily generation'!B176</f>
        <v>59.616999999999997</v>
      </c>
      <c r="C177">
        <f t="shared" ref="C177" si="57">$C$30</f>
        <v>50.634399999999992</v>
      </c>
      <c r="D177">
        <f t="shared" si="38"/>
        <v>-8.982600000000005</v>
      </c>
      <c r="E177">
        <f t="shared" si="39"/>
        <v>0</v>
      </c>
      <c r="F177">
        <f t="shared" si="40"/>
        <v>50.634399999999992</v>
      </c>
      <c r="G177">
        <f t="shared" si="41"/>
        <v>50.634399999999992</v>
      </c>
      <c r="H177">
        <f t="shared" si="42"/>
        <v>-8.982600000000005</v>
      </c>
      <c r="I177">
        <f t="shared" si="43"/>
        <v>-8.982600000000005</v>
      </c>
    </row>
    <row r="178" spans="1:9" x14ac:dyDescent="0.25">
      <c r="A178">
        <v>176</v>
      </c>
      <c r="B178">
        <f>'Daily generation'!B177</f>
        <v>49.42</v>
      </c>
      <c r="C178">
        <f t="shared" si="55"/>
        <v>50.634399999999992</v>
      </c>
      <c r="D178">
        <f t="shared" si="38"/>
        <v>1.2143999999999906</v>
      </c>
      <c r="E178">
        <f t="shared" si="39"/>
        <v>1.2143999999999906</v>
      </c>
      <c r="F178">
        <f t="shared" si="40"/>
        <v>49.42</v>
      </c>
      <c r="G178">
        <f t="shared" si="41"/>
        <v>49.42</v>
      </c>
      <c r="H178">
        <f t="shared" si="42"/>
        <v>0</v>
      </c>
      <c r="I178">
        <f t="shared" si="43"/>
        <v>1.2143999999999906</v>
      </c>
    </row>
    <row r="179" spans="1:9" x14ac:dyDescent="0.25">
      <c r="A179">
        <v>177</v>
      </c>
      <c r="B179">
        <f>'Daily generation'!B178</f>
        <v>66.373999999999995</v>
      </c>
      <c r="C179">
        <f t="shared" si="55"/>
        <v>50.634399999999992</v>
      </c>
      <c r="D179">
        <f t="shared" si="38"/>
        <v>-15.739600000000003</v>
      </c>
      <c r="E179">
        <f t="shared" si="39"/>
        <v>0</v>
      </c>
      <c r="F179">
        <f t="shared" si="40"/>
        <v>50.634399999999992</v>
      </c>
      <c r="G179">
        <f t="shared" si="41"/>
        <v>50.634399999999992</v>
      </c>
      <c r="H179">
        <f t="shared" si="42"/>
        <v>-15.739600000000003</v>
      </c>
      <c r="I179">
        <f t="shared" si="43"/>
        <v>-15.739600000000003</v>
      </c>
    </row>
    <row r="180" spans="1:9" x14ac:dyDescent="0.25">
      <c r="A180">
        <v>178</v>
      </c>
      <c r="B180">
        <f>'Daily generation'!B179</f>
        <v>55.029000000000003</v>
      </c>
      <c r="C180">
        <f t="shared" si="55"/>
        <v>50.634399999999992</v>
      </c>
      <c r="D180">
        <f t="shared" si="38"/>
        <v>-4.3946000000000112</v>
      </c>
      <c r="E180">
        <f t="shared" si="39"/>
        <v>0</v>
      </c>
      <c r="F180">
        <f t="shared" si="40"/>
        <v>50.634399999999992</v>
      </c>
      <c r="G180">
        <f t="shared" si="41"/>
        <v>50.634399999999992</v>
      </c>
      <c r="H180">
        <f t="shared" si="42"/>
        <v>-4.3946000000000112</v>
      </c>
      <c r="I180">
        <f t="shared" si="43"/>
        <v>-4.3946000000000112</v>
      </c>
    </row>
    <row r="181" spans="1:9" x14ac:dyDescent="0.25">
      <c r="A181">
        <v>179</v>
      </c>
      <c r="B181">
        <f>'Daily generation'!B180</f>
        <v>62.468000000000004</v>
      </c>
      <c r="C181">
        <f t="shared" si="55"/>
        <v>50.634399999999992</v>
      </c>
      <c r="D181">
        <f t="shared" si="38"/>
        <v>-11.833600000000011</v>
      </c>
      <c r="E181">
        <f t="shared" si="39"/>
        <v>0</v>
      </c>
      <c r="F181">
        <f t="shared" si="40"/>
        <v>50.634399999999992</v>
      </c>
      <c r="G181">
        <f t="shared" si="41"/>
        <v>50.634399999999992</v>
      </c>
      <c r="H181">
        <f t="shared" si="42"/>
        <v>-11.833600000000011</v>
      </c>
      <c r="I181">
        <f t="shared" si="43"/>
        <v>-11.833600000000011</v>
      </c>
    </row>
    <row r="182" spans="1:9" x14ac:dyDescent="0.25">
      <c r="A182">
        <v>180</v>
      </c>
      <c r="B182">
        <f>'Daily generation'!B181</f>
        <v>43.319000000000003</v>
      </c>
      <c r="C182">
        <f t="shared" ref="C182:C183" si="58">$C$36</f>
        <v>57.591999999999999</v>
      </c>
      <c r="D182">
        <f t="shared" si="38"/>
        <v>14.272999999999996</v>
      </c>
      <c r="E182">
        <f t="shared" si="39"/>
        <v>14.272999999999996</v>
      </c>
      <c r="F182">
        <f t="shared" si="40"/>
        <v>43.319000000000003</v>
      </c>
      <c r="G182">
        <f t="shared" si="41"/>
        <v>43.319000000000003</v>
      </c>
      <c r="H182">
        <f t="shared" si="42"/>
        <v>0</v>
      </c>
      <c r="I182">
        <f t="shared" si="43"/>
        <v>14.272999999999996</v>
      </c>
    </row>
    <row r="183" spans="1:9" x14ac:dyDescent="0.25">
      <c r="A183">
        <v>181</v>
      </c>
      <c r="B183">
        <f>'Daily generation'!B182</f>
        <v>61.15</v>
      </c>
      <c r="C183">
        <f t="shared" si="58"/>
        <v>57.591999999999999</v>
      </c>
      <c r="D183">
        <f t="shared" si="38"/>
        <v>-3.5579999999999998</v>
      </c>
      <c r="E183">
        <f t="shared" si="39"/>
        <v>0</v>
      </c>
      <c r="F183">
        <f t="shared" si="40"/>
        <v>57.591999999999999</v>
      </c>
      <c r="G183">
        <f t="shared" si="41"/>
        <v>57.591999999999999</v>
      </c>
      <c r="H183">
        <f t="shared" si="42"/>
        <v>-3.5579999999999998</v>
      </c>
      <c r="I183">
        <f t="shared" si="43"/>
        <v>-3.5579999999999998</v>
      </c>
    </row>
    <row r="184" spans="1:9" x14ac:dyDescent="0.25">
      <c r="A184">
        <v>182</v>
      </c>
      <c r="B184">
        <f>'Daily generation'!B183</f>
        <v>65.825000000000003</v>
      </c>
      <c r="C184">
        <f t="shared" ref="C184" si="59">$C$30</f>
        <v>50.634399999999992</v>
      </c>
      <c r="D184">
        <f t="shared" si="38"/>
        <v>-15.190600000000011</v>
      </c>
      <c r="E184">
        <f t="shared" si="39"/>
        <v>0</v>
      </c>
      <c r="F184">
        <f t="shared" si="40"/>
        <v>50.634399999999992</v>
      </c>
      <c r="G184">
        <f t="shared" si="41"/>
        <v>50.634399999999992</v>
      </c>
      <c r="H184">
        <f t="shared" si="42"/>
        <v>-15.190600000000011</v>
      </c>
      <c r="I184">
        <f t="shared" si="43"/>
        <v>-15.190600000000011</v>
      </c>
    </row>
    <row r="185" spans="1:9" x14ac:dyDescent="0.25">
      <c r="A185">
        <v>183</v>
      </c>
      <c r="B185">
        <f>'Daily generation'!B184</f>
        <v>40.840000000000003</v>
      </c>
      <c r="C185">
        <f t="shared" si="55"/>
        <v>50.634399999999992</v>
      </c>
      <c r="D185">
        <f t="shared" si="38"/>
        <v>9.7943999999999889</v>
      </c>
      <c r="E185">
        <f t="shared" si="39"/>
        <v>9.7943999999999889</v>
      </c>
      <c r="F185">
        <f t="shared" si="40"/>
        <v>40.840000000000003</v>
      </c>
      <c r="G185">
        <f t="shared" si="41"/>
        <v>40.840000000000003</v>
      </c>
      <c r="H185">
        <f t="shared" si="42"/>
        <v>0</v>
      </c>
      <c r="I185">
        <f t="shared" si="43"/>
        <v>9.7943999999999889</v>
      </c>
    </row>
    <row r="186" spans="1:9" x14ac:dyDescent="0.25">
      <c r="A186">
        <v>184</v>
      </c>
      <c r="B186">
        <f>'Daily generation'!B185</f>
        <v>35.161999999999999</v>
      </c>
      <c r="C186">
        <f t="shared" si="55"/>
        <v>50.634399999999992</v>
      </c>
      <c r="D186">
        <f t="shared" si="38"/>
        <v>15.472399999999993</v>
      </c>
      <c r="E186">
        <f t="shared" si="39"/>
        <v>15.472399999999993</v>
      </c>
      <c r="F186">
        <f t="shared" si="40"/>
        <v>35.161999999999999</v>
      </c>
      <c r="G186">
        <f t="shared" si="41"/>
        <v>35.161999999999999</v>
      </c>
      <c r="H186">
        <f t="shared" si="42"/>
        <v>0</v>
      </c>
      <c r="I186">
        <f t="shared" si="43"/>
        <v>15.472399999999993</v>
      </c>
    </row>
    <row r="187" spans="1:9" x14ac:dyDescent="0.25">
      <c r="A187">
        <v>185</v>
      </c>
      <c r="B187">
        <f>'Daily generation'!B186</f>
        <v>35.656999999999996</v>
      </c>
      <c r="C187">
        <f t="shared" si="55"/>
        <v>50.634399999999992</v>
      </c>
      <c r="D187">
        <f t="shared" si="38"/>
        <v>14.977399999999996</v>
      </c>
      <c r="E187">
        <f t="shared" si="39"/>
        <v>14.977399999999996</v>
      </c>
      <c r="F187">
        <f t="shared" si="40"/>
        <v>35.656999999999996</v>
      </c>
      <c r="G187">
        <f t="shared" si="41"/>
        <v>35.656999999999996</v>
      </c>
      <c r="H187">
        <f t="shared" si="42"/>
        <v>0</v>
      </c>
      <c r="I187">
        <f t="shared" si="43"/>
        <v>14.977399999999996</v>
      </c>
    </row>
    <row r="188" spans="1:9" x14ac:dyDescent="0.25">
      <c r="A188">
        <v>186</v>
      </c>
      <c r="B188">
        <f>'Daily generation'!B187</f>
        <v>68.096999999999994</v>
      </c>
      <c r="C188">
        <f t="shared" si="55"/>
        <v>50.634399999999992</v>
      </c>
      <c r="D188">
        <f t="shared" si="38"/>
        <v>-17.462600000000002</v>
      </c>
      <c r="E188">
        <f t="shared" si="39"/>
        <v>0</v>
      </c>
      <c r="F188">
        <f t="shared" si="40"/>
        <v>50.634399999999992</v>
      </c>
      <c r="G188">
        <f t="shared" si="41"/>
        <v>50.634399999999992</v>
      </c>
      <c r="H188">
        <f t="shared" si="42"/>
        <v>-17.462600000000002</v>
      </c>
      <c r="I188">
        <f t="shared" si="43"/>
        <v>-17.462600000000002</v>
      </c>
    </row>
    <row r="189" spans="1:9" x14ac:dyDescent="0.25">
      <c r="A189">
        <v>187</v>
      </c>
      <c r="B189">
        <f>'Daily generation'!B188</f>
        <v>36.526000000000003</v>
      </c>
      <c r="C189">
        <f t="shared" ref="C189:C190" si="60">$C$36</f>
        <v>57.591999999999999</v>
      </c>
      <c r="D189">
        <f t="shared" si="38"/>
        <v>21.065999999999995</v>
      </c>
      <c r="E189">
        <f t="shared" si="39"/>
        <v>21.065999999999995</v>
      </c>
      <c r="F189">
        <f t="shared" si="40"/>
        <v>36.526000000000003</v>
      </c>
      <c r="G189">
        <f t="shared" si="41"/>
        <v>36.526000000000003</v>
      </c>
      <c r="H189">
        <f t="shared" si="42"/>
        <v>0</v>
      </c>
      <c r="I189">
        <f t="shared" si="43"/>
        <v>21.065999999999995</v>
      </c>
    </row>
    <row r="190" spans="1:9" x14ac:dyDescent="0.25">
      <c r="A190">
        <v>188</v>
      </c>
      <c r="B190">
        <f>'Daily generation'!B189</f>
        <v>47.198999999999998</v>
      </c>
      <c r="C190">
        <f t="shared" si="60"/>
        <v>57.591999999999999</v>
      </c>
      <c r="D190">
        <f t="shared" si="38"/>
        <v>10.393000000000001</v>
      </c>
      <c r="E190">
        <f t="shared" si="39"/>
        <v>10.393000000000001</v>
      </c>
      <c r="F190">
        <f t="shared" si="40"/>
        <v>47.198999999999998</v>
      </c>
      <c r="G190">
        <f t="shared" si="41"/>
        <v>47.198999999999998</v>
      </c>
      <c r="H190">
        <f t="shared" si="42"/>
        <v>0</v>
      </c>
      <c r="I190">
        <f t="shared" si="43"/>
        <v>10.393000000000001</v>
      </c>
    </row>
    <row r="191" spans="1:9" x14ac:dyDescent="0.25">
      <c r="A191">
        <v>189</v>
      </c>
      <c r="B191">
        <f>'Daily generation'!B190</f>
        <v>53.252000000000002</v>
      </c>
      <c r="C191">
        <f t="shared" ref="C191" si="61">$C$30</f>
        <v>50.634399999999992</v>
      </c>
      <c r="D191">
        <f t="shared" si="38"/>
        <v>-2.6176000000000101</v>
      </c>
      <c r="E191">
        <f t="shared" si="39"/>
        <v>0</v>
      </c>
      <c r="F191">
        <f t="shared" si="40"/>
        <v>50.634399999999992</v>
      </c>
      <c r="G191">
        <f t="shared" si="41"/>
        <v>50.634399999999992</v>
      </c>
      <c r="H191">
        <f t="shared" si="42"/>
        <v>-2.6176000000000101</v>
      </c>
      <c r="I191">
        <f t="shared" si="43"/>
        <v>-2.6176000000000101</v>
      </c>
    </row>
    <row r="192" spans="1:9" x14ac:dyDescent="0.25">
      <c r="A192">
        <v>190</v>
      </c>
      <c r="B192">
        <f>'Daily generation'!B191</f>
        <v>55.811999999999998</v>
      </c>
      <c r="C192">
        <f t="shared" si="55"/>
        <v>50.634399999999992</v>
      </c>
      <c r="D192">
        <f t="shared" si="38"/>
        <v>-5.1776000000000053</v>
      </c>
      <c r="E192">
        <f t="shared" si="39"/>
        <v>0</v>
      </c>
      <c r="F192">
        <f t="shared" si="40"/>
        <v>50.634399999999992</v>
      </c>
      <c r="G192">
        <f t="shared" si="41"/>
        <v>50.634399999999992</v>
      </c>
      <c r="H192">
        <f t="shared" si="42"/>
        <v>-5.1776000000000053</v>
      </c>
      <c r="I192">
        <f t="shared" si="43"/>
        <v>-5.1776000000000053</v>
      </c>
    </row>
    <row r="193" spans="1:9" x14ac:dyDescent="0.25">
      <c r="A193">
        <v>191</v>
      </c>
      <c r="B193">
        <f>'Daily generation'!B192</f>
        <v>49.156999999999996</v>
      </c>
      <c r="C193">
        <f t="shared" si="55"/>
        <v>50.634399999999992</v>
      </c>
      <c r="D193">
        <f t="shared" si="38"/>
        <v>1.4773999999999958</v>
      </c>
      <c r="E193">
        <f t="shared" si="39"/>
        <v>1.4773999999999958</v>
      </c>
      <c r="F193">
        <f t="shared" si="40"/>
        <v>49.156999999999996</v>
      </c>
      <c r="G193">
        <f t="shared" si="41"/>
        <v>49.156999999999996</v>
      </c>
      <c r="H193">
        <f t="shared" si="42"/>
        <v>0</v>
      </c>
      <c r="I193">
        <f t="shared" si="43"/>
        <v>1.4773999999999958</v>
      </c>
    </row>
    <row r="194" spans="1:9" x14ac:dyDescent="0.25">
      <c r="A194">
        <v>192</v>
      </c>
      <c r="B194">
        <f>'Daily generation'!B193</f>
        <v>46.534999999999997</v>
      </c>
      <c r="C194">
        <f t="shared" si="55"/>
        <v>50.634399999999992</v>
      </c>
      <c r="D194">
        <f t="shared" ref="D194:D257" si="62">C194-B194</f>
        <v>4.0993999999999957</v>
      </c>
      <c r="E194">
        <f t="shared" ref="E194:E257" si="63">IF(D194&lt;0,0,D194)</f>
        <v>4.0993999999999957</v>
      </c>
      <c r="F194">
        <f t="shared" ref="F194:F257" si="64">IF(B194&gt;C194,C194,B194)</f>
        <v>46.534999999999997</v>
      </c>
      <c r="G194">
        <f t="shared" si="41"/>
        <v>46.534999999999997</v>
      </c>
      <c r="H194">
        <f t="shared" si="42"/>
        <v>0</v>
      </c>
      <c r="I194">
        <f t="shared" si="43"/>
        <v>4.0993999999999957</v>
      </c>
    </row>
    <row r="195" spans="1:9" x14ac:dyDescent="0.25">
      <c r="A195">
        <v>193</v>
      </c>
      <c r="B195">
        <f>'Daily generation'!B194</f>
        <v>58.622</v>
      </c>
      <c r="C195">
        <f t="shared" si="55"/>
        <v>50.634399999999992</v>
      </c>
      <c r="D195">
        <f t="shared" si="62"/>
        <v>-7.9876000000000076</v>
      </c>
      <c r="E195">
        <f t="shared" si="63"/>
        <v>0</v>
      </c>
      <c r="F195">
        <f t="shared" si="64"/>
        <v>50.634399999999992</v>
      </c>
      <c r="G195">
        <f t="shared" ref="G195:G258" si="65">IF(B195&gt;C195,C195,B195)</f>
        <v>50.634399999999992</v>
      </c>
      <c r="H195">
        <f t="shared" ref="H195:H258" si="66">IF(D195&lt;0,D195,0)</f>
        <v>-7.9876000000000076</v>
      </c>
      <c r="I195">
        <f t="shared" ref="I195:I258" si="67">E195+H195</f>
        <v>-7.9876000000000076</v>
      </c>
    </row>
    <row r="196" spans="1:9" x14ac:dyDescent="0.25">
      <c r="A196">
        <v>194</v>
      </c>
      <c r="B196">
        <f>'Daily generation'!B195</f>
        <v>64.209000000000003</v>
      </c>
      <c r="C196">
        <f t="shared" ref="C196:C197" si="68">$C$36</f>
        <v>57.591999999999999</v>
      </c>
      <c r="D196">
        <f t="shared" si="62"/>
        <v>-6.6170000000000044</v>
      </c>
      <c r="E196">
        <f t="shared" si="63"/>
        <v>0</v>
      </c>
      <c r="F196">
        <f t="shared" si="64"/>
        <v>57.591999999999999</v>
      </c>
      <c r="G196">
        <f t="shared" si="65"/>
        <v>57.591999999999999</v>
      </c>
      <c r="H196">
        <f t="shared" si="66"/>
        <v>-6.6170000000000044</v>
      </c>
      <c r="I196">
        <f t="shared" si="67"/>
        <v>-6.6170000000000044</v>
      </c>
    </row>
    <row r="197" spans="1:9" x14ac:dyDescent="0.25">
      <c r="A197">
        <v>195</v>
      </c>
      <c r="B197">
        <f>'Daily generation'!B196</f>
        <v>52.232999999999997</v>
      </c>
      <c r="C197">
        <f t="shared" si="68"/>
        <v>57.591999999999999</v>
      </c>
      <c r="D197">
        <f t="shared" si="62"/>
        <v>5.3590000000000018</v>
      </c>
      <c r="E197">
        <f t="shared" si="63"/>
        <v>5.3590000000000018</v>
      </c>
      <c r="F197">
        <f t="shared" si="64"/>
        <v>52.232999999999997</v>
      </c>
      <c r="G197">
        <f t="shared" si="65"/>
        <v>52.232999999999997</v>
      </c>
      <c r="H197">
        <f t="shared" si="66"/>
        <v>0</v>
      </c>
      <c r="I197">
        <f t="shared" si="67"/>
        <v>5.3590000000000018</v>
      </c>
    </row>
    <row r="198" spans="1:9" x14ac:dyDescent="0.25">
      <c r="A198">
        <v>196</v>
      </c>
      <c r="B198">
        <f>'Daily generation'!B197</f>
        <v>53.756999999999998</v>
      </c>
      <c r="C198">
        <f t="shared" ref="C198" si="69">$C$30</f>
        <v>50.634399999999992</v>
      </c>
      <c r="D198">
        <f t="shared" si="62"/>
        <v>-3.1226000000000056</v>
      </c>
      <c r="E198">
        <f t="shared" si="63"/>
        <v>0</v>
      </c>
      <c r="F198">
        <f t="shared" si="64"/>
        <v>50.634399999999992</v>
      </c>
      <c r="G198">
        <f t="shared" si="65"/>
        <v>50.634399999999992</v>
      </c>
      <c r="H198">
        <f t="shared" si="66"/>
        <v>-3.1226000000000056</v>
      </c>
      <c r="I198">
        <f t="shared" si="67"/>
        <v>-3.1226000000000056</v>
      </c>
    </row>
    <row r="199" spans="1:9" x14ac:dyDescent="0.25">
      <c r="A199">
        <v>197</v>
      </c>
      <c r="B199">
        <f>'Daily generation'!B198</f>
        <v>64.257999999999996</v>
      </c>
      <c r="C199">
        <f t="shared" si="55"/>
        <v>50.634399999999992</v>
      </c>
      <c r="D199">
        <f t="shared" si="62"/>
        <v>-13.623600000000003</v>
      </c>
      <c r="E199">
        <f t="shared" si="63"/>
        <v>0</v>
      </c>
      <c r="F199">
        <f t="shared" si="64"/>
        <v>50.634399999999992</v>
      </c>
      <c r="G199">
        <f t="shared" si="65"/>
        <v>50.634399999999992</v>
      </c>
      <c r="H199">
        <f t="shared" si="66"/>
        <v>-13.623600000000003</v>
      </c>
      <c r="I199">
        <f t="shared" si="67"/>
        <v>-13.623600000000003</v>
      </c>
    </row>
    <row r="200" spans="1:9" x14ac:dyDescent="0.25">
      <c r="A200">
        <v>198</v>
      </c>
      <c r="B200">
        <f>'Daily generation'!B199</f>
        <v>35.119999999999997</v>
      </c>
      <c r="C200">
        <f t="shared" si="55"/>
        <v>50.634399999999992</v>
      </c>
      <c r="D200">
        <f t="shared" si="62"/>
        <v>15.514399999999995</v>
      </c>
      <c r="E200">
        <f t="shared" si="63"/>
        <v>15.514399999999995</v>
      </c>
      <c r="F200">
        <f t="shared" si="64"/>
        <v>35.119999999999997</v>
      </c>
      <c r="G200">
        <f t="shared" si="65"/>
        <v>35.119999999999997</v>
      </c>
      <c r="H200">
        <f t="shared" si="66"/>
        <v>0</v>
      </c>
      <c r="I200">
        <f t="shared" si="67"/>
        <v>15.514399999999995</v>
      </c>
    </row>
    <row r="201" spans="1:9" x14ac:dyDescent="0.25">
      <c r="A201">
        <v>199</v>
      </c>
      <c r="B201">
        <f>'Daily generation'!B200</f>
        <v>51.615000000000002</v>
      </c>
      <c r="C201">
        <f t="shared" si="55"/>
        <v>50.634399999999992</v>
      </c>
      <c r="D201">
        <f t="shared" si="62"/>
        <v>-0.98060000000000969</v>
      </c>
      <c r="E201">
        <f t="shared" si="63"/>
        <v>0</v>
      </c>
      <c r="F201">
        <f t="shared" si="64"/>
        <v>50.634399999999992</v>
      </c>
      <c r="G201">
        <f t="shared" si="65"/>
        <v>50.634399999999992</v>
      </c>
      <c r="H201">
        <f t="shared" si="66"/>
        <v>-0.98060000000000969</v>
      </c>
      <c r="I201">
        <f t="shared" si="67"/>
        <v>-0.98060000000000969</v>
      </c>
    </row>
    <row r="202" spans="1:9" x14ac:dyDescent="0.25">
      <c r="A202">
        <v>200</v>
      </c>
      <c r="B202">
        <f>'Daily generation'!B201</f>
        <v>52.03</v>
      </c>
      <c r="C202">
        <f t="shared" si="55"/>
        <v>50.634399999999992</v>
      </c>
      <c r="D202">
        <f t="shared" si="62"/>
        <v>-1.3956000000000088</v>
      </c>
      <c r="E202">
        <f t="shared" si="63"/>
        <v>0</v>
      </c>
      <c r="F202">
        <f t="shared" si="64"/>
        <v>50.634399999999992</v>
      </c>
      <c r="G202">
        <f t="shared" si="65"/>
        <v>50.634399999999992</v>
      </c>
      <c r="H202">
        <f t="shared" si="66"/>
        <v>-1.3956000000000088</v>
      </c>
      <c r="I202">
        <f t="shared" si="67"/>
        <v>-1.3956000000000088</v>
      </c>
    </row>
    <row r="203" spans="1:9" x14ac:dyDescent="0.25">
      <c r="A203">
        <v>201</v>
      </c>
      <c r="B203">
        <f>'Daily generation'!B202</f>
        <v>62.158000000000001</v>
      </c>
      <c r="C203">
        <f t="shared" ref="C203:C204" si="70">$C$36</f>
        <v>57.591999999999999</v>
      </c>
      <c r="D203">
        <f t="shared" si="62"/>
        <v>-4.5660000000000025</v>
      </c>
      <c r="E203">
        <f t="shared" si="63"/>
        <v>0</v>
      </c>
      <c r="F203">
        <f t="shared" si="64"/>
        <v>57.591999999999999</v>
      </c>
      <c r="G203">
        <f t="shared" si="65"/>
        <v>57.591999999999999</v>
      </c>
      <c r="H203">
        <f t="shared" si="66"/>
        <v>-4.5660000000000025</v>
      </c>
      <c r="I203">
        <f t="shared" si="67"/>
        <v>-4.5660000000000025</v>
      </c>
    </row>
    <row r="204" spans="1:9" x14ac:dyDescent="0.25">
      <c r="A204">
        <v>202</v>
      </c>
      <c r="B204">
        <f>'Daily generation'!B203</f>
        <v>53.148000000000003</v>
      </c>
      <c r="C204">
        <f t="shared" si="70"/>
        <v>57.591999999999999</v>
      </c>
      <c r="D204">
        <f t="shared" si="62"/>
        <v>4.4439999999999955</v>
      </c>
      <c r="E204">
        <f t="shared" si="63"/>
        <v>4.4439999999999955</v>
      </c>
      <c r="F204">
        <f t="shared" si="64"/>
        <v>53.148000000000003</v>
      </c>
      <c r="G204">
        <f t="shared" si="65"/>
        <v>53.148000000000003</v>
      </c>
      <c r="H204">
        <f t="shared" si="66"/>
        <v>0</v>
      </c>
      <c r="I204">
        <f t="shared" si="67"/>
        <v>4.4439999999999955</v>
      </c>
    </row>
    <row r="205" spans="1:9" x14ac:dyDescent="0.25">
      <c r="A205">
        <v>203</v>
      </c>
      <c r="B205">
        <f>'Daily generation'!B204</f>
        <v>48.805999999999997</v>
      </c>
      <c r="C205">
        <f t="shared" ref="C205" si="71">$C$30</f>
        <v>50.634399999999992</v>
      </c>
      <c r="D205">
        <f t="shared" si="62"/>
        <v>1.8283999999999949</v>
      </c>
      <c r="E205">
        <f t="shared" si="63"/>
        <v>1.8283999999999949</v>
      </c>
      <c r="F205">
        <f t="shared" si="64"/>
        <v>48.805999999999997</v>
      </c>
      <c r="G205">
        <f t="shared" si="65"/>
        <v>48.805999999999997</v>
      </c>
      <c r="H205">
        <f t="shared" si="66"/>
        <v>0</v>
      </c>
      <c r="I205">
        <f t="shared" si="67"/>
        <v>1.8283999999999949</v>
      </c>
    </row>
    <row r="206" spans="1:9" x14ac:dyDescent="0.25">
      <c r="A206">
        <v>204</v>
      </c>
      <c r="B206">
        <f>'Daily generation'!B205</f>
        <v>58.755000000000003</v>
      </c>
      <c r="C206">
        <f t="shared" si="55"/>
        <v>50.634399999999992</v>
      </c>
      <c r="D206">
        <f t="shared" si="62"/>
        <v>-8.1206000000000103</v>
      </c>
      <c r="E206">
        <f t="shared" si="63"/>
        <v>0</v>
      </c>
      <c r="F206">
        <f t="shared" si="64"/>
        <v>50.634399999999992</v>
      </c>
      <c r="G206">
        <f t="shared" si="65"/>
        <v>50.634399999999992</v>
      </c>
      <c r="H206">
        <f t="shared" si="66"/>
        <v>-8.1206000000000103</v>
      </c>
      <c r="I206">
        <f t="shared" si="67"/>
        <v>-8.1206000000000103</v>
      </c>
    </row>
    <row r="207" spans="1:9" x14ac:dyDescent="0.25">
      <c r="A207">
        <v>205</v>
      </c>
      <c r="B207">
        <f>'Daily generation'!B206</f>
        <v>54.478000000000002</v>
      </c>
      <c r="C207">
        <f t="shared" si="55"/>
        <v>50.634399999999992</v>
      </c>
      <c r="D207">
        <f t="shared" si="62"/>
        <v>-3.8436000000000092</v>
      </c>
      <c r="E207">
        <f t="shared" si="63"/>
        <v>0</v>
      </c>
      <c r="F207">
        <f t="shared" si="64"/>
        <v>50.634399999999992</v>
      </c>
      <c r="G207">
        <f t="shared" si="65"/>
        <v>50.634399999999992</v>
      </c>
      <c r="H207">
        <f t="shared" si="66"/>
        <v>-3.8436000000000092</v>
      </c>
      <c r="I207">
        <f t="shared" si="67"/>
        <v>-3.8436000000000092</v>
      </c>
    </row>
    <row r="208" spans="1:9" x14ac:dyDescent="0.25">
      <c r="A208">
        <v>206</v>
      </c>
      <c r="B208">
        <f>'Daily generation'!B207</f>
        <v>42.033000000000001</v>
      </c>
      <c r="C208">
        <f t="shared" si="55"/>
        <v>50.634399999999992</v>
      </c>
      <c r="D208">
        <f t="shared" si="62"/>
        <v>8.6013999999999911</v>
      </c>
      <c r="E208">
        <f t="shared" si="63"/>
        <v>8.6013999999999911</v>
      </c>
      <c r="F208">
        <f t="shared" si="64"/>
        <v>42.033000000000001</v>
      </c>
      <c r="G208">
        <f t="shared" si="65"/>
        <v>42.033000000000001</v>
      </c>
      <c r="H208">
        <f t="shared" si="66"/>
        <v>0</v>
      </c>
      <c r="I208">
        <f t="shared" si="67"/>
        <v>8.6013999999999911</v>
      </c>
    </row>
    <row r="209" spans="1:9" x14ac:dyDescent="0.25">
      <c r="A209">
        <v>207</v>
      </c>
      <c r="B209">
        <f>'Daily generation'!B208</f>
        <v>54.941000000000003</v>
      </c>
      <c r="C209">
        <f t="shared" si="55"/>
        <v>50.634399999999992</v>
      </c>
      <c r="D209">
        <f t="shared" si="62"/>
        <v>-4.3066000000000102</v>
      </c>
      <c r="E209">
        <f t="shared" si="63"/>
        <v>0</v>
      </c>
      <c r="F209">
        <f t="shared" si="64"/>
        <v>50.634399999999992</v>
      </c>
      <c r="G209">
        <f t="shared" si="65"/>
        <v>50.634399999999992</v>
      </c>
      <c r="H209">
        <f t="shared" si="66"/>
        <v>-4.3066000000000102</v>
      </c>
      <c r="I209">
        <f t="shared" si="67"/>
        <v>-4.3066000000000102</v>
      </c>
    </row>
    <row r="210" spans="1:9" x14ac:dyDescent="0.25">
      <c r="A210">
        <v>208</v>
      </c>
      <c r="B210">
        <f>'Daily generation'!B209</f>
        <v>46.540999999999997</v>
      </c>
      <c r="C210">
        <f t="shared" ref="C210:C211" si="72">$C$36</f>
        <v>57.591999999999999</v>
      </c>
      <c r="D210">
        <f t="shared" si="62"/>
        <v>11.051000000000002</v>
      </c>
      <c r="E210">
        <f t="shared" si="63"/>
        <v>11.051000000000002</v>
      </c>
      <c r="F210">
        <f t="shared" si="64"/>
        <v>46.540999999999997</v>
      </c>
      <c r="G210">
        <f t="shared" si="65"/>
        <v>46.540999999999997</v>
      </c>
      <c r="H210">
        <f t="shared" si="66"/>
        <v>0</v>
      </c>
      <c r="I210">
        <f t="shared" si="67"/>
        <v>11.051000000000002</v>
      </c>
    </row>
    <row r="211" spans="1:9" x14ac:dyDescent="0.25">
      <c r="A211">
        <v>209</v>
      </c>
      <c r="B211">
        <f>'Daily generation'!B210</f>
        <v>55.621000000000002</v>
      </c>
      <c r="C211">
        <f t="shared" si="72"/>
        <v>57.591999999999999</v>
      </c>
      <c r="D211">
        <f t="shared" si="62"/>
        <v>1.9709999999999965</v>
      </c>
      <c r="E211">
        <f t="shared" si="63"/>
        <v>1.9709999999999965</v>
      </c>
      <c r="F211">
        <f t="shared" si="64"/>
        <v>55.621000000000002</v>
      </c>
      <c r="G211">
        <f t="shared" si="65"/>
        <v>55.621000000000002</v>
      </c>
      <c r="H211">
        <f t="shared" si="66"/>
        <v>0</v>
      </c>
      <c r="I211">
        <f t="shared" si="67"/>
        <v>1.9709999999999965</v>
      </c>
    </row>
    <row r="212" spans="1:9" x14ac:dyDescent="0.25">
      <c r="A212">
        <v>210</v>
      </c>
      <c r="B212">
        <f>'Daily generation'!B211</f>
        <v>69.953999999999994</v>
      </c>
      <c r="C212">
        <f t="shared" ref="C212" si="73">$C$30</f>
        <v>50.634399999999992</v>
      </c>
      <c r="D212">
        <f t="shared" si="62"/>
        <v>-19.319600000000001</v>
      </c>
      <c r="E212">
        <f t="shared" si="63"/>
        <v>0</v>
      </c>
      <c r="F212">
        <f t="shared" si="64"/>
        <v>50.634399999999992</v>
      </c>
      <c r="G212">
        <f t="shared" si="65"/>
        <v>50.634399999999992</v>
      </c>
      <c r="H212">
        <f t="shared" si="66"/>
        <v>-19.319600000000001</v>
      </c>
      <c r="I212">
        <f t="shared" si="67"/>
        <v>-19.319600000000001</v>
      </c>
    </row>
    <row r="213" spans="1:9" x14ac:dyDescent="0.25">
      <c r="A213">
        <v>211</v>
      </c>
      <c r="B213">
        <f>'Daily generation'!B212</f>
        <v>71.108000000000004</v>
      </c>
      <c r="C213">
        <f t="shared" si="55"/>
        <v>50.634399999999992</v>
      </c>
      <c r="D213">
        <f t="shared" si="62"/>
        <v>-20.473600000000012</v>
      </c>
      <c r="E213">
        <f t="shared" si="63"/>
        <v>0</v>
      </c>
      <c r="F213">
        <f t="shared" si="64"/>
        <v>50.634399999999992</v>
      </c>
      <c r="G213">
        <f t="shared" si="65"/>
        <v>50.634399999999992</v>
      </c>
      <c r="H213">
        <f t="shared" si="66"/>
        <v>-20.473600000000012</v>
      </c>
      <c r="I213">
        <f t="shared" si="67"/>
        <v>-20.473600000000012</v>
      </c>
    </row>
    <row r="214" spans="1:9" x14ac:dyDescent="0.25">
      <c r="A214">
        <v>212</v>
      </c>
      <c r="B214">
        <f>'Daily generation'!B213</f>
        <v>61.298000000000002</v>
      </c>
      <c r="C214">
        <f t="shared" si="55"/>
        <v>50.634399999999992</v>
      </c>
      <c r="D214">
        <f t="shared" si="62"/>
        <v>-10.66360000000001</v>
      </c>
      <c r="E214">
        <f t="shared" si="63"/>
        <v>0</v>
      </c>
      <c r="F214">
        <f t="shared" si="64"/>
        <v>50.634399999999992</v>
      </c>
      <c r="G214">
        <f t="shared" si="65"/>
        <v>50.634399999999992</v>
      </c>
      <c r="H214">
        <f t="shared" si="66"/>
        <v>-10.66360000000001</v>
      </c>
      <c r="I214">
        <f t="shared" si="67"/>
        <v>-10.66360000000001</v>
      </c>
    </row>
    <row r="215" spans="1:9" x14ac:dyDescent="0.25">
      <c r="A215">
        <v>213</v>
      </c>
      <c r="B215">
        <f>'Daily generation'!B214</f>
        <v>33.063000000000002</v>
      </c>
      <c r="C215">
        <f t="shared" si="55"/>
        <v>50.634399999999992</v>
      </c>
      <c r="D215">
        <f t="shared" si="62"/>
        <v>17.57139999999999</v>
      </c>
      <c r="E215">
        <f t="shared" si="63"/>
        <v>17.57139999999999</v>
      </c>
      <c r="F215">
        <f t="shared" si="64"/>
        <v>33.063000000000002</v>
      </c>
      <c r="G215">
        <f t="shared" si="65"/>
        <v>33.063000000000002</v>
      </c>
      <c r="H215">
        <f t="shared" si="66"/>
        <v>0</v>
      </c>
      <c r="I215">
        <f t="shared" si="67"/>
        <v>17.57139999999999</v>
      </c>
    </row>
    <row r="216" spans="1:9" x14ac:dyDescent="0.25">
      <c r="A216">
        <v>214</v>
      </c>
      <c r="B216">
        <f>'Daily generation'!B215</f>
        <v>62.012</v>
      </c>
      <c r="C216">
        <f t="shared" si="55"/>
        <v>50.634399999999992</v>
      </c>
      <c r="D216">
        <f t="shared" si="62"/>
        <v>-11.377600000000008</v>
      </c>
      <c r="E216">
        <f t="shared" si="63"/>
        <v>0</v>
      </c>
      <c r="F216">
        <f t="shared" si="64"/>
        <v>50.634399999999992</v>
      </c>
      <c r="G216">
        <f t="shared" si="65"/>
        <v>50.634399999999992</v>
      </c>
      <c r="H216">
        <f t="shared" si="66"/>
        <v>-11.377600000000008</v>
      </c>
      <c r="I216">
        <f t="shared" si="67"/>
        <v>-11.377600000000008</v>
      </c>
    </row>
    <row r="217" spans="1:9" x14ac:dyDescent="0.25">
      <c r="A217">
        <v>215</v>
      </c>
      <c r="B217">
        <f>'Daily generation'!B216</f>
        <v>63.609000000000002</v>
      </c>
      <c r="C217">
        <f t="shared" ref="C217:C218" si="74">$C$36</f>
        <v>57.591999999999999</v>
      </c>
      <c r="D217">
        <f t="shared" si="62"/>
        <v>-6.017000000000003</v>
      </c>
      <c r="E217">
        <f t="shared" si="63"/>
        <v>0</v>
      </c>
      <c r="F217">
        <f t="shared" si="64"/>
        <v>57.591999999999999</v>
      </c>
      <c r="G217">
        <f t="shared" si="65"/>
        <v>57.591999999999999</v>
      </c>
      <c r="H217">
        <f t="shared" si="66"/>
        <v>-6.017000000000003</v>
      </c>
      <c r="I217">
        <f t="shared" si="67"/>
        <v>-6.017000000000003</v>
      </c>
    </row>
    <row r="218" spans="1:9" x14ac:dyDescent="0.25">
      <c r="A218">
        <v>216</v>
      </c>
      <c r="B218">
        <f>'Daily generation'!B217</f>
        <v>54.03</v>
      </c>
      <c r="C218">
        <f t="shared" si="74"/>
        <v>57.591999999999999</v>
      </c>
      <c r="D218">
        <f t="shared" si="62"/>
        <v>3.5619999999999976</v>
      </c>
      <c r="E218">
        <f t="shared" si="63"/>
        <v>3.5619999999999976</v>
      </c>
      <c r="F218">
        <f t="shared" si="64"/>
        <v>54.03</v>
      </c>
      <c r="G218">
        <f t="shared" si="65"/>
        <v>54.03</v>
      </c>
      <c r="H218">
        <f t="shared" si="66"/>
        <v>0</v>
      </c>
      <c r="I218">
        <f t="shared" si="67"/>
        <v>3.5619999999999976</v>
      </c>
    </row>
    <row r="219" spans="1:9" x14ac:dyDescent="0.25">
      <c r="A219">
        <v>217</v>
      </c>
      <c r="B219">
        <f>'Daily generation'!B218</f>
        <v>51.792999999999999</v>
      </c>
      <c r="C219">
        <f t="shared" ref="C219" si="75">$C$30</f>
        <v>50.634399999999992</v>
      </c>
      <c r="D219">
        <f t="shared" si="62"/>
        <v>-1.158600000000007</v>
      </c>
      <c r="E219">
        <f t="shared" si="63"/>
        <v>0</v>
      </c>
      <c r="F219">
        <f t="shared" si="64"/>
        <v>50.634399999999992</v>
      </c>
      <c r="G219">
        <f t="shared" si="65"/>
        <v>50.634399999999992</v>
      </c>
      <c r="H219">
        <f t="shared" si="66"/>
        <v>-1.158600000000007</v>
      </c>
      <c r="I219">
        <f t="shared" si="67"/>
        <v>-1.158600000000007</v>
      </c>
    </row>
    <row r="220" spans="1:9" x14ac:dyDescent="0.25">
      <c r="A220">
        <v>218</v>
      </c>
      <c r="B220">
        <f>'Daily generation'!B219</f>
        <v>58.356000000000002</v>
      </c>
      <c r="C220">
        <f t="shared" si="55"/>
        <v>50.634399999999992</v>
      </c>
      <c r="D220">
        <f t="shared" si="62"/>
        <v>-7.7216000000000093</v>
      </c>
      <c r="E220">
        <f t="shared" si="63"/>
        <v>0</v>
      </c>
      <c r="F220">
        <f t="shared" si="64"/>
        <v>50.634399999999992</v>
      </c>
      <c r="G220">
        <f t="shared" si="65"/>
        <v>50.634399999999992</v>
      </c>
      <c r="H220">
        <f t="shared" si="66"/>
        <v>-7.7216000000000093</v>
      </c>
      <c r="I220">
        <f t="shared" si="67"/>
        <v>-7.7216000000000093</v>
      </c>
    </row>
    <row r="221" spans="1:9" x14ac:dyDescent="0.25">
      <c r="A221">
        <v>219</v>
      </c>
      <c r="B221">
        <f>'Daily generation'!B220</f>
        <v>51.378999999999998</v>
      </c>
      <c r="C221">
        <f t="shared" si="55"/>
        <v>50.634399999999992</v>
      </c>
      <c r="D221">
        <f t="shared" si="62"/>
        <v>-0.74460000000000548</v>
      </c>
      <c r="E221">
        <f t="shared" si="63"/>
        <v>0</v>
      </c>
      <c r="F221">
        <f t="shared" si="64"/>
        <v>50.634399999999992</v>
      </c>
      <c r="G221">
        <f t="shared" si="65"/>
        <v>50.634399999999992</v>
      </c>
      <c r="H221">
        <f t="shared" si="66"/>
        <v>-0.74460000000000548</v>
      </c>
      <c r="I221">
        <f t="shared" si="67"/>
        <v>-0.74460000000000548</v>
      </c>
    </row>
    <row r="222" spans="1:9" x14ac:dyDescent="0.25">
      <c r="A222">
        <v>220</v>
      </c>
      <c r="B222">
        <f>'Daily generation'!B221</f>
        <v>54.777999999999999</v>
      </c>
      <c r="C222">
        <f t="shared" si="55"/>
        <v>50.634399999999992</v>
      </c>
      <c r="D222">
        <f t="shared" si="62"/>
        <v>-4.1436000000000064</v>
      </c>
      <c r="E222">
        <f t="shared" si="63"/>
        <v>0</v>
      </c>
      <c r="F222">
        <f t="shared" si="64"/>
        <v>50.634399999999992</v>
      </c>
      <c r="G222">
        <f t="shared" si="65"/>
        <v>50.634399999999992</v>
      </c>
      <c r="H222">
        <f t="shared" si="66"/>
        <v>-4.1436000000000064</v>
      </c>
      <c r="I222">
        <f t="shared" si="67"/>
        <v>-4.1436000000000064</v>
      </c>
    </row>
    <row r="223" spans="1:9" x14ac:dyDescent="0.25">
      <c r="A223">
        <v>221</v>
      </c>
      <c r="B223">
        <f>'Daily generation'!B222</f>
        <v>49.406999999999996</v>
      </c>
      <c r="C223">
        <f t="shared" si="55"/>
        <v>50.634399999999992</v>
      </c>
      <c r="D223">
        <f t="shared" si="62"/>
        <v>1.2273999999999958</v>
      </c>
      <c r="E223">
        <f t="shared" si="63"/>
        <v>1.2273999999999958</v>
      </c>
      <c r="F223">
        <f t="shared" si="64"/>
        <v>49.406999999999996</v>
      </c>
      <c r="G223">
        <f t="shared" si="65"/>
        <v>49.406999999999996</v>
      </c>
      <c r="H223">
        <f t="shared" si="66"/>
        <v>0</v>
      </c>
      <c r="I223">
        <f t="shared" si="67"/>
        <v>1.2273999999999958</v>
      </c>
    </row>
    <row r="224" spans="1:9" x14ac:dyDescent="0.25">
      <c r="A224">
        <v>222</v>
      </c>
      <c r="B224">
        <f>'Daily generation'!B223</f>
        <v>75.09</v>
      </c>
      <c r="C224">
        <f t="shared" ref="C224:C225" si="76">$C$36</f>
        <v>57.591999999999999</v>
      </c>
      <c r="D224">
        <f t="shared" si="62"/>
        <v>-17.498000000000005</v>
      </c>
      <c r="E224">
        <f t="shared" si="63"/>
        <v>0</v>
      </c>
      <c r="F224">
        <f t="shared" si="64"/>
        <v>57.591999999999999</v>
      </c>
      <c r="G224">
        <f t="shared" si="65"/>
        <v>57.591999999999999</v>
      </c>
      <c r="H224">
        <f t="shared" si="66"/>
        <v>-17.498000000000005</v>
      </c>
      <c r="I224">
        <f t="shared" si="67"/>
        <v>-17.498000000000005</v>
      </c>
    </row>
    <row r="225" spans="1:9" x14ac:dyDescent="0.25">
      <c r="A225">
        <v>223</v>
      </c>
      <c r="B225">
        <f>'Daily generation'!B224</f>
        <v>59.216999999999999</v>
      </c>
      <c r="C225">
        <f t="shared" si="76"/>
        <v>57.591999999999999</v>
      </c>
      <c r="D225">
        <f t="shared" si="62"/>
        <v>-1.625</v>
      </c>
      <c r="E225">
        <f t="shared" si="63"/>
        <v>0</v>
      </c>
      <c r="F225">
        <f t="shared" si="64"/>
        <v>57.591999999999999</v>
      </c>
      <c r="G225">
        <f t="shared" si="65"/>
        <v>57.591999999999999</v>
      </c>
      <c r="H225">
        <f t="shared" si="66"/>
        <v>-1.625</v>
      </c>
      <c r="I225">
        <f t="shared" si="67"/>
        <v>-1.625</v>
      </c>
    </row>
    <row r="226" spans="1:9" x14ac:dyDescent="0.25">
      <c r="A226">
        <v>224</v>
      </c>
      <c r="B226">
        <f>'Daily generation'!B225</f>
        <v>52.558</v>
      </c>
      <c r="C226">
        <f t="shared" ref="C226" si="77">$C$30</f>
        <v>50.634399999999992</v>
      </c>
      <c r="D226">
        <f t="shared" si="62"/>
        <v>-1.9236000000000075</v>
      </c>
      <c r="E226">
        <f t="shared" si="63"/>
        <v>0</v>
      </c>
      <c r="F226">
        <f t="shared" si="64"/>
        <v>50.634399999999992</v>
      </c>
      <c r="G226">
        <f t="shared" si="65"/>
        <v>50.634399999999992</v>
      </c>
      <c r="H226">
        <f t="shared" si="66"/>
        <v>-1.9236000000000075</v>
      </c>
      <c r="I226">
        <f t="shared" si="67"/>
        <v>-1.9236000000000075</v>
      </c>
    </row>
    <row r="227" spans="1:9" x14ac:dyDescent="0.25">
      <c r="A227">
        <v>225</v>
      </c>
      <c r="B227">
        <f>'Daily generation'!B226</f>
        <v>72.585999999999999</v>
      </c>
      <c r="C227">
        <f t="shared" si="55"/>
        <v>50.634399999999992</v>
      </c>
      <c r="D227">
        <f t="shared" si="62"/>
        <v>-21.951600000000006</v>
      </c>
      <c r="E227">
        <f t="shared" si="63"/>
        <v>0</v>
      </c>
      <c r="F227">
        <f t="shared" si="64"/>
        <v>50.634399999999992</v>
      </c>
      <c r="G227">
        <f t="shared" si="65"/>
        <v>50.634399999999992</v>
      </c>
      <c r="H227">
        <f t="shared" si="66"/>
        <v>-21.951600000000006</v>
      </c>
      <c r="I227">
        <f t="shared" si="67"/>
        <v>-21.951600000000006</v>
      </c>
    </row>
    <row r="228" spans="1:9" x14ac:dyDescent="0.25">
      <c r="A228">
        <v>226</v>
      </c>
      <c r="B228">
        <f>'Daily generation'!B227</f>
        <v>63.411999999999999</v>
      </c>
      <c r="C228">
        <f t="shared" si="55"/>
        <v>50.634399999999992</v>
      </c>
      <c r="D228">
        <f t="shared" si="62"/>
        <v>-12.777600000000007</v>
      </c>
      <c r="E228">
        <f t="shared" si="63"/>
        <v>0</v>
      </c>
      <c r="F228">
        <f t="shared" si="64"/>
        <v>50.634399999999992</v>
      </c>
      <c r="G228">
        <f t="shared" si="65"/>
        <v>50.634399999999992</v>
      </c>
      <c r="H228">
        <f t="shared" si="66"/>
        <v>-12.777600000000007</v>
      </c>
      <c r="I228">
        <f t="shared" si="67"/>
        <v>-12.777600000000007</v>
      </c>
    </row>
    <row r="229" spans="1:9" x14ac:dyDescent="0.25">
      <c r="A229">
        <v>227</v>
      </c>
      <c r="B229">
        <f>'Daily generation'!B228</f>
        <v>75.287000000000006</v>
      </c>
      <c r="C229">
        <f t="shared" si="55"/>
        <v>50.634399999999992</v>
      </c>
      <c r="D229">
        <f t="shared" si="62"/>
        <v>-24.652600000000014</v>
      </c>
      <c r="E229">
        <f t="shared" si="63"/>
        <v>0</v>
      </c>
      <c r="F229">
        <f t="shared" si="64"/>
        <v>50.634399999999992</v>
      </c>
      <c r="G229">
        <f t="shared" si="65"/>
        <v>50.634399999999992</v>
      </c>
      <c r="H229">
        <f t="shared" si="66"/>
        <v>-24.652600000000014</v>
      </c>
      <c r="I229">
        <f t="shared" si="67"/>
        <v>-24.652600000000014</v>
      </c>
    </row>
    <row r="230" spans="1:9" x14ac:dyDescent="0.25">
      <c r="A230">
        <v>228</v>
      </c>
      <c r="B230">
        <f>'Daily generation'!B229</f>
        <v>67.346999999999994</v>
      </c>
      <c r="C230">
        <f t="shared" si="55"/>
        <v>50.634399999999992</v>
      </c>
      <c r="D230">
        <f t="shared" si="62"/>
        <v>-16.712600000000002</v>
      </c>
      <c r="E230">
        <f t="shared" si="63"/>
        <v>0</v>
      </c>
      <c r="F230">
        <f t="shared" si="64"/>
        <v>50.634399999999992</v>
      </c>
      <c r="G230">
        <f t="shared" si="65"/>
        <v>50.634399999999992</v>
      </c>
      <c r="H230">
        <f t="shared" si="66"/>
        <v>-16.712600000000002</v>
      </c>
      <c r="I230">
        <f t="shared" si="67"/>
        <v>-16.712600000000002</v>
      </c>
    </row>
    <row r="231" spans="1:9" x14ac:dyDescent="0.25">
      <c r="A231">
        <v>229</v>
      </c>
      <c r="B231">
        <f>'Daily generation'!B230</f>
        <v>72.058999999999997</v>
      </c>
      <c r="C231">
        <f t="shared" ref="C231:C232" si="78">$C$36</f>
        <v>57.591999999999999</v>
      </c>
      <c r="D231">
        <f t="shared" si="62"/>
        <v>-14.466999999999999</v>
      </c>
      <c r="E231">
        <f t="shared" si="63"/>
        <v>0</v>
      </c>
      <c r="F231">
        <f t="shared" si="64"/>
        <v>57.591999999999999</v>
      </c>
      <c r="G231">
        <f t="shared" si="65"/>
        <v>57.591999999999999</v>
      </c>
      <c r="H231">
        <f t="shared" si="66"/>
        <v>-14.466999999999999</v>
      </c>
      <c r="I231">
        <f t="shared" si="67"/>
        <v>-14.466999999999999</v>
      </c>
    </row>
    <row r="232" spans="1:9" x14ac:dyDescent="0.25">
      <c r="A232">
        <v>230</v>
      </c>
      <c r="B232">
        <f>'Daily generation'!B231</f>
        <v>40.82</v>
      </c>
      <c r="C232">
        <f t="shared" si="78"/>
        <v>57.591999999999999</v>
      </c>
      <c r="D232">
        <f t="shared" si="62"/>
        <v>16.771999999999998</v>
      </c>
      <c r="E232">
        <f t="shared" si="63"/>
        <v>16.771999999999998</v>
      </c>
      <c r="F232">
        <f t="shared" si="64"/>
        <v>40.82</v>
      </c>
      <c r="G232">
        <f t="shared" si="65"/>
        <v>40.82</v>
      </c>
      <c r="H232">
        <f t="shared" si="66"/>
        <v>0</v>
      </c>
      <c r="I232">
        <f t="shared" si="67"/>
        <v>16.771999999999998</v>
      </c>
    </row>
    <row r="233" spans="1:9" x14ac:dyDescent="0.25">
      <c r="A233">
        <v>231</v>
      </c>
      <c r="B233">
        <f>'Daily generation'!B232</f>
        <v>77.578000000000003</v>
      </c>
      <c r="C233">
        <f t="shared" ref="C233:C293" si="79">$C$30</f>
        <v>50.634399999999992</v>
      </c>
      <c r="D233">
        <f t="shared" si="62"/>
        <v>-26.943600000000011</v>
      </c>
      <c r="E233">
        <f t="shared" si="63"/>
        <v>0</v>
      </c>
      <c r="F233">
        <f t="shared" si="64"/>
        <v>50.634399999999992</v>
      </c>
      <c r="G233">
        <f t="shared" si="65"/>
        <v>50.634399999999992</v>
      </c>
      <c r="H233">
        <f t="shared" si="66"/>
        <v>-26.943600000000011</v>
      </c>
      <c r="I233">
        <f t="shared" si="67"/>
        <v>-26.943600000000011</v>
      </c>
    </row>
    <row r="234" spans="1:9" x14ac:dyDescent="0.25">
      <c r="A234">
        <v>232</v>
      </c>
      <c r="B234">
        <f>'Daily generation'!B233</f>
        <v>48.981999999999999</v>
      </c>
      <c r="C234">
        <f t="shared" si="79"/>
        <v>50.634399999999992</v>
      </c>
      <c r="D234">
        <f t="shared" si="62"/>
        <v>1.652399999999993</v>
      </c>
      <c r="E234">
        <f t="shared" si="63"/>
        <v>1.652399999999993</v>
      </c>
      <c r="F234">
        <f t="shared" si="64"/>
        <v>48.981999999999999</v>
      </c>
      <c r="G234">
        <f t="shared" si="65"/>
        <v>48.981999999999999</v>
      </c>
      <c r="H234">
        <f t="shared" si="66"/>
        <v>0</v>
      </c>
      <c r="I234">
        <f t="shared" si="67"/>
        <v>1.652399999999993</v>
      </c>
    </row>
    <row r="235" spans="1:9" x14ac:dyDescent="0.25">
      <c r="A235">
        <v>233</v>
      </c>
      <c r="B235">
        <f>'Daily generation'!B234</f>
        <v>66.917000000000002</v>
      </c>
      <c r="C235">
        <f t="shared" si="79"/>
        <v>50.634399999999992</v>
      </c>
      <c r="D235">
        <f t="shared" si="62"/>
        <v>-16.282600000000009</v>
      </c>
      <c r="E235">
        <f t="shared" si="63"/>
        <v>0</v>
      </c>
      <c r="F235">
        <f t="shared" si="64"/>
        <v>50.634399999999992</v>
      </c>
      <c r="G235">
        <f t="shared" si="65"/>
        <v>50.634399999999992</v>
      </c>
      <c r="H235">
        <f t="shared" si="66"/>
        <v>-16.282600000000009</v>
      </c>
      <c r="I235">
        <f t="shared" si="67"/>
        <v>-16.282600000000009</v>
      </c>
    </row>
    <row r="236" spans="1:9" x14ac:dyDescent="0.25">
      <c r="A236">
        <v>234</v>
      </c>
      <c r="B236">
        <f>'Daily generation'!B235</f>
        <v>67.757000000000005</v>
      </c>
      <c r="C236">
        <f t="shared" si="79"/>
        <v>50.634399999999992</v>
      </c>
      <c r="D236">
        <f t="shared" si="62"/>
        <v>-17.122600000000013</v>
      </c>
      <c r="E236">
        <f t="shared" si="63"/>
        <v>0</v>
      </c>
      <c r="F236">
        <f t="shared" si="64"/>
        <v>50.634399999999992</v>
      </c>
      <c r="G236">
        <f t="shared" si="65"/>
        <v>50.634399999999992</v>
      </c>
      <c r="H236">
        <f t="shared" si="66"/>
        <v>-17.122600000000013</v>
      </c>
      <c r="I236">
        <f t="shared" si="67"/>
        <v>-17.122600000000013</v>
      </c>
    </row>
    <row r="237" spans="1:9" x14ac:dyDescent="0.25">
      <c r="A237">
        <v>235</v>
      </c>
      <c r="B237">
        <f>'Daily generation'!B236</f>
        <v>53.082999999999998</v>
      </c>
      <c r="C237">
        <f t="shared" si="79"/>
        <v>50.634399999999992</v>
      </c>
      <c r="D237">
        <f t="shared" si="62"/>
        <v>-2.4486000000000061</v>
      </c>
      <c r="E237">
        <f t="shared" si="63"/>
        <v>0</v>
      </c>
      <c r="F237">
        <f t="shared" si="64"/>
        <v>50.634399999999992</v>
      </c>
      <c r="G237">
        <f t="shared" si="65"/>
        <v>50.634399999999992</v>
      </c>
      <c r="H237">
        <f t="shared" si="66"/>
        <v>-2.4486000000000061</v>
      </c>
      <c r="I237">
        <f t="shared" si="67"/>
        <v>-2.4486000000000061</v>
      </c>
    </row>
    <row r="238" spans="1:9" x14ac:dyDescent="0.25">
      <c r="A238">
        <v>236</v>
      </c>
      <c r="B238">
        <f>'Daily generation'!B237</f>
        <v>70.97</v>
      </c>
      <c r="C238">
        <f t="shared" ref="C238:C239" si="80">$C$36</f>
        <v>57.591999999999999</v>
      </c>
      <c r="D238">
        <f t="shared" si="62"/>
        <v>-13.378</v>
      </c>
      <c r="E238">
        <f t="shared" si="63"/>
        <v>0</v>
      </c>
      <c r="F238">
        <f t="shared" si="64"/>
        <v>57.591999999999999</v>
      </c>
      <c r="G238">
        <f t="shared" si="65"/>
        <v>57.591999999999999</v>
      </c>
      <c r="H238">
        <f t="shared" si="66"/>
        <v>-13.378</v>
      </c>
      <c r="I238">
        <f t="shared" si="67"/>
        <v>-13.378</v>
      </c>
    </row>
    <row r="239" spans="1:9" x14ac:dyDescent="0.25">
      <c r="A239">
        <v>237</v>
      </c>
      <c r="B239">
        <f>'Daily generation'!B238</f>
        <v>63.71</v>
      </c>
      <c r="C239">
        <f t="shared" si="80"/>
        <v>57.591999999999999</v>
      </c>
      <c r="D239">
        <f t="shared" si="62"/>
        <v>-6.1180000000000021</v>
      </c>
      <c r="E239">
        <f t="shared" si="63"/>
        <v>0</v>
      </c>
      <c r="F239">
        <f t="shared" si="64"/>
        <v>57.591999999999999</v>
      </c>
      <c r="G239">
        <f t="shared" si="65"/>
        <v>57.591999999999999</v>
      </c>
      <c r="H239">
        <f t="shared" si="66"/>
        <v>-6.1180000000000021</v>
      </c>
      <c r="I239">
        <f t="shared" si="67"/>
        <v>-6.1180000000000021</v>
      </c>
    </row>
    <row r="240" spans="1:9" x14ac:dyDescent="0.25">
      <c r="A240">
        <v>238</v>
      </c>
      <c r="B240">
        <f>'Daily generation'!B239</f>
        <v>57.728000000000002</v>
      </c>
      <c r="C240">
        <f t="shared" ref="C240" si="81">$C$30</f>
        <v>50.634399999999992</v>
      </c>
      <c r="D240">
        <f t="shared" si="62"/>
        <v>-7.0936000000000092</v>
      </c>
      <c r="E240">
        <f t="shared" si="63"/>
        <v>0</v>
      </c>
      <c r="F240">
        <f t="shared" si="64"/>
        <v>50.634399999999992</v>
      </c>
      <c r="G240">
        <f t="shared" si="65"/>
        <v>50.634399999999992</v>
      </c>
      <c r="H240">
        <f t="shared" si="66"/>
        <v>-7.0936000000000092</v>
      </c>
      <c r="I240">
        <f t="shared" si="67"/>
        <v>-7.0936000000000092</v>
      </c>
    </row>
    <row r="241" spans="1:9" x14ac:dyDescent="0.25">
      <c r="A241">
        <v>239</v>
      </c>
      <c r="B241">
        <f>'Daily generation'!B240</f>
        <v>57.923000000000002</v>
      </c>
      <c r="C241">
        <f t="shared" si="79"/>
        <v>50.634399999999992</v>
      </c>
      <c r="D241">
        <f t="shared" si="62"/>
        <v>-7.2886000000000095</v>
      </c>
      <c r="E241">
        <f t="shared" si="63"/>
        <v>0</v>
      </c>
      <c r="F241">
        <f t="shared" si="64"/>
        <v>50.634399999999992</v>
      </c>
      <c r="G241">
        <f t="shared" si="65"/>
        <v>50.634399999999992</v>
      </c>
      <c r="H241">
        <f t="shared" si="66"/>
        <v>-7.2886000000000095</v>
      </c>
      <c r="I241">
        <f t="shared" si="67"/>
        <v>-7.2886000000000095</v>
      </c>
    </row>
    <row r="242" spans="1:9" x14ac:dyDescent="0.25">
      <c r="A242">
        <v>240</v>
      </c>
      <c r="B242">
        <f>'Daily generation'!B241</f>
        <v>52.523000000000003</v>
      </c>
      <c r="C242">
        <f t="shared" si="79"/>
        <v>50.634399999999992</v>
      </c>
      <c r="D242">
        <f t="shared" si="62"/>
        <v>-1.8886000000000109</v>
      </c>
      <c r="E242">
        <f t="shared" si="63"/>
        <v>0</v>
      </c>
      <c r="F242">
        <f t="shared" si="64"/>
        <v>50.634399999999992</v>
      </c>
      <c r="G242">
        <f t="shared" si="65"/>
        <v>50.634399999999992</v>
      </c>
      <c r="H242">
        <f t="shared" si="66"/>
        <v>-1.8886000000000109</v>
      </c>
      <c r="I242">
        <f t="shared" si="67"/>
        <v>-1.8886000000000109</v>
      </c>
    </row>
    <row r="243" spans="1:9" x14ac:dyDescent="0.25">
      <c r="A243">
        <v>241</v>
      </c>
      <c r="B243">
        <f>'Daily generation'!B242</f>
        <v>50.145000000000003</v>
      </c>
      <c r="C243">
        <f t="shared" si="79"/>
        <v>50.634399999999992</v>
      </c>
      <c r="D243">
        <f t="shared" si="62"/>
        <v>0.48939999999998918</v>
      </c>
      <c r="E243">
        <f t="shared" si="63"/>
        <v>0.48939999999998918</v>
      </c>
      <c r="F243">
        <f t="shared" si="64"/>
        <v>50.145000000000003</v>
      </c>
      <c r="G243">
        <f t="shared" si="65"/>
        <v>50.145000000000003</v>
      </c>
      <c r="H243">
        <f t="shared" si="66"/>
        <v>0</v>
      </c>
      <c r="I243">
        <f t="shared" si="67"/>
        <v>0.48939999999998918</v>
      </c>
    </row>
    <row r="244" spans="1:9" x14ac:dyDescent="0.25">
      <c r="A244">
        <v>242</v>
      </c>
      <c r="B244">
        <f>'Daily generation'!B243</f>
        <v>63.433</v>
      </c>
      <c r="C244">
        <f t="shared" si="79"/>
        <v>50.634399999999992</v>
      </c>
      <c r="D244">
        <f t="shared" si="62"/>
        <v>-12.798600000000008</v>
      </c>
      <c r="E244">
        <f t="shared" si="63"/>
        <v>0</v>
      </c>
      <c r="F244">
        <f t="shared" si="64"/>
        <v>50.634399999999992</v>
      </c>
      <c r="G244">
        <f t="shared" si="65"/>
        <v>50.634399999999992</v>
      </c>
      <c r="H244">
        <f t="shared" si="66"/>
        <v>-12.798600000000008</v>
      </c>
      <c r="I244">
        <f t="shared" si="67"/>
        <v>-12.798600000000008</v>
      </c>
    </row>
    <row r="245" spans="1:9" x14ac:dyDescent="0.25">
      <c r="A245">
        <v>243</v>
      </c>
      <c r="B245">
        <f>'Daily generation'!B244</f>
        <v>71.361999999999995</v>
      </c>
      <c r="C245">
        <f t="shared" ref="C245:C246" si="82">$C$36</f>
        <v>57.591999999999999</v>
      </c>
      <c r="D245">
        <f t="shared" si="62"/>
        <v>-13.769999999999996</v>
      </c>
      <c r="E245">
        <f t="shared" si="63"/>
        <v>0</v>
      </c>
      <c r="F245">
        <f t="shared" si="64"/>
        <v>57.591999999999999</v>
      </c>
      <c r="G245">
        <f t="shared" si="65"/>
        <v>57.591999999999999</v>
      </c>
      <c r="H245">
        <f t="shared" si="66"/>
        <v>-13.769999999999996</v>
      </c>
      <c r="I245">
        <f t="shared" si="67"/>
        <v>-13.769999999999996</v>
      </c>
    </row>
    <row r="246" spans="1:9" x14ac:dyDescent="0.25">
      <c r="A246">
        <v>244</v>
      </c>
      <c r="B246">
        <f>'Daily generation'!B245</f>
        <v>48.375999999999998</v>
      </c>
      <c r="C246">
        <f t="shared" si="82"/>
        <v>57.591999999999999</v>
      </c>
      <c r="D246">
        <f t="shared" si="62"/>
        <v>9.2160000000000011</v>
      </c>
      <c r="E246">
        <f t="shared" si="63"/>
        <v>9.2160000000000011</v>
      </c>
      <c r="F246">
        <f t="shared" si="64"/>
        <v>48.375999999999998</v>
      </c>
      <c r="G246">
        <f t="shared" si="65"/>
        <v>48.375999999999998</v>
      </c>
      <c r="H246">
        <f t="shared" si="66"/>
        <v>0</v>
      </c>
      <c r="I246">
        <f t="shared" si="67"/>
        <v>9.2160000000000011</v>
      </c>
    </row>
    <row r="247" spans="1:9" x14ac:dyDescent="0.25">
      <c r="A247">
        <v>245</v>
      </c>
      <c r="B247">
        <f>'Daily generation'!B246</f>
        <v>59.009</v>
      </c>
      <c r="C247">
        <f t="shared" ref="C247" si="83">$C$30</f>
        <v>50.634399999999992</v>
      </c>
      <c r="D247">
        <f t="shared" si="62"/>
        <v>-8.374600000000008</v>
      </c>
      <c r="E247">
        <f t="shared" si="63"/>
        <v>0</v>
      </c>
      <c r="F247">
        <f t="shared" si="64"/>
        <v>50.634399999999992</v>
      </c>
      <c r="G247">
        <f t="shared" si="65"/>
        <v>50.634399999999992</v>
      </c>
      <c r="H247">
        <f t="shared" si="66"/>
        <v>-8.374600000000008</v>
      </c>
      <c r="I247">
        <f t="shared" si="67"/>
        <v>-8.374600000000008</v>
      </c>
    </row>
    <row r="248" spans="1:9" x14ac:dyDescent="0.25">
      <c r="A248">
        <v>246</v>
      </c>
      <c r="B248">
        <f>'Daily generation'!B247</f>
        <v>44.703000000000003</v>
      </c>
      <c r="C248">
        <f t="shared" si="79"/>
        <v>50.634399999999992</v>
      </c>
      <c r="D248">
        <f t="shared" si="62"/>
        <v>5.9313999999999893</v>
      </c>
      <c r="E248">
        <f t="shared" si="63"/>
        <v>5.9313999999999893</v>
      </c>
      <c r="F248">
        <f t="shared" si="64"/>
        <v>44.703000000000003</v>
      </c>
      <c r="G248">
        <f t="shared" si="65"/>
        <v>44.703000000000003</v>
      </c>
      <c r="H248">
        <f t="shared" si="66"/>
        <v>0</v>
      </c>
      <c r="I248">
        <f t="shared" si="67"/>
        <v>5.9313999999999893</v>
      </c>
    </row>
    <row r="249" spans="1:9" x14ac:dyDescent="0.25">
      <c r="A249">
        <v>247</v>
      </c>
      <c r="B249">
        <f>'Daily generation'!B248</f>
        <v>51.808</v>
      </c>
      <c r="C249">
        <f t="shared" si="79"/>
        <v>50.634399999999992</v>
      </c>
      <c r="D249">
        <f t="shared" si="62"/>
        <v>-1.1736000000000075</v>
      </c>
      <c r="E249">
        <f t="shared" si="63"/>
        <v>0</v>
      </c>
      <c r="F249">
        <f t="shared" si="64"/>
        <v>50.634399999999992</v>
      </c>
      <c r="G249">
        <f t="shared" si="65"/>
        <v>50.634399999999992</v>
      </c>
      <c r="H249">
        <f t="shared" si="66"/>
        <v>-1.1736000000000075</v>
      </c>
      <c r="I249">
        <f t="shared" si="67"/>
        <v>-1.1736000000000075</v>
      </c>
    </row>
    <row r="250" spans="1:9" x14ac:dyDescent="0.25">
      <c r="A250">
        <v>248</v>
      </c>
      <c r="B250">
        <f>'Daily generation'!B249</f>
        <v>40.685000000000002</v>
      </c>
      <c r="C250">
        <f t="shared" si="79"/>
        <v>50.634399999999992</v>
      </c>
      <c r="D250">
        <f t="shared" si="62"/>
        <v>9.94939999999999</v>
      </c>
      <c r="E250">
        <f t="shared" si="63"/>
        <v>9.94939999999999</v>
      </c>
      <c r="F250">
        <f t="shared" si="64"/>
        <v>40.685000000000002</v>
      </c>
      <c r="G250">
        <f t="shared" si="65"/>
        <v>40.685000000000002</v>
      </c>
      <c r="H250">
        <f t="shared" si="66"/>
        <v>0</v>
      </c>
      <c r="I250">
        <f t="shared" si="67"/>
        <v>9.94939999999999</v>
      </c>
    </row>
    <row r="251" spans="1:9" x14ac:dyDescent="0.25">
      <c r="A251">
        <v>249</v>
      </c>
      <c r="B251">
        <f>'Daily generation'!B250</f>
        <v>51.186999999999998</v>
      </c>
      <c r="C251">
        <f t="shared" si="79"/>
        <v>50.634399999999992</v>
      </c>
      <c r="D251">
        <f t="shared" si="62"/>
        <v>-0.55260000000000531</v>
      </c>
      <c r="E251">
        <f t="shared" si="63"/>
        <v>0</v>
      </c>
      <c r="F251">
        <f t="shared" si="64"/>
        <v>50.634399999999992</v>
      </c>
      <c r="G251">
        <f t="shared" si="65"/>
        <v>50.634399999999992</v>
      </c>
      <c r="H251">
        <f t="shared" si="66"/>
        <v>-0.55260000000000531</v>
      </c>
      <c r="I251">
        <f t="shared" si="67"/>
        <v>-0.55260000000000531</v>
      </c>
    </row>
    <row r="252" spans="1:9" x14ac:dyDescent="0.25">
      <c r="A252">
        <v>250</v>
      </c>
      <c r="B252">
        <f>'Daily generation'!B251</f>
        <v>49.692</v>
      </c>
      <c r="C252">
        <f t="shared" ref="C252:C253" si="84">$C$36</f>
        <v>57.591999999999999</v>
      </c>
      <c r="D252">
        <f t="shared" si="62"/>
        <v>7.8999999999999986</v>
      </c>
      <c r="E252">
        <f t="shared" si="63"/>
        <v>7.8999999999999986</v>
      </c>
      <c r="F252">
        <f t="shared" si="64"/>
        <v>49.692</v>
      </c>
      <c r="G252">
        <f t="shared" si="65"/>
        <v>49.692</v>
      </c>
      <c r="H252">
        <f t="shared" si="66"/>
        <v>0</v>
      </c>
      <c r="I252">
        <f t="shared" si="67"/>
        <v>7.8999999999999986</v>
      </c>
    </row>
    <row r="253" spans="1:9" x14ac:dyDescent="0.25">
      <c r="A253">
        <v>251</v>
      </c>
      <c r="B253">
        <f>'Daily generation'!B252</f>
        <v>71.561999999999998</v>
      </c>
      <c r="C253">
        <f t="shared" si="84"/>
        <v>57.591999999999999</v>
      </c>
      <c r="D253">
        <f t="shared" si="62"/>
        <v>-13.969999999999999</v>
      </c>
      <c r="E253">
        <f t="shared" si="63"/>
        <v>0</v>
      </c>
      <c r="F253">
        <f t="shared" si="64"/>
        <v>57.591999999999999</v>
      </c>
      <c r="G253">
        <f t="shared" si="65"/>
        <v>57.591999999999999</v>
      </c>
      <c r="H253">
        <f t="shared" si="66"/>
        <v>-13.969999999999999</v>
      </c>
      <c r="I253">
        <f t="shared" si="67"/>
        <v>-13.969999999999999</v>
      </c>
    </row>
    <row r="254" spans="1:9" x14ac:dyDescent="0.25">
      <c r="A254">
        <v>252</v>
      </c>
      <c r="B254">
        <f>'Daily generation'!B253</f>
        <v>70.864999999999995</v>
      </c>
      <c r="C254">
        <f t="shared" ref="C254" si="85">$C$30</f>
        <v>50.634399999999992</v>
      </c>
      <c r="D254">
        <f t="shared" si="62"/>
        <v>-20.230600000000003</v>
      </c>
      <c r="E254">
        <f t="shared" si="63"/>
        <v>0</v>
      </c>
      <c r="F254">
        <f t="shared" si="64"/>
        <v>50.634399999999992</v>
      </c>
      <c r="G254">
        <f t="shared" si="65"/>
        <v>50.634399999999992</v>
      </c>
      <c r="H254">
        <f t="shared" si="66"/>
        <v>-20.230600000000003</v>
      </c>
      <c r="I254">
        <f t="shared" si="67"/>
        <v>-20.230600000000003</v>
      </c>
    </row>
    <row r="255" spans="1:9" x14ac:dyDescent="0.25">
      <c r="A255">
        <v>253</v>
      </c>
      <c r="B255">
        <f>'Daily generation'!B254</f>
        <v>42.337000000000003</v>
      </c>
      <c r="C255">
        <f t="shared" si="79"/>
        <v>50.634399999999992</v>
      </c>
      <c r="D255">
        <f t="shared" si="62"/>
        <v>8.297399999999989</v>
      </c>
      <c r="E255">
        <f t="shared" si="63"/>
        <v>8.297399999999989</v>
      </c>
      <c r="F255">
        <f t="shared" si="64"/>
        <v>42.337000000000003</v>
      </c>
      <c r="G255">
        <f t="shared" si="65"/>
        <v>42.337000000000003</v>
      </c>
      <c r="H255">
        <f t="shared" si="66"/>
        <v>0</v>
      </c>
      <c r="I255">
        <f t="shared" si="67"/>
        <v>8.297399999999989</v>
      </c>
    </row>
    <row r="256" spans="1:9" x14ac:dyDescent="0.25">
      <c r="A256">
        <v>254</v>
      </c>
      <c r="B256">
        <f>'Daily generation'!B255</f>
        <v>82.400999999999996</v>
      </c>
      <c r="C256">
        <f t="shared" si="79"/>
        <v>50.634399999999992</v>
      </c>
      <c r="D256">
        <f t="shared" si="62"/>
        <v>-31.766600000000004</v>
      </c>
      <c r="E256">
        <f t="shared" si="63"/>
        <v>0</v>
      </c>
      <c r="F256">
        <f t="shared" si="64"/>
        <v>50.634399999999992</v>
      </c>
      <c r="G256">
        <f t="shared" si="65"/>
        <v>50.634399999999992</v>
      </c>
      <c r="H256">
        <f t="shared" si="66"/>
        <v>-31.766600000000004</v>
      </c>
      <c r="I256">
        <f t="shared" si="67"/>
        <v>-31.766600000000004</v>
      </c>
    </row>
    <row r="257" spans="1:9" x14ac:dyDescent="0.25">
      <c r="A257">
        <v>255</v>
      </c>
      <c r="B257">
        <f>'Daily generation'!B256</f>
        <v>47.204999999999998</v>
      </c>
      <c r="C257">
        <f t="shared" si="79"/>
        <v>50.634399999999992</v>
      </c>
      <c r="D257">
        <f t="shared" si="62"/>
        <v>3.429399999999994</v>
      </c>
      <c r="E257">
        <f t="shared" si="63"/>
        <v>3.429399999999994</v>
      </c>
      <c r="F257">
        <f t="shared" si="64"/>
        <v>47.204999999999998</v>
      </c>
      <c r="G257">
        <f t="shared" si="65"/>
        <v>47.204999999999998</v>
      </c>
      <c r="H257">
        <f t="shared" si="66"/>
        <v>0</v>
      </c>
      <c r="I257">
        <f t="shared" si="67"/>
        <v>3.429399999999994</v>
      </c>
    </row>
    <row r="258" spans="1:9" x14ac:dyDescent="0.25">
      <c r="A258">
        <v>256</v>
      </c>
      <c r="B258">
        <f>'Daily generation'!B257</f>
        <v>67.090999999999994</v>
      </c>
      <c r="C258">
        <f t="shared" si="79"/>
        <v>50.634399999999992</v>
      </c>
      <c r="D258">
        <f t="shared" ref="D258:D321" si="86">C258-B258</f>
        <v>-16.456600000000002</v>
      </c>
      <c r="E258">
        <f t="shared" ref="E258:E321" si="87">IF(D258&lt;0,0,D258)</f>
        <v>0</v>
      </c>
      <c r="F258">
        <f t="shared" ref="F258:F321" si="88">IF(B258&gt;C258,C258,B258)</f>
        <v>50.634399999999992</v>
      </c>
      <c r="G258">
        <f t="shared" si="65"/>
        <v>50.634399999999992</v>
      </c>
      <c r="H258">
        <f t="shared" si="66"/>
        <v>-16.456600000000002</v>
      </c>
      <c r="I258">
        <f t="shared" si="67"/>
        <v>-16.456600000000002</v>
      </c>
    </row>
    <row r="259" spans="1:9" x14ac:dyDescent="0.25">
      <c r="A259">
        <v>257</v>
      </c>
      <c r="B259">
        <f>'Daily generation'!B258</f>
        <v>46.540999999999997</v>
      </c>
      <c r="C259">
        <f t="shared" ref="C259:C260" si="89">$C$36</f>
        <v>57.591999999999999</v>
      </c>
      <c r="D259">
        <f t="shared" si="86"/>
        <v>11.051000000000002</v>
      </c>
      <c r="E259">
        <f t="shared" si="87"/>
        <v>11.051000000000002</v>
      </c>
      <c r="F259">
        <f t="shared" si="88"/>
        <v>46.540999999999997</v>
      </c>
      <c r="G259">
        <f t="shared" ref="G259:G322" si="90">IF(B259&gt;C259,C259,B259)</f>
        <v>46.540999999999997</v>
      </c>
      <c r="H259">
        <f t="shared" ref="H259:H322" si="91">IF(D259&lt;0,D259,0)</f>
        <v>0</v>
      </c>
      <c r="I259">
        <f t="shared" ref="I259:I322" si="92">E259+H259</f>
        <v>11.051000000000002</v>
      </c>
    </row>
    <row r="260" spans="1:9" x14ac:dyDescent="0.25">
      <c r="A260">
        <v>258</v>
      </c>
      <c r="B260">
        <f>'Daily generation'!B259</f>
        <v>48.779000000000003</v>
      </c>
      <c r="C260">
        <f t="shared" si="89"/>
        <v>57.591999999999999</v>
      </c>
      <c r="D260">
        <f t="shared" si="86"/>
        <v>8.8129999999999953</v>
      </c>
      <c r="E260">
        <f t="shared" si="87"/>
        <v>8.8129999999999953</v>
      </c>
      <c r="F260">
        <f t="shared" si="88"/>
        <v>48.779000000000003</v>
      </c>
      <c r="G260">
        <f t="shared" si="90"/>
        <v>48.779000000000003</v>
      </c>
      <c r="H260">
        <f t="shared" si="91"/>
        <v>0</v>
      </c>
      <c r="I260">
        <f t="shared" si="92"/>
        <v>8.8129999999999953</v>
      </c>
    </row>
    <row r="261" spans="1:9" x14ac:dyDescent="0.25">
      <c r="A261">
        <v>259</v>
      </c>
      <c r="B261">
        <f>'Daily generation'!B260</f>
        <v>39.716999999999999</v>
      </c>
      <c r="C261">
        <f t="shared" ref="C261" si="93">$C$30</f>
        <v>50.634399999999992</v>
      </c>
      <c r="D261">
        <f t="shared" si="86"/>
        <v>10.917399999999994</v>
      </c>
      <c r="E261">
        <f t="shared" si="87"/>
        <v>10.917399999999994</v>
      </c>
      <c r="F261">
        <f t="shared" si="88"/>
        <v>39.716999999999999</v>
      </c>
      <c r="G261">
        <f t="shared" si="90"/>
        <v>39.716999999999999</v>
      </c>
      <c r="H261">
        <f t="shared" si="91"/>
        <v>0</v>
      </c>
      <c r="I261">
        <f t="shared" si="92"/>
        <v>10.917399999999994</v>
      </c>
    </row>
    <row r="262" spans="1:9" x14ac:dyDescent="0.25">
      <c r="A262">
        <v>260</v>
      </c>
      <c r="B262">
        <f>'Daily generation'!B261</f>
        <v>67.97</v>
      </c>
      <c r="C262">
        <f t="shared" si="79"/>
        <v>50.634399999999992</v>
      </c>
      <c r="D262">
        <f t="shared" si="86"/>
        <v>-17.335600000000007</v>
      </c>
      <c r="E262">
        <f t="shared" si="87"/>
        <v>0</v>
      </c>
      <c r="F262">
        <f t="shared" si="88"/>
        <v>50.634399999999992</v>
      </c>
      <c r="G262">
        <f t="shared" si="90"/>
        <v>50.634399999999992</v>
      </c>
      <c r="H262">
        <f t="shared" si="91"/>
        <v>-17.335600000000007</v>
      </c>
      <c r="I262">
        <f t="shared" si="92"/>
        <v>-17.335600000000007</v>
      </c>
    </row>
    <row r="263" spans="1:9" x14ac:dyDescent="0.25">
      <c r="A263">
        <v>261</v>
      </c>
      <c r="B263">
        <f>'Daily generation'!B262</f>
        <v>31.373999999999999</v>
      </c>
      <c r="C263">
        <f t="shared" si="79"/>
        <v>50.634399999999992</v>
      </c>
      <c r="D263">
        <f t="shared" si="86"/>
        <v>19.260399999999994</v>
      </c>
      <c r="E263">
        <f t="shared" si="87"/>
        <v>19.260399999999994</v>
      </c>
      <c r="F263">
        <f t="shared" si="88"/>
        <v>31.373999999999999</v>
      </c>
      <c r="G263">
        <f t="shared" si="90"/>
        <v>31.373999999999999</v>
      </c>
      <c r="H263">
        <f t="shared" si="91"/>
        <v>0</v>
      </c>
      <c r="I263">
        <f t="shared" si="92"/>
        <v>19.260399999999994</v>
      </c>
    </row>
    <row r="264" spans="1:9" x14ac:dyDescent="0.25">
      <c r="A264">
        <v>262</v>
      </c>
      <c r="B264">
        <f>'Daily generation'!B263</f>
        <v>57.637999999999998</v>
      </c>
      <c r="C264">
        <f t="shared" si="79"/>
        <v>50.634399999999992</v>
      </c>
      <c r="D264">
        <f t="shared" si="86"/>
        <v>-7.0036000000000058</v>
      </c>
      <c r="E264">
        <f t="shared" si="87"/>
        <v>0</v>
      </c>
      <c r="F264">
        <f t="shared" si="88"/>
        <v>50.634399999999992</v>
      </c>
      <c r="G264">
        <f t="shared" si="90"/>
        <v>50.634399999999992</v>
      </c>
      <c r="H264">
        <f t="shared" si="91"/>
        <v>-7.0036000000000058</v>
      </c>
      <c r="I264">
        <f t="shared" si="92"/>
        <v>-7.0036000000000058</v>
      </c>
    </row>
    <row r="265" spans="1:9" x14ac:dyDescent="0.25">
      <c r="A265">
        <v>263</v>
      </c>
      <c r="B265">
        <f>'Daily generation'!B264</f>
        <v>51.634999999999998</v>
      </c>
      <c r="C265">
        <f t="shared" si="79"/>
        <v>50.634399999999992</v>
      </c>
      <c r="D265">
        <f t="shared" si="86"/>
        <v>-1.0006000000000057</v>
      </c>
      <c r="E265">
        <f t="shared" si="87"/>
        <v>0</v>
      </c>
      <c r="F265">
        <f t="shared" si="88"/>
        <v>50.634399999999992</v>
      </c>
      <c r="G265">
        <f t="shared" si="90"/>
        <v>50.634399999999992</v>
      </c>
      <c r="H265">
        <f t="shared" si="91"/>
        <v>-1.0006000000000057</v>
      </c>
      <c r="I265">
        <f t="shared" si="92"/>
        <v>-1.0006000000000057</v>
      </c>
    </row>
    <row r="266" spans="1:9" x14ac:dyDescent="0.25">
      <c r="A266">
        <v>264</v>
      </c>
      <c r="B266">
        <f>'Daily generation'!B265</f>
        <v>40.183</v>
      </c>
      <c r="C266">
        <f t="shared" ref="C266:C267" si="94">$C$36</f>
        <v>57.591999999999999</v>
      </c>
      <c r="D266">
        <f t="shared" si="86"/>
        <v>17.408999999999999</v>
      </c>
      <c r="E266">
        <f t="shared" si="87"/>
        <v>17.408999999999999</v>
      </c>
      <c r="F266">
        <f t="shared" si="88"/>
        <v>40.183</v>
      </c>
      <c r="G266">
        <f t="shared" si="90"/>
        <v>40.183</v>
      </c>
      <c r="H266">
        <f t="shared" si="91"/>
        <v>0</v>
      </c>
      <c r="I266">
        <f t="shared" si="92"/>
        <v>17.408999999999999</v>
      </c>
    </row>
    <row r="267" spans="1:9" x14ac:dyDescent="0.25">
      <c r="A267">
        <v>265</v>
      </c>
      <c r="B267">
        <f>'Daily generation'!B266</f>
        <v>49.764000000000003</v>
      </c>
      <c r="C267">
        <f t="shared" si="94"/>
        <v>57.591999999999999</v>
      </c>
      <c r="D267">
        <f t="shared" si="86"/>
        <v>7.8279999999999959</v>
      </c>
      <c r="E267">
        <f t="shared" si="87"/>
        <v>7.8279999999999959</v>
      </c>
      <c r="F267">
        <f t="shared" si="88"/>
        <v>49.764000000000003</v>
      </c>
      <c r="G267">
        <f t="shared" si="90"/>
        <v>49.764000000000003</v>
      </c>
      <c r="H267">
        <f t="shared" si="91"/>
        <v>0</v>
      </c>
      <c r="I267">
        <f t="shared" si="92"/>
        <v>7.8279999999999959</v>
      </c>
    </row>
    <row r="268" spans="1:9" x14ac:dyDescent="0.25">
      <c r="A268">
        <v>266</v>
      </c>
      <c r="B268">
        <f>'Daily generation'!B267</f>
        <v>53.752000000000002</v>
      </c>
      <c r="C268">
        <f t="shared" ref="C268" si="95">$C$30</f>
        <v>50.634399999999992</v>
      </c>
      <c r="D268">
        <f t="shared" si="86"/>
        <v>-3.1176000000000101</v>
      </c>
      <c r="E268">
        <f t="shared" si="87"/>
        <v>0</v>
      </c>
      <c r="F268">
        <f t="shared" si="88"/>
        <v>50.634399999999992</v>
      </c>
      <c r="G268">
        <f t="shared" si="90"/>
        <v>50.634399999999992</v>
      </c>
      <c r="H268">
        <f t="shared" si="91"/>
        <v>-3.1176000000000101</v>
      </c>
      <c r="I268">
        <f t="shared" si="92"/>
        <v>-3.1176000000000101</v>
      </c>
    </row>
    <row r="269" spans="1:9" x14ac:dyDescent="0.25">
      <c r="A269">
        <v>267</v>
      </c>
      <c r="B269">
        <f>'Daily generation'!B268</f>
        <v>60.415999999999997</v>
      </c>
      <c r="C269">
        <f t="shared" si="79"/>
        <v>50.634399999999992</v>
      </c>
      <c r="D269">
        <f t="shared" si="86"/>
        <v>-9.7816000000000045</v>
      </c>
      <c r="E269">
        <f t="shared" si="87"/>
        <v>0</v>
      </c>
      <c r="F269">
        <f t="shared" si="88"/>
        <v>50.634399999999992</v>
      </c>
      <c r="G269">
        <f t="shared" si="90"/>
        <v>50.634399999999992</v>
      </c>
      <c r="H269">
        <f t="shared" si="91"/>
        <v>-9.7816000000000045</v>
      </c>
      <c r="I269">
        <f t="shared" si="92"/>
        <v>-9.7816000000000045</v>
      </c>
    </row>
    <row r="270" spans="1:9" x14ac:dyDescent="0.25">
      <c r="A270">
        <v>268</v>
      </c>
      <c r="B270">
        <f>'Daily generation'!B269</f>
        <v>42.279000000000003</v>
      </c>
      <c r="C270">
        <f t="shared" si="79"/>
        <v>50.634399999999992</v>
      </c>
      <c r="D270">
        <f t="shared" si="86"/>
        <v>8.3553999999999888</v>
      </c>
      <c r="E270">
        <f t="shared" si="87"/>
        <v>8.3553999999999888</v>
      </c>
      <c r="F270">
        <f t="shared" si="88"/>
        <v>42.279000000000003</v>
      </c>
      <c r="G270">
        <f t="shared" si="90"/>
        <v>42.279000000000003</v>
      </c>
      <c r="H270">
        <f t="shared" si="91"/>
        <v>0</v>
      </c>
      <c r="I270">
        <f t="shared" si="92"/>
        <v>8.3553999999999888</v>
      </c>
    </row>
    <row r="271" spans="1:9" x14ac:dyDescent="0.25">
      <c r="A271">
        <v>269</v>
      </c>
      <c r="B271">
        <f>'Daily generation'!B270</f>
        <v>65.686999999999998</v>
      </c>
      <c r="C271">
        <f t="shared" si="79"/>
        <v>50.634399999999992</v>
      </c>
      <c r="D271">
        <f t="shared" si="86"/>
        <v>-15.052600000000005</v>
      </c>
      <c r="E271">
        <f t="shared" si="87"/>
        <v>0</v>
      </c>
      <c r="F271">
        <f t="shared" si="88"/>
        <v>50.634399999999992</v>
      </c>
      <c r="G271">
        <f t="shared" si="90"/>
        <v>50.634399999999992</v>
      </c>
      <c r="H271">
        <f t="shared" si="91"/>
        <v>-15.052600000000005</v>
      </c>
      <c r="I271">
        <f t="shared" si="92"/>
        <v>-15.052600000000005</v>
      </c>
    </row>
    <row r="272" spans="1:9" x14ac:dyDescent="0.25">
      <c r="A272">
        <v>270</v>
      </c>
      <c r="B272">
        <f>'Daily generation'!B271</f>
        <v>61.048000000000002</v>
      </c>
      <c r="C272">
        <f t="shared" si="79"/>
        <v>50.634399999999992</v>
      </c>
      <c r="D272">
        <f t="shared" si="86"/>
        <v>-10.41360000000001</v>
      </c>
      <c r="E272">
        <f t="shared" si="87"/>
        <v>0</v>
      </c>
      <c r="F272">
        <f t="shared" si="88"/>
        <v>50.634399999999992</v>
      </c>
      <c r="G272">
        <f t="shared" si="90"/>
        <v>50.634399999999992</v>
      </c>
      <c r="H272">
        <f t="shared" si="91"/>
        <v>-10.41360000000001</v>
      </c>
      <c r="I272">
        <f t="shared" si="92"/>
        <v>-10.41360000000001</v>
      </c>
    </row>
    <row r="273" spans="1:9" x14ac:dyDescent="0.25">
      <c r="A273">
        <v>271</v>
      </c>
      <c r="B273">
        <f>'Daily generation'!B272</f>
        <v>82.147000000000006</v>
      </c>
      <c r="C273">
        <f t="shared" ref="C273:C274" si="96">$C$36</f>
        <v>57.591999999999999</v>
      </c>
      <c r="D273">
        <f t="shared" si="86"/>
        <v>-24.555000000000007</v>
      </c>
      <c r="E273">
        <f t="shared" si="87"/>
        <v>0</v>
      </c>
      <c r="F273">
        <f t="shared" si="88"/>
        <v>57.591999999999999</v>
      </c>
      <c r="G273">
        <f t="shared" si="90"/>
        <v>57.591999999999999</v>
      </c>
      <c r="H273">
        <f t="shared" si="91"/>
        <v>-24.555000000000007</v>
      </c>
      <c r="I273">
        <f t="shared" si="92"/>
        <v>-24.555000000000007</v>
      </c>
    </row>
    <row r="274" spans="1:9" x14ac:dyDescent="0.25">
      <c r="A274">
        <v>272</v>
      </c>
      <c r="B274">
        <f>'Daily generation'!B273</f>
        <v>85.722999999999999</v>
      </c>
      <c r="C274">
        <f t="shared" si="96"/>
        <v>57.591999999999999</v>
      </c>
      <c r="D274">
        <f t="shared" si="86"/>
        <v>-28.131</v>
      </c>
      <c r="E274">
        <f t="shared" si="87"/>
        <v>0</v>
      </c>
      <c r="F274">
        <f t="shared" si="88"/>
        <v>57.591999999999999</v>
      </c>
      <c r="G274">
        <f t="shared" si="90"/>
        <v>57.591999999999999</v>
      </c>
      <c r="H274">
        <f t="shared" si="91"/>
        <v>-28.131</v>
      </c>
      <c r="I274">
        <f t="shared" si="92"/>
        <v>-28.131</v>
      </c>
    </row>
    <row r="275" spans="1:9" x14ac:dyDescent="0.25">
      <c r="A275">
        <v>273</v>
      </c>
      <c r="B275">
        <f>'Daily generation'!B274</f>
        <v>58.006999999999998</v>
      </c>
      <c r="C275">
        <f t="shared" ref="C275" si="97">$C$30</f>
        <v>50.634399999999992</v>
      </c>
      <c r="D275">
        <f t="shared" si="86"/>
        <v>-7.3726000000000056</v>
      </c>
      <c r="E275">
        <f t="shared" si="87"/>
        <v>0</v>
      </c>
      <c r="F275">
        <f t="shared" si="88"/>
        <v>50.634399999999992</v>
      </c>
      <c r="G275">
        <f t="shared" si="90"/>
        <v>50.634399999999992</v>
      </c>
      <c r="H275">
        <f t="shared" si="91"/>
        <v>-7.3726000000000056</v>
      </c>
      <c r="I275">
        <f t="shared" si="92"/>
        <v>-7.3726000000000056</v>
      </c>
    </row>
    <row r="276" spans="1:9" x14ac:dyDescent="0.25">
      <c r="A276">
        <v>274</v>
      </c>
      <c r="B276">
        <f>'Daily generation'!B275</f>
        <v>38.253999999999998</v>
      </c>
      <c r="C276">
        <f t="shared" si="79"/>
        <v>50.634399999999992</v>
      </c>
      <c r="D276">
        <f t="shared" si="86"/>
        <v>12.380399999999995</v>
      </c>
      <c r="E276">
        <f t="shared" si="87"/>
        <v>12.380399999999995</v>
      </c>
      <c r="F276">
        <f t="shared" si="88"/>
        <v>38.253999999999998</v>
      </c>
      <c r="G276">
        <f t="shared" si="90"/>
        <v>38.253999999999998</v>
      </c>
      <c r="H276">
        <f t="shared" si="91"/>
        <v>0</v>
      </c>
      <c r="I276">
        <f t="shared" si="92"/>
        <v>12.380399999999995</v>
      </c>
    </row>
    <row r="277" spans="1:9" x14ac:dyDescent="0.25">
      <c r="A277">
        <v>275</v>
      </c>
      <c r="B277">
        <f>'Daily generation'!B276</f>
        <v>56.295999999999999</v>
      </c>
      <c r="C277">
        <f t="shared" si="79"/>
        <v>50.634399999999992</v>
      </c>
      <c r="D277">
        <f t="shared" si="86"/>
        <v>-5.6616000000000071</v>
      </c>
      <c r="E277">
        <f t="shared" si="87"/>
        <v>0</v>
      </c>
      <c r="F277">
        <f t="shared" si="88"/>
        <v>50.634399999999992</v>
      </c>
      <c r="G277">
        <f t="shared" si="90"/>
        <v>50.634399999999992</v>
      </c>
      <c r="H277">
        <f t="shared" si="91"/>
        <v>-5.6616000000000071</v>
      </c>
      <c r="I277">
        <f t="shared" si="92"/>
        <v>-5.6616000000000071</v>
      </c>
    </row>
    <row r="278" spans="1:9" x14ac:dyDescent="0.25">
      <c r="A278">
        <v>276</v>
      </c>
      <c r="B278">
        <f>'Daily generation'!B277</f>
        <v>58.192</v>
      </c>
      <c r="C278">
        <f t="shared" si="79"/>
        <v>50.634399999999992</v>
      </c>
      <c r="D278">
        <f t="shared" si="86"/>
        <v>-7.5576000000000079</v>
      </c>
      <c r="E278">
        <f t="shared" si="87"/>
        <v>0</v>
      </c>
      <c r="F278">
        <f t="shared" si="88"/>
        <v>50.634399999999992</v>
      </c>
      <c r="G278">
        <f t="shared" si="90"/>
        <v>50.634399999999992</v>
      </c>
      <c r="H278">
        <f t="shared" si="91"/>
        <v>-7.5576000000000079</v>
      </c>
      <c r="I278">
        <f t="shared" si="92"/>
        <v>-7.5576000000000079</v>
      </c>
    </row>
    <row r="279" spans="1:9" x14ac:dyDescent="0.25">
      <c r="A279">
        <v>277</v>
      </c>
      <c r="B279">
        <f>'Daily generation'!B278</f>
        <v>98.89</v>
      </c>
      <c r="C279">
        <f t="shared" si="79"/>
        <v>50.634399999999992</v>
      </c>
      <c r="D279">
        <f t="shared" si="86"/>
        <v>-48.255600000000008</v>
      </c>
      <c r="E279">
        <f t="shared" si="87"/>
        <v>0</v>
      </c>
      <c r="F279">
        <f t="shared" si="88"/>
        <v>50.634399999999992</v>
      </c>
      <c r="G279">
        <f t="shared" si="90"/>
        <v>50.634399999999992</v>
      </c>
      <c r="H279">
        <f t="shared" si="91"/>
        <v>-48.255600000000008</v>
      </c>
      <c r="I279">
        <f t="shared" si="92"/>
        <v>-48.255600000000008</v>
      </c>
    </row>
    <row r="280" spans="1:9" x14ac:dyDescent="0.25">
      <c r="A280">
        <v>278</v>
      </c>
      <c r="B280">
        <f>'Daily generation'!B279</f>
        <v>39.895000000000003</v>
      </c>
      <c r="C280">
        <f t="shared" ref="C280:C281" si="98">$C$36</f>
        <v>57.591999999999999</v>
      </c>
      <c r="D280">
        <f t="shared" si="86"/>
        <v>17.696999999999996</v>
      </c>
      <c r="E280">
        <f t="shared" si="87"/>
        <v>17.696999999999996</v>
      </c>
      <c r="F280">
        <f t="shared" si="88"/>
        <v>39.895000000000003</v>
      </c>
      <c r="G280">
        <f t="shared" si="90"/>
        <v>39.895000000000003</v>
      </c>
      <c r="H280">
        <f t="shared" si="91"/>
        <v>0</v>
      </c>
      <c r="I280">
        <f t="shared" si="92"/>
        <v>17.696999999999996</v>
      </c>
    </row>
    <row r="281" spans="1:9" x14ac:dyDescent="0.25">
      <c r="A281">
        <v>279</v>
      </c>
      <c r="B281">
        <f>'Daily generation'!B280</f>
        <v>48.621000000000002</v>
      </c>
      <c r="C281">
        <f t="shared" si="98"/>
        <v>57.591999999999999</v>
      </c>
      <c r="D281">
        <f t="shared" si="86"/>
        <v>8.9709999999999965</v>
      </c>
      <c r="E281">
        <f t="shared" si="87"/>
        <v>8.9709999999999965</v>
      </c>
      <c r="F281">
        <f t="shared" si="88"/>
        <v>48.621000000000002</v>
      </c>
      <c r="G281">
        <f t="shared" si="90"/>
        <v>48.621000000000002</v>
      </c>
      <c r="H281">
        <f t="shared" si="91"/>
        <v>0</v>
      </c>
      <c r="I281">
        <f t="shared" si="92"/>
        <v>8.9709999999999965</v>
      </c>
    </row>
    <row r="282" spans="1:9" x14ac:dyDescent="0.25">
      <c r="A282">
        <v>280</v>
      </c>
      <c r="B282">
        <f>'Daily generation'!B281</f>
        <v>59.476999999999997</v>
      </c>
      <c r="C282">
        <f t="shared" ref="C282" si="99">$C$30</f>
        <v>50.634399999999992</v>
      </c>
      <c r="D282">
        <f t="shared" si="86"/>
        <v>-8.8426000000000045</v>
      </c>
      <c r="E282">
        <f t="shared" si="87"/>
        <v>0</v>
      </c>
      <c r="F282">
        <f t="shared" si="88"/>
        <v>50.634399999999992</v>
      </c>
      <c r="G282">
        <f t="shared" si="90"/>
        <v>50.634399999999992</v>
      </c>
      <c r="H282">
        <f t="shared" si="91"/>
        <v>-8.8426000000000045</v>
      </c>
      <c r="I282">
        <f t="shared" si="92"/>
        <v>-8.8426000000000045</v>
      </c>
    </row>
    <row r="283" spans="1:9" x14ac:dyDescent="0.25">
      <c r="A283">
        <v>281</v>
      </c>
      <c r="B283">
        <f>'Daily generation'!B282</f>
        <v>90.096000000000004</v>
      </c>
      <c r="C283">
        <f t="shared" si="79"/>
        <v>50.634399999999992</v>
      </c>
      <c r="D283">
        <f t="shared" si="86"/>
        <v>-39.461600000000011</v>
      </c>
      <c r="E283">
        <f t="shared" si="87"/>
        <v>0</v>
      </c>
      <c r="F283">
        <f t="shared" si="88"/>
        <v>50.634399999999992</v>
      </c>
      <c r="G283">
        <f t="shared" si="90"/>
        <v>50.634399999999992</v>
      </c>
      <c r="H283">
        <f t="shared" si="91"/>
        <v>-39.461600000000011</v>
      </c>
      <c r="I283">
        <f t="shared" si="92"/>
        <v>-39.461600000000011</v>
      </c>
    </row>
    <row r="284" spans="1:9" x14ac:dyDescent="0.25">
      <c r="A284">
        <v>282</v>
      </c>
      <c r="B284">
        <f>'Daily generation'!B283</f>
        <v>97.918000000000006</v>
      </c>
      <c r="C284">
        <f t="shared" si="79"/>
        <v>50.634399999999992</v>
      </c>
      <c r="D284">
        <f t="shared" si="86"/>
        <v>-47.283600000000014</v>
      </c>
      <c r="E284">
        <f t="shared" si="87"/>
        <v>0</v>
      </c>
      <c r="F284">
        <f t="shared" si="88"/>
        <v>50.634399999999992</v>
      </c>
      <c r="G284">
        <f t="shared" si="90"/>
        <v>50.634399999999992</v>
      </c>
      <c r="H284">
        <f t="shared" si="91"/>
        <v>-47.283600000000014</v>
      </c>
      <c r="I284">
        <f t="shared" si="92"/>
        <v>-47.283600000000014</v>
      </c>
    </row>
    <row r="285" spans="1:9" x14ac:dyDescent="0.25">
      <c r="A285">
        <v>283</v>
      </c>
      <c r="B285">
        <f>'Daily generation'!B284</f>
        <v>32.423000000000002</v>
      </c>
      <c r="C285">
        <f t="shared" si="79"/>
        <v>50.634399999999992</v>
      </c>
      <c r="D285">
        <f t="shared" si="86"/>
        <v>18.21139999999999</v>
      </c>
      <c r="E285">
        <f t="shared" si="87"/>
        <v>18.21139999999999</v>
      </c>
      <c r="F285">
        <f t="shared" si="88"/>
        <v>32.423000000000002</v>
      </c>
      <c r="G285">
        <f t="shared" si="90"/>
        <v>32.423000000000002</v>
      </c>
      <c r="H285">
        <f t="shared" si="91"/>
        <v>0</v>
      </c>
      <c r="I285">
        <f t="shared" si="92"/>
        <v>18.21139999999999</v>
      </c>
    </row>
    <row r="286" spans="1:9" x14ac:dyDescent="0.25">
      <c r="A286">
        <v>284</v>
      </c>
      <c r="B286">
        <f>'Daily generation'!B285</f>
        <v>57.741</v>
      </c>
      <c r="C286">
        <f t="shared" si="79"/>
        <v>50.634399999999992</v>
      </c>
      <c r="D286">
        <f t="shared" si="86"/>
        <v>-7.1066000000000074</v>
      </c>
      <c r="E286">
        <f t="shared" si="87"/>
        <v>0</v>
      </c>
      <c r="F286">
        <f t="shared" si="88"/>
        <v>50.634399999999992</v>
      </c>
      <c r="G286">
        <f t="shared" si="90"/>
        <v>50.634399999999992</v>
      </c>
      <c r="H286">
        <f t="shared" si="91"/>
        <v>-7.1066000000000074</v>
      </c>
      <c r="I286">
        <f t="shared" si="92"/>
        <v>-7.1066000000000074</v>
      </c>
    </row>
    <row r="287" spans="1:9" x14ac:dyDescent="0.25">
      <c r="A287">
        <v>285</v>
      </c>
      <c r="B287">
        <f>'Daily generation'!B286</f>
        <v>67.456999999999994</v>
      </c>
      <c r="C287">
        <f t="shared" ref="C287:C288" si="100">$C$36</f>
        <v>57.591999999999999</v>
      </c>
      <c r="D287">
        <f t="shared" si="86"/>
        <v>-9.8649999999999949</v>
      </c>
      <c r="E287">
        <f t="shared" si="87"/>
        <v>0</v>
      </c>
      <c r="F287">
        <f t="shared" si="88"/>
        <v>57.591999999999999</v>
      </c>
      <c r="G287">
        <f t="shared" si="90"/>
        <v>57.591999999999999</v>
      </c>
      <c r="H287">
        <f t="shared" si="91"/>
        <v>-9.8649999999999949</v>
      </c>
      <c r="I287">
        <f t="shared" si="92"/>
        <v>-9.8649999999999949</v>
      </c>
    </row>
    <row r="288" spans="1:9" x14ac:dyDescent="0.25">
      <c r="A288">
        <v>286</v>
      </c>
      <c r="B288">
        <f>'Daily generation'!B287</f>
        <v>59.798000000000002</v>
      </c>
      <c r="C288">
        <f t="shared" si="100"/>
        <v>57.591999999999999</v>
      </c>
      <c r="D288">
        <f t="shared" si="86"/>
        <v>-2.2060000000000031</v>
      </c>
      <c r="E288">
        <f t="shared" si="87"/>
        <v>0</v>
      </c>
      <c r="F288">
        <f t="shared" si="88"/>
        <v>57.591999999999999</v>
      </c>
      <c r="G288">
        <f t="shared" si="90"/>
        <v>57.591999999999999</v>
      </c>
      <c r="H288">
        <f t="shared" si="91"/>
        <v>-2.2060000000000031</v>
      </c>
      <c r="I288">
        <f t="shared" si="92"/>
        <v>-2.2060000000000031</v>
      </c>
    </row>
    <row r="289" spans="1:9" x14ac:dyDescent="0.25">
      <c r="A289">
        <v>287</v>
      </c>
      <c r="B289">
        <f>'Daily generation'!B288</f>
        <v>41.359000000000002</v>
      </c>
      <c r="C289">
        <f t="shared" ref="C289" si="101">$C$30</f>
        <v>50.634399999999992</v>
      </c>
      <c r="D289">
        <f t="shared" si="86"/>
        <v>9.2753999999999905</v>
      </c>
      <c r="E289">
        <f t="shared" si="87"/>
        <v>9.2753999999999905</v>
      </c>
      <c r="F289">
        <f t="shared" si="88"/>
        <v>41.359000000000002</v>
      </c>
      <c r="G289">
        <f t="shared" si="90"/>
        <v>41.359000000000002</v>
      </c>
      <c r="H289">
        <f t="shared" si="91"/>
        <v>0</v>
      </c>
      <c r="I289">
        <f t="shared" si="92"/>
        <v>9.2753999999999905</v>
      </c>
    </row>
    <row r="290" spans="1:9" x14ac:dyDescent="0.25">
      <c r="A290">
        <v>288</v>
      </c>
      <c r="B290">
        <f>'Daily generation'!B289</f>
        <v>58.335999999999999</v>
      </c>
      <c r="C290">
        <f t="shared" si="79"/>
        <v>50.634399999999992</v>
      </c>
      <c r="D290">
        <f t="shared" si="86"/>
        <v>-7.7016000000000062</v>
      </c>
      <c r="E290">
        <f t="shared" si="87"/>
        <v>0</v>
      </c>
      <c r="F290">
        <f t="shared" si="88"/>
        <v>50.634399999999992</v>
      </c>
      <c r="G290">
        <f t="shared" si="90"/>
        <v>50.634399999999992</v>
      </c>
      <c r="H290">
        <f t="shared" si="91"/>
        <v>-7.7016000000000062</v>
      </c>
      <c r="I290">
        <f t="shared" si="92"/>
        <v>-7.7016000000000062</v>
      </c>
    </row>
    <row r="291" spans="1:9" x14ac:dyDescent="0.25">
      <c r="A291">
        <v>289</v>
      </c>
      <c r="B291">
        <f>'Daily generation'!B290</f>
        <v>89.177999999999997</v>
      </c>
      <c r="C291">
        <f t="shared" si="79"/>
        <v>50.634399999999992</v>
      </c>
      <c r="D291">
        <f t="shared" si="86"/>
        <v>-38.543600000000005</v>
      </c>
      <c r="E291">
        <f t="shared" si="87"/>
        <v>0</v>
      </c>
      <c r="F291">
        <f t="shared" si="88"/>
        <v>50.634399999999992</v>
      </c>
      <c r="G291">
        <f t="shared" si="90"/>
        <v>50.634399999999992</v>
      </c>
      <c r="H291">
        <f t="shared" si="91"/>
        <v>-38.543600000000005</v>
      </c>
      <c r="I291">
        <f t="shared" si="92"/>
        <v>-38.543600000000005</v>
      </c>
    </row>
    <row r="292" spans="1:9" x14ac:dyDescent="0.25">
      <c r="A292">
        <v>290</v>
      </c>
      <c r="B292">
        <f>'Daily generation'!B291</f>
        <v>54.959000000000003</v>
      </c>
      <c r="C292">
        <f t="shared" si="79"/>
        <v>50.634399999999992</v>
      </c>
      <c r="D292">
        <f t="shared" si="86"/>
        <v>-4.3246000000000109</v>
      </c>
      <c r="E292">
        <f t="shared" si="87"/>
        <v>0</v>
      </c>
      <c r="F292">
        <f t="shared" si="88"/>
        <v>50.634399999999992</v>
      </c>
      <c r="G292">
        <f t="shared" si="90"/>
        <v>50.634399999999992</v>
      </c>
      <c r="H292">
        <f t="shared" si="91"/>
        <v>-4.3246000000000109</v>
      </c>
      <c r="I292">
        <f t="shared" si="92"/>
        <v>-4.3246000000000109</v>
      </c>
    </row>
    <row r="293" spans="1:9" x14ac:dyDescent="0.25">
      <c r="A293">
        <v>291</v>
      </c>
      <c r="B293">
        <f>'Daily generation'!B292</f>
        <v>95.522999999999996</v>
      </c>
      <c r="C293">
        <f t="shared" si="79"/>
        <v>50.634399999999992</v>
      </c>
      <c r="D293">
        <f t="shared" si="86"/>
        <v>-44.888600000000004</v>
      </c>
      <c r="E293">
        <f t="shared" si="87"/>
        <v>0</v>
      </c>
      <c r="F293">
        <f t="shared" si="88"/>
        <v>50.634399999999992</v>
      </c>
      <c r="G293">
        <f t="shared" si="90"/>
        <v>50.634399999999992</v>
      </c>
      <c r="H293">
        <f t="shared" si="91"/>
        <v>-44.888600000000004</v>
      </c>
      <c r="I293">
        <f t="shared" si="92"/>
        <v>-44.888600000000004</v>
      </c>
    </row>
    <row r="294" spans="1:9" x14ac:dyDescent="0.25">
      <c r="A294">
        <v>292</v>
      </c>
      <c r="B294">
        <f>'Daily generation'!B293</f>
        <v>76.045000000000002</v>
      </c>
      <c r="C294">
        <f t="shared" ref="C294:C295" si="102">$C$36</f>
        <v>57.591999999999999</v>
      </c>
      <c r="D294">
        <f t="shared" si="86"/>
        <v>-18.453000000000003</v>
      </c>
      <c r="E294">
        <f t="shared" si="87"/>
        <v>0</v>
      </c>
      <c r="F294">
        <f t="shared" si="88"/>
        <v>57.591999999999999</v>
      </c>
      <c r="G294">
        <f t="shared" si="90"/>
        <v>57.591999999999999</v>
      </c>
      <c r="H294">
        <f t="shared" si="91"/>
        <v>-18.453000000000003</v>
      </c>
      <c r="I294">
        <f t="shared" si="92"/>
        <v>-18.453000000000003</v>
      </c>
    </row>
    <row r="295" spans="1:9" x14ac:dyDescent="0.25">
      <c r="A295">
        <v>293</v>
      </c>
      <c r="B295">
        <f>'Daily generation'!B294</f>
        <v>58.600999999999999</v>
      </c>
      <c r="C295">
        <f t="shared" si="102"/>
        <v>57.591999999999999</v>
      </c>
      <c r="D295">
        <f t="shared" si="86"/>
        <v>-1.0090000000000003</v>
      </c>
      <c r="E295">
        <f t="shared" si="87"/>
        <v>0</v>
      </c>
      <c r="F295">
        <f t="shared" si="88"/>
        <v>57.591999999999999</v>
      </c>
      <c r="G295">
        <f t="shared" si="90"/>
        <v>57.591999999999999</v>
      </c>
      <c r="H295">
        <f t="shared" si="91"/>
        <v>-1.0090000000000003</v>
      </c>
      <c r="I295">
        <f t="shared" si="92"/>
        <v>-1.0090000000000003</v>
      </c>
    </row>
    <row r="296" spans="1:9" x14ac:dyDescent="0.25">
      <c r="A296">
        <v>294</v>
      </c>
      <c r="B296">
        <f>'Daily generation'!B295</f>
        <v>55.308</v>
      </c>
      <c r="C296">
        <f t="shared" ref="C296:C356" si="103">$C$30</f>
        <v>50.634399999999992</v>
      </c>
      <c r="D296">
        <f t="shared" si="86"/>
        <v>-4.6736000000000075</v>
      </c>
      <c r="E296">
        <f t="shared" si="87"/>
        <v>0</v>
      </c>
      <c r="F296">
        <f t="shared" si="88"/>
        <v>50.634399999999992</v>
      </c>
      <c r="G296">
        <f t="shared" si="90"/>
        <v>50.634399999999992</v>
      </c>
      <c r="H296">
        <f t="shared" si="91"/>
        <v>-4.6736000000000075</v>
      </c>
      <c r="I296">
        <f t="shared" si="92"/>
        <v>-4.6736000000000075</v>
      </c>
    </row>
    <row r="297" spans="1:9" x14ac:dyDescent="0.25">
      <c r="A297">
        <v>295</v>
      </c>
      <c r="B297">
        <f>'Daily generation'!B296</f>
        <v>29.646000000000001</v>
      </c>
      <c r="C297">
        <f t="shared" si="103"/>
        <v>50.634399999999992</v>
      </c>
      <c r="D297">
        <f t="shared" si="86"/>
        <v>20.988399999999992</v>
      </c>
      <c r="E297">
        <f t="shared" si="87"/>
        <v>20.988399999999992</v>
      </c>
      <c r="F297">
        <f t="shared" si="88"/>
        <v>29.646000000000001</v>
      </c>
      <c r="G297">
        <f t="shared" si="90"/>
        <v>29.646000000000001</v>
      </c>
      <c r="H297">
        <f t="shared" si="91"/>
        <v>0</v>
      </c>
      <c r="I297">
        <f t="shared" si="92"/>
        <v>20.988399999999992</v>
      </c>
    </row>
    <row r="298" spans="1:9" x14ac:dyDescent="0.25">
      <c r="A298">
        <v>296</v>
      </c>
      <c r="B298">
        <f>'Daily generation'!B297</f>
        <v>61.329000000000001</v>
      </c>
      <c r="C298">
        <f t="shared" si="103"/>
        <v>50.634399999999992</v>
      </c>
      <c r="D298">
        <f t="shared" si="86"/>
        <v>-10.694600000000008</v>
      </c>
      <c r="E298">
        <f t="shared" si="87"/>
        <v>0</v>
      </c>
      <c r="F298">
        <f t="shared" si="88"/>
        <v>50.634399999999992</v>
      </c>
      <c r="G298">
        <f t="shared" si="90"/>
        <v>50.634399999999992</v>
      </c>
      <c r="H298">
        <f t="shared" si="91"/>
        <v>-10.694600000000008</v>
      </c>
      <c r="I298">
        <f t="shared" si="92"/>
        <v>-10.694600000000008</v>
      </c>
    </row>
    <row r="299" spans="1:9" x14ac:dyDescent="0.25">
      <c r="A299">
        <v>297</v>
      </c>
      <c r="B299">
        <f>'Daily generation'!B298</f>
        <v>71.900000000000006</v>
      </c>
      <c r="C299">
        <f t="shared" si="103"/>
        <v>50.634399999999992</v>
      </c>
      <c r="D299">
        <f t="shared" si="86"/>
        <v>-21.265600000000013</v>
      </c>
      <c r="E299">
        <f t="shared" si="87"/>
        <v>0</v>
      </c>
      <c r="F299">
        <f t="shared" si="88"/>
        <v>50.634399999999992</v>
      </c>
      <c r="G299">
        <f t="shared" si="90"/>
        <v>50.634399999999992</v>
      </c>
      <c r="H299">
        <f t="shared" si="91"/>
        <v>-21.265600000000013</v>
      </c>
      <c r="I299">
        <f t="shared" si="92"/>
        <v>-21.265600000000013</v>
      </c>
    </row>
    <row r="300" spans="1:9" x14ac:dyDescent="0.25">
      <c r="A300">
        <v>298</v>
      </c>
      <c r="B300">
        <f>'Daily generation'!B299</f>
        <v>63.231999999999999</v>
      </c>
      <c r="C300">
        <f t="shared" si="103"/>
        <v>50.634399999999992</v>
      </c>
      <c r="D300">
        <f t="shared" si="86"/>
        <v>-12.597600000000007</v>
      </c>
      <c r="E300">
        <f t="shared" si="87"/>
        <v>0</v>
      </c>
      <c r="F300">
        <f t="shared" si="88"/>
        <v>50.634399999999992</v>
      </c>
      <c r="G300">
        <f t="shared" si="90"/>
        <v>50.634399999999992</v>
      </c>
      <c r="H300">
        <f t="shared" si="91"/>
        <v>-12.597600000000007</v>
      </c>
      <c r="I300">
        <f t="shared" si="92"/>
        <v>-12.597600000000007</v>
      </c>
    </row>
    <row r="301" spans="1:9" x14ac:dyDescent="0.25">
      <c r="A301">
        <v>299</v>
      </c>
      <c r="B301">
        <f>'Daily generation'!B300</f>
        <v>54.747999999999998</v>
      </c>
      <c r="C301">
        <f t="shared" ref="C301:C302" si="104">$C$36</f>
        <v>57.591999999999999</v>
      </c>
      <c r="D301">
        <f t="shared" si="86"/>
        <v>2.8440000000000012</v>
      </c>
      <c r="E301">
        <f t="shared" si="87"/>
        <v>2.8440000000000012</v>
      </c>
      <c r="F301">
        <f t="shared" si="88"/>
        <v>54.747999999999998</v>
      </c>
      <c r="G301">
        <f t="shared" si="90"/>
        <v>54.747999999999998</v>
      </c>
      <c r="H301">
        <f t="shared" si="91"/>
        <v>0</v>
      </c>
      <c r="I301">
        <f t="shared" si="92"/>
        <v>2.8440000000000012</v>
      </c>
    </row>
    <row r="302" spans="1:9" x14ac:dyDescent="0.25">
      <c r="A302">
        <v>300</v>
      </c>
      <c r="B302">
        <f>'Daily generation'!B301</f>
        <v>74.269000000000005</v>
      </c>
      <c r="C302">
        <f t="shared" si="104"/>
        <v>57.591999999999999</v>
      </c>
      <c r="D302">
        <f t="shared" si="86"/>
        <v>-16.677000000000007</v>
      </c>
      <c r="E302">
        <f t="shared" si="87"/>
        <v>0</v>
      </c>
      <c r="F302">
        <f t="shared" si="88"/>
        <v>57.591999999999999</v>
      </c>
      <c r="G302">
        <f t="shared" si="90"/>
        <v>57.591999999999999</v>
      </c>
      <c r="H302">
        <f t="shared" si="91"/>
        <v>-16.677000000000007</v>
      </c>
      <c r="I302">
        <f t="shared" si="92"/>
        <v>-16.677000000000007</v>
      </c>
    </row>
    <row r="303" spans="1:9" x14ac:dyDescent="0.25">
      <c r="A303">
        <v>301</v>
      </c>
      <c r="B303">
        <f>'Daily generation'!B302</f>
        <v>94.427999999999997</v>
      </c>
      <c r="C303">
        <f t="shared" ref="C303" si="105">$C$30</f>
        <v>50.634399999999992</v>
      </c>
      <c r="D303">
        <f t="shared" si="86"/>
        <v>-43.793600000000005</v>
      </c>
      <c r="E303">
        <f t="shared" si="87"/>
        <v>0</v>
      </c>
      <c r="F303">
        <f t="shared" si="88"/>
        <v>50.634399999999992</v>
      </c>
      <c r="G303">
        <f t="shared" si="90"/>
        <v>50.634399999999992</v>
      </c>
      <c r="H303">
        <f t="shared" si="91"/>
        <v>-43.793600000000005</v>
      </c>
      <c r="I303">
        <f t="shared" si="92"/>
        <v>-43.793600000000005</v>
      </c>
    </row>
    <row r="304" spans="1:9" x14ac:dyDescent="0.25">
      <c r="A304">
        <v>302</v>
      </c>
      <c r="B304">
        <f>'Daily generation'!B303</f>
        <v>44.973999999999997</v>
      </c>
      <c r="C304">
        <f t="shared" si="103"/>
        <v>50.634399999999992</v>
      </c>
      <c r="D304">
        <f t="shared" si="86"/>
        <v>5.6603999999999957</v>
      </c>
      <c r="E304">
        <f t="shared" si="87"/>
        <v>5.6603999999999957</v>
      </c>
      <c r="F304">
        <f t="shared" si="88"/>
        <v>44.973999999999997</v>
      </c>
      <c r="G304">
        <f t="shared" si="90"/>
        <v>44.973999999999997</v>
      </c>
      <c r="H304">
        <f t="shared" si="91"/>
        <v>0</v>
      </c>
      <c r="I304">
        <f t="shared" si="92"/>
        <v>5.6603999999999957</v>
      </c>
    </row>
    <row r="305" spans="1:9" x14ac:dyDescent="0.25">
      <c r="A305">
        <v>303</v>
      </c>
      <c r="B305">
        <f>'Daily generation'!B304</f>
        <v>25.526</v>
      </c>
      <c r="C305">
        <f t="shared" si="103"/>
        <v>50.634399999999992</v>
      </c>
      <c r="D305">
        <f t="shared" si="86"/>
        <v>25.108399999999993</v>
      </c>
      <c r="E305">
        <f t="shared" si="87"/>
        <v>25.108399999999993</v>
      </c>
      <c r="F305">
        <f t="shared" si="88"/>
        <v>25.526</v>
      </c>
      <c r="G305">
        <f t="shared" si="90"/>
        <v>25.526</v>
      </c>
      <c r="H305">
        <f t="shared" si="91"/>
        <v>0</v>
      </c>
      <c r="I305">
        <f t="shared" si="92"/>
        <v>25.108399999999993</v>
      </c>
    </row>
    <row r="306" spans="1:9" x14ac:dyDescent="0.25">
      <c r="A306">
        <v>304</v>
      </c>
      <c r="B306">
        <f>'Daily generation'!B305</f>
        <v>49.841999999999999</v>
      </c>
      <c r="C306">
        <f t="shared" si="103"/>
        <v>50.634399999999992</v>
      </c>
      <c r="D306">
        <f t="shared" si="86"/>
        <v>0.79239999999999355</v>
      </c>
      <c r="E306">
        <f t="shared" si="87"/>
        <v>0.79239999999999355</v>
      </c>
      <c r="F306">
        <f t="shared" si="88"/>
        <v>49.841999999999999</v>
      </c>
      <c r="G306">
        <f t="shared" si="90"/>
        <v>49.841999999999999</v>
      </c>
      <c r="H306">
        <f t="shared" si="91"/>
        <v>0</v>
      </c>
      <c r="I306">
        <f t="shared" si="92"/>
        <v>0.79239999999999355</v>
      </c>
    </row>
    <row r="307" spans="1:9" x14ac:dyDescent="0.25">
      <c r="A307">
        <v>305</v>
      </c>
      <c r="B307">
        <f>'Daily generation'!B306</f>
        <v>28.984999999999999</v>
      </c>
      <c r="C307">
        <f t="shared" si="103"/>
        <v>50.634399999999992</v>
      </c>
      <c r="D307">
        <f t="shared" si="86"/>
        <v>21.649399999999993</v>
      </c>
      <c r="E307">
        <f t="shared" si="87"/>
        <v>21.649399999999993</v>
      </c>
      <c r="F307">
        <f t="shared" si="88"/>
        <v>28.984999999999999</v>
      </c>
      <c r="G307">
        <f t="shared" si="90"/>
        <v>28.984999999999999</v>
      </c>
      <c r="H307">
        <f t="shared" si="91"/>
        <v>0</v>
      </c>
      <c r="I307">
        <f t="shared" si="92"/>
        <v>21.649399999999993</v>
      </c>
    </row>
    <row r="308" spans="1:9" x14ac:dyDescent="0.25">
      <c r="A308">
        <v>306</v>
      </c>
      <c r="B308">
        <f>'Daily generation'!B307</f>
        <v>58.103000000000002</v>
      </c>
      <c r="C308">
        <f t="shared" ref="C308:C309" si="106">$C$36</f>
        <v>57.591999999999999</v>
      </c>
      <c r="D308">
        <f t="shared" si="86"/>
        <v>-0.51100000000000279</v>
      </c>
      <c r="E308">
        <f t="shared" si="87"/>
        <v>0</v>
      </c>
      <c r="F308">
        <f t="shared" si="88"/>
        <v>57.591999999999999</v>
      </c>
      <c r="G308">
        <f t="shared" si="90"/>
        <v>57.591999999999999</v>
      </c>
      <c r="H308">
        <f t="shared" si="91"/>
        <v>-0.51100000000000279</v>
      </c>
      <c r="I308">
        <f t="shared" si="92"/>
        <v>-0.51100000000000279</v>
      </c>
    </row>
    <row r="309" spans="1:9" x14ac:dyDescent="0.25">
      <c r="A309">
        <v>307</v>
      </c>
      <c r="B309">
        <f>'Daily generation'!B308</f>
        <v>84.656000000000006</v>
      </c>
      <c r="C309">
        <f t="shared" si="106"/>
        <v>57.591999999999999</v>
      </c>
      <c r="D309">
        <f t="shared" si="86"/>
        <v>-27.064000000000007</v>
      </c>
      <c r="E309">
        <f t="shared" si="87"/>
        <v>0</v>
      </c>
      <c r="F309">
        <f t="shared" si="88"/>
        <v>57.591999999999999</v>
      </c>
      <c r="G309">
        <f t="shared" si="90"/>
        <v>57.591999999999999</v>
      </c>
      <c r="H309">
        <f t="shared" si="91"/>
        <v>-27.064000000000007</v>
      </c>
      <c r="I309">
        <f t="shared" si="92"/>
        <v>-27.064000000000007</v>
      </c>
    </row>
    <row r="310" spans="1:9" x14ac:dyDescent="0.25">
      <c r="A310">
        <v>308</v>
      </c>
      <c r="B310">
        <f>'Daily generation'!B309</f>
        <v>47.661000000000001</v>
      </c>
      <c r="C310">
        <f t="shared" ref="C310" si="107">$C$30</f>
        <v>50.634399999999992</v>
      </c>
      <c r="D310">
        <f t="shared" si="86"/>
        <v>2.9733999999999909</v>
      </c>
      <c r="E310">
        <f t="shared" si="87"/>
        <v>2.9733999999999909</v>
      </c>
      <c r="F310">
        <f t="shared" si="88"/>
        <v>47.661000000000001</v>
      </c>
      <c r="G310">
        <f t="shared" si="90"/>
        <v>47.661000000000001</v>
      </c>
      <c r="H310">
        <f t="shared" si="91"/>
        <v>0</v>
      </c>
      <c r="I310">
        <f t="shared" si="92"/>
        <v>2.9733999999999909</v>
      </c>
    </row>
    <row r="311" spans="1:9" x14ac:dyDescent="0.25">
      <c r="A311">
        <v>309</v>
      </c>
      <c r="B311">
        <f>'Daily generation'!B310</f>
        <v>84.742000000000004</v>
      </c>
      <c r="C311">
        <f t="shared" si="103"/>
        <v>50.634399999999992</v>
      </c>
      <c r="D311">
        <f t="shared" si="86"/>
        <v>-34.107600000000012</v>
      </c>
      <c r="E311">
        <f t="shared" si="87"/>
        <v>0</v>
      </c>
      <c r="F311">
        <f t="shared" si="88"/>
        <v>50.634399999999992</v>
      </c>
      <c r="G311">
        <f t="shared" si="90"/>
        <v>50.634399999999992</v>
      </c>
      <c r="H311">
        <f t="shared" si="91"/>
        <v>-34.107600000000012</v>
      </c>
      <c r="I311">
        <f t="shared" si="92"/>
        <v>-34.107600000000012</v>
      </c>
    </row>
    <row r="312" spans="1:9" x14ac:dyDescent="0.25">
      <c r="A312">
        <v>310</v>
      </c>
      <c r="B312">
        <f>'Daily generation'!B311</f>
        <v>71.094999999999999</v>
      </c>
      <c r="C312">
        <f t="shared" si="103"/>
        <v>50.634399999999992</v>
      </c>
      <c r="D312">
        <f t="shared" si="86"/>
        <v>-20.460600000000007</v>
      </c>
      <c r="E312">
        <f t="shared" si="87"/>
        <v>0</v>
      </c>
      <c r="F312">
        <f t="shared" si="88"/>
        <v>50.634399999999992</v>
      </c>
      <c r="G312">
        <f t="shared" si="90"/>
        <v>50.634399999999992</v>
      </c>
      <c r="H312">
        <f t="shared" si="91"/>
        <v>-20.460600000000007</v>
      </c>
      <c r="I312">
        <f t="shared" si="92"/>
        <v>-20.460600000000007</v>
      </c>
    </row>
    <row r="313" spans="1:9" x14ac:dyDescent="0.25">
      <c r="A313">
        <v>311</v>
      </c>
      <c r="B313">
        <f>'Daily generation'!B312</f>
        <v>87.317999999999998</v>
      </c>
      <c r="C313">
        <f t="shared" si="103"/>
        <v>50.634399999999992</v>
      </c>
      <c r="D313">
        <f t="shared" si="86"/>
        <v>-36.683600000000006</v>
      </c>
      <c r="E313">
        <f t="shared" si="87"/>
        <v>0</v>
      </c>
      <c r="F313">
        <f t="shared" si="88"/>
        <v>50.634399999999992</v>
      </c>
      <c r="G313">
        <f t="shared" si="90"/>
        <v>50.634399999999992</v>
      </c>
      <c r="H313">
        <f t="shared" si="91"/>
        <v>-36.683600000000006</v>
      </c>
      <c r="I313">
        <f t="shared" si="92"/>
        <v>-36.683600000000006</v>
      </c>
    </row>
    <row r="314" spans="1:9" x14ac:dyDescent="0.25">
      <c r="A314">
        <v>312</v>
      </c>
      <c r="B314">
        <f>'Daily generation'!B313</f>
        <v>59.167000000000002</v>
      </c>
      <c r="C314">
        <f t="shared" si="103"/>
        <v>50.634399999999992</v>
      </c>
      <c r="D314">
        <f t="shared" si="86"/>
        <v>-8.5326000000000093</v>
      </c>
      <c r="E314">
        <f t="shared" si="87"/>
        <v>0</v>
      </c>
      <c r="F314">
        <f t="shared" si="88"/>
        <v>50.634399999999992</v>
      </c>
      <c r="G314">
        <f t="shared" si="90"/>
        <v>50.634399999999992</v>
      </c>
      <c r="H314">
        <f t="shared" si="91"/>
        <v>-8.5326000000000093</v>
      </c>
      <c r="I314">
        <f t="shared" si="92"/>
        <v>-8.5326000000000093</v>
      </c>
    </row>
    <row r="315" spans="1:9" x14ac:dyDescent="0.25">
      <c r="A315">
        <v>313</v>
      </c>
      <c r="B315">
        <f>'Daily generation'!B314</f>
        <v>28.669</v>
      </c>
      <c r="C315">
        <f t="shared" ref="C315:C316" si="108">$C$36</f>
        <v>57.591999999999999</v>
      </c>
      <c r="D315">
        <f t="shared" si="86"/>
        <v>28.922999999999998</v>
      </c>
      <c r="E315">
        <f t="shared" si="87"/>
        <v>28.922999999999998</v>
      </c>
      <c r="F315">
        <f t="shared" si="88"/>
        <v>28.669</v>
      </c>
      <c r="G315">
        <f t="shared" si="90"/>
        <v>28.669</v>
      </c>
      <c r="H315">
        <f t="shared" si="91"/>
        <v>0</v>
      </c>
      <c r="I315">
        <f t="shared" si="92"/>
        <v>28.922999999999998</v>
      </c>
    </row>
    <row r="316" spans="1:9" x14ac:dyDescent="0.25">
      <c r="A316">
        <v>314</v>
      </c>
      <c r="B316">
        <f>'Daily generation'!B315</f>
        <v>87</v>
      </c>
      <c r="C316">
        <f t="shared" si="108"/>
        <v>57.591999999999999</v>
      </c>
      <c r="D316">
        <f t="shared" si="86"/>
        <v>-29.408000000000001</v>
      </c>
      <c r="E316">
        <f t="shared" si="87"/>
        <v>0</v>
      </c>
      <c r="F316">
        <f t="shared" si="88"/>
        <v>57.591999999999999</v>
      </c>
      <c r="G316">
        <f t="shared" si="90"/>
        <v>57.591999999999999</v>
      </c>
      <c r="H316">
        <f t="shared" si="91"/>
        <v>-29.408000000000001</v>
      </c>
      <c r="I316">
        <f t="shared" si="92"/>
        <v>-29.408000000000001</v>
      </c>
    </row>
    <row r="317" spans="1:9" x14ac:dyDescent="0.25">
      <c r="A317">
        <v>315</v>
      </c>
      <c r="B317">
        <f>'Daily generation'!B316</f>
        <v>42.023000000000003</v>
      </c>
      <c r="C317">
        <f t="shared" ref="C317" si="109">$C$30</f>
        <v>50.634399999999992</v>
      </c>
      <c r="D317">
        <f t="shared" si="86"/>
        <v>8.6113999999999891</v>
      </c>
      <c r="E317">
        <f t="shared" si="87"/>
        <v>8.6113999999999891</v>
      </c>
      <c r="F317">
        <f t="shared" si="88"/>
        <v>42.023000000000003</v>
      </c>
      <c r="G317">
        <f t="shared" si="90"/>
        <v>42.023000000000003</v>
      </c>
      <c r="H317">
        <f t="shared" si="91"/>
        <v>0</v>
      </c>
      <c r="I317">
        <f t="shared" si="92"/>
        <v>8.6113999999999891</v>
      </c>
    </row>
    <row r="318" spans="1:9" x14ac:dyDescent="0.25">
      <c r="A318">
        <v>316</v>
      </c>
      <c r="B318">
        <f>'Daily generation'!B317</f>
        <v>79.914000000000001</v>
      </c>
      <c r="C318">
        <f t="shared" si="103"/>
        <v>50.634399999999992</v>
      </c>
      <c r="D318">
        <f t="shared" si="86"/>
        <v>-29.279600000000009</v>
      </c>
      <c r="E318">
        <f t="shared" si="87"/>
        <v>0</v>
      </c>
      <c r="F318">
        <f t="shared" si="88"/>
        <v>50.634399999999992</v>
      </c>
      <c r="G318">
        <f t="shared" si="90"/>
        <v>50.634399999999992</v>
      </c>
      <c r="H318">
        <f t="shared" si="91"/>
        <v>-29.279600000000009</v>
      </c>
      <c r="I318">
        <f t="shared" si="92"/>
        <v>-29.279600000000009</v>
      </c>
    </row>
    <row r="319" spans="1:9" x14ac:dyDescent="0.25">
      <c r="A319">
        <v>317</v>
      </c>
      <c r="B319">
        <f>'Daily generation'!B318</f>
        <v>53.064</v>
      </c>
      <c r="C319">
        <f t="shared" si="103"/>
        <v>50.634399999999992</v>
      </c>
      <c r="D319">
        <f t="shared" si="86"/>
        <v>-2.4296000000000078</v>
      </c>
      <c r="E319">
        <f t="shared" si="87"/>
        <v>0</v>
      </c>
      <c r="F319">
        <f t="shared" si="88"/>
        <v>50.634399999999992</v>
      </c>
      <c r="G319">
        <f t="shared" si="90"/>
        <v>50.634399999999992</v>
      </c>
      <c r="H319">
        <f t="shared" si="91"/>
        <v>-2.4296000000000078</v>
      </c>
      <c r="I319">
        <f t="shared" si="92"/>
        <v>-2.4296000000000078</v>
      </c>
    </row>
    <row r="320" spans="1:9" x14ac:dyDescent="0.25">
      <c r="A320">
        <v>318</v>
      </c>
      <c r="B320">
        <f>'Daily generation'!B319</f>
        <v>37.875999999999998</v>
      </c>
      <c r="C320">
        <f t="shared" si="103"/>
        <v>50.634399999999992</v>
      </c>
      <c r="D320">
        <f t="shared" si="86"/>
        <v>12.758399999999995</v>
      </c>
      <c r="E320">
        <f t="shared" si="87"/>
        <v>12.758399999999995</v>
      </c>
      <c r="F320">
        <f t="shared" si="88"/>
        <v>37.875999999999998</v>
      </c>
      <c r="G320">
        <f t="shared" si="90"/>
        <v>37.875999999999998</v>
      </c>
      <c r="H320">
        <f t="shared" si="91"/>
        <v>0</v>
      </c>
      <c r="I320">
        <f t="shared" si="92"/>
        <v>12.758399999999995</v>
      </c>
    </row>
    <row r="321" spans="1:9" x14ac:dyDescent="0.25">
      <c r="A321">
        <v>319</v>
      </c>
      <c r="B321">
        <f>'Daily generation'!B320</f>
        <v>49.8</v>
      </c>
      <c r="C321">
        <f t="shared" si="103"/>
        <v>50.634399999999992</v>
      </c>
      <c r="D321">
        <f t="shared" si="86"/>
        <v>0.83439999999999515</v>
      </c>
      <c r="E321">
        <f t="shared" si="87"/>
        <v>0.83439999999999515</v>
      </c>
      <c r="F321">
        <f t="shared" si="88"/>
        <v>49.8</v>
      </c>
      <c r="G321">
        <f t="shared" si="90"/>
        <v>49.8</v>
      </c>
      <c r="H321">
        <f t="shared" si="91"/>
        <v>0</v>
      </c>
      <c r="I321">
        <f t="shared" si="92"/>
        <v>0.83439999999999515</v>
      </c>
    </row>
    <row r="322" spans="1:9" x14ac:dyDescent="0.25">
      <c r="A322">
        <v>320</v>
      </c>
      <c r="B322">
        <f>'Daily generation'!B321</f>
        <v>57.331000000000003</v>
      </c>
      <c r="C322">
        <f t="shared" ref="C322:C323" si="110">$C$36</f>
        <v>57.591999999999999</v>
      </c>
      <c r="D322">
        <f t="shared" ref="D322:D364" si="111">C322-B322</f>
        <v>0.26099999999999568</v>
      </c>
      <c r="E322">
        <f t="shared" ref="E322:E364" si="112">IF(D322&lt;0,0,D322)</f>
        <v>0.26099999999999568</v>
      </c>
      <c r="F322">
        <f t="shared" ref="F322:F364" si="113">IF(B322&gt;C322,C322,B322)</f>
        <v>57.331000000000003</v>
      </c>
      <c r="G322">
        <f t="shared" si="90"/>
        <v>57.331000000000003</v>
      </c>
      <c r="H322">
        <f t="shared" si="91"/>
        <v>0</v>
      </c>
      <c r="I322">
        <f t="shared" si="92"/>
        <v>0.26099999999999568</v>
      </c>
    </row>
    <row r="323" spans="1:9" x14ac:dyDescent="0.25">
      <c r="A323">
        <v>321</v>
      </c>
      <c r="B323">
        <f>'Daily generation'!B322</f>
        <v>78.638999999999996</v>
      </c>
      <c r="C323">
        <f t="shared" si="110"/>
        <v>57.591999999999999</v>
      </c>
      <c r="D323">
        <f t="shared" si="111"/>
        <v>-21.046999999999997</v>
      </c>
      <c r="E323">
        <f t="shared" si="112"/>
        <v>0</v>
      </c>
      <c r="F323">
        <f t="shared" si="113"/>
        <v>57.591999999999999</v>
      </c>
      <c r="G323">
        <f t="shared" ref="G323:G364" si="114">IF(B323&gt;C323,C323,B323)</f>
        <v>57.591999999999999</v>
      </c>
      <c r="H323">
        <f t="shared" ref="H323:H364" si="115">IF(D323&lt;0,D323,0)</f>
        <v>-21.046999999999997</v>
      </c>
      <c r="I323">
        <f t="shared" ref="I323:I364" si="116">E323+H323</f>
        <v>-21.046999999999997</v>
      </c>
    </row>
    <row r="324" spans="1:9" x14ac:dyDescent="0.25">
      <c r="A324">
        <v>322</v>
      </c>
      <c r="B324">
        <f>'Daily generation'!B323</f>
        <v>80.414000000000001</v>
      </c>
      <c r="C324">
        <f t="shared" ref="C324" si="117">$C$30</f>
        <v>50.634399999999992</v>
      </c>
      <c r="D324">
        <f t="shared" si="111"/>
        <v>-29.779600000000009</v>
      </c>
      <c r="E324">
        <f t="shared" si="112"/>
        <v>0</v>
      </c>
      <c r="F324">
        <f t="shared" si="113"/>
        <v>50.634399999999992</v>
      </c>
      <c r="G324">
        <f t="shared" si="114"/>
        <v>50.634399999999992</v>
      </c>
      <c r="H324">
        <f t="shared" si="115"/>
        <v>-29.779600000000009</v>
      </c>
      <c r="I324">
        <f t="shared" si="116"/>
        <v>-29.779600000000009</v>
      </c>
    </row>
    <row r="325" spans="1:9" x14ac:dyDescent="0.25">
      <c r="A325">
        <v>323</v>
      </c>
      <c r="B325">
        <f>'Daily generation'!B324</f>
        <v>46.927</v>
      </c>
      <c r="C325">
        <f t="shared" si="103"/>
        <v>50.634399999999992</v>
      </c>
      <c r="D325">
        <f t="shared" si="111"/>
        <v>3.7073999999999927</v>
      </c>
      <c r="E325">
        <f t="shared" si="112"/>
        <v>3.7073999999999927</v>
      </c>
      <c r="F325">
        <f t="shared" si="113"/>
        <v>46.927</v>
      </c>
      <c r="G325">
        <f t="shared" si="114"/>
        <v>46.927</v>
      </c>
      <c r="H325">
        <f t="shared" si="115"/>
        <v>0</v>
      </c>
      <c r="I325">
        <f t="shared" si="116"/>
        <v>3.7073999999999927</v>
      </c>
    </row>
    <row r="326" spans="1:9" x14ac:dyDescent="0.25">
      <c r="A326">
        <v>324</v>
      </c>
      <c r="B326">
        <f>'Daily generation'!B325</f>
        <v>31.408000000000001</v>
      </c>
      <c r="C326">
        <f t="shared" si="103"/>
        <v>50.634399999999992</v>
      </c>
      <c r="D326">
        <f t="shared" si="111"/>
        <v>19.226399999999991</v>
      </c>
      <c r="E326">
        <f t="shared" si="112"/>
        <v>19.226399999999991</v>
      </c>
      <c r="F326">
        <f t="shared" si="113"/>
        <v>31.408000000000001</v>
      </c>
      <c r="G326">
        <f t="shared" si="114"/>
        <v>31.408000000000001</v>
      </c>
      <c r="H326">
        <f t="shared" si="115"/>
        <v>0</v>
      </c>
      <c r="I326">
        <f t="shared" si="116"/>
        <v>19.226399999999991</v>
      </c>
    </row>
    <row r="327" spans="1:9" x14ac:dyDescent="0.25">
      <c r="A327">
        <v>325</v>
      </c>
      <c r="B327">
        <f>'Daily generation'!B326</f>
        <v>82.418999999999997</v>
      </c>
      <c r="C327">
        <f t="shared" si="103"/>
        <v>50.634399999999992</v>
      </c>
      <c r="D327">
        <f t="shared" si="111"/>
        <v>-31.784600000000005</v>
      </c>
      <c r="E327">
        <f t="shared" si="112"/>
        <v>0</v>
      </c>
      <c r="F327">
        <f t="shared" si="113"/>
        <v>50.634399999999992</v>
      </c>
      <c r="G327">
        <f t="shared" si="114"/>
        <v>50.634399999999992</v>
      </c>
      <c r="H327">
        <f t="shared" si="115"/>
        <v>-31.784600000000005</v>
      </c>
      <c r="I327">
        <f t="shared" si="116"/>
        <v>-31.784600000000005</v>
      </c>
    </row>
    <row r="328" spans="1:9" x14ac:dyDescent="0.25">
      <c r="A328">
        <v>326</v>
      </c>
      <c r="B328">
        <f>'Daily generation'!B327</f>
        <v>95.962000000000003</v>
      </c>
      <c r="C328">
        <f t="shared" si="103"/>
        <v>50.634399999999992</v>
      </c>
      <c r="D328">
        <f t="shared" si="111"/>
        <v>-45.327600000000011</v>
      </c>
      <c r="E328">
        <f t="shared" si="112"/>
        <v>0</v>
      </c>
      <c r="F328">
        <f t="shared" si="113"/>
        <v>50.634399999999992</v>
      </c>
      <c r="G328">
        <f t="shared" si="114"/>
        <v>50.634399999999992</v>
      </c>
      <c r="H328">
        <f t="shared" si="115"/>
        <v>-45.327600000000011</v>
      </c>
      <c r="I328">
        <f t="shared" si="116"/>
        <v>-45.327600000000011</v>
      </c>
    </row>
    <row r="329" spans="1:9" x14ac:dyDescent="0.25">
      <c r="A329">
        <v>327</v>
      </c>
      <c r="B329">
        <f>'Daily generation'!B328</f>
        <v>90.894999999999996</v>
      </c>
      <c r="C329">
        <f t="shared" ref="C329:C330" si="118">$C$36</f>
        <v>57.591999999999999</v>
      </c>
      <c r="D329">
        <f t="shared" si="111"/>
        <v>-33.302999999999997</v>
      </c>
      <c r="E329">
        <f t="shared" si="112"/>
        <v>0</v>
      </c>
      <c r="F329">
        <f t="shared" si="113"/>
        <v>57.591999999999999</v>
      </c>
      <c r="G329">
        <f t="shared" si="114"/>
        <v>57.591999999999999</v>
      </c>
      <c r="H329">
        <f t="shared" si="115"/>
        <v>-33.302999999999997</v>
      </c>
      <c r="I329">
        <f t="shared" si="116"/>
        <v>-33.302999999999997</v>
      </c>
    </row>
    <row r="330" spans="1:9" x14ac:dyDescent="0.25">
      <c r="A330">
        <v>328</v>
      </c>
      <c r="B330">
        <f>'Daily generation'!B329</f>
        <v>71.206999999999994</v>
      </c>
      <c r="C330">
        <f t="shared" si="118"/>
        <v>57.591999999999999</v>
      </c>
      <c r="D330">
        <f t="shared" si="111"/>
        <v>-13.614999999999995</v>
      </c>
      <c r="E330">
        <f t="shared" si="112"/>
        <v>0</v>
      </c>
      <c r="F330">
        <f t="shared" si="113"/>
        <v>57.591999999999999</v>
      </c>
      <c r="G330">
        <f t="shared" si="114"/>
        <v>57.591999999999999</v>
      </c>
      <c r="H330">
        <f t="shared" si="115"/>
        <v>-13.614999999999995</v>
      </c>
      <c r="I330">
        <f t="shared" si="116"/>
        <v>-13.614999999999995</v>
      </c>
    </row>
    <row r="331" spans="1:9" x14ac:dyDescent="0.25">
      <c r="A331">
        <v>329</v>
      </c>
      <c r="B331">
        <f>'Daily generation'!B330</f>
        <v>71.578000000000003</v>
      </c>
      <c r="C331">
        <f t="shared" ref="C331" si="119">$C$30</f>
        <v>50.634399999999992</v>
      </c>
      <c r="D331">
        <f t="shared" si="111"/>
        <v>-20.943600000000011</v>
      </c>
      <c r="E331">
        <f t="shared" si="112"/>
        <v>0</v>
      </c>
      <c r="F331">
        <f t="shared" si="113"/>
        <v>50.634399999999992</v>
      </c>
      <c r="G331">
        <f t="shared" si="114"/>
        <v>50.634399999999992</v>
      </c>
      <c r="H331">
        <f t="shared" si="115"/>
        <v>-20.943600000000011</v>
      </c>
      <c r="I331">
        <f t="shared" si="116"/>
        <v>-20.943600000000011</v>
      </c>
    </row>
    <row r="332" spans="1:9" x14ac:dyDescent="0.25">
      <c r="A332">
        <v>330</v>
      </c>
      <c r="B332">
        <f>'Daily generation'!B331</f>
        <v>83.114000000000004</v>
      </c>
      <c r="C332">
        <f t="shared" si="103"/>
        <v>50.634399999999992</v>
      </c>
      <c r="D332">
        <f t="shared" si="111"/>
        <v>-32.479600000000012</v>
      </c>
      <c r="E332">
        <f t="shared" si="112"/>
        <v>0</v>
      </c>
      <c r="F332">
        <f t="shared" si="113"/>
        <v>50.634399999999992</v>
      </c>
      <c r="G332">
        <f t="shared" si="114"/>
        <v>50.634399999999992</v>
      </c>
      <c r="H332">
        <f t="shared" si="115"/>
        <v>-32.479600000000012</v>
      </c>
      <c r="I332">
        <f t="shared" si="116"/>
        <v>-32.479600000000012</v>
      </c>
    </row>
    <row r="333" spans="1:9" x14ac:dyDescent="0.25">
      <c r="A333">
        <v>331</v>
      </c>
      <c r="B333">
        <f>'Daily generation'!B332</f>
        <v>76.216999999999999</v>
      </c>
      <c r="C333">
        <f t="shared" si="103"/>
        <v>50.634399999999992</v>
      </c>
      <c r="D333">
        <f t="shared" si="111"/>
        <v>-25.582600000000006</v>
      </c>
      <c r="E333">
        <f t="shared" si="112"/>
        <v>0</v>
      </c>
      <c r="F333">
        <f t="shared" si="113"/>
        <v>50.634399999999992</v>
      </c>
      <c r="G333">
        <f t="shared" si="114"/>
        <v>50.634399999999992</v>
      </c>
      <c r="H333">
        <f t="shared" si="115"/>
        <v>-25.582600000000006</v>
      </c>
      <c r="I333">
        <f t="shared" si="116"/>
        <v>-25.582600000000006</v>
      </c>
    </row>
    <row r="334" spans="1:9" x14ac:dyDescent="0.25">
      <c r="A334">
        <v>332</v>
      </c>
      <c r="B334">
        <f>'Daily generation'!B333</f>
        <v>98.447999999999993</v>
      </c>
      <c r="C334">
        <f t="shared" si="103"/>
        <v>50.634399999999992</v>
      </c>
      <c r="D334">
        <f t="shared" si="111"/>
        <v>-47.813600000000001</v>
      </c>
      <c r="E334">
        <f t="shared" si="112"/>
        <v>0</v>
      </c>
      <c r="F334">
        <f t="shared" si="113"/>
        <v>50.634399999999992</v>
      </c>
      <c r="G334">
        <f t="shared" si="114"/>
        <v>50.634399999999992</v>
      </c>
      <c r="H334">
        <f t="shared" si="115"/>
        <v>-47.813600000000001</v>
      </c>
      <c r="I334">
        <f t="shared" si="116"/>
        <v>-47.813600000000001</v>
      </c>
    </row>
    <row r="335" spans="1:9" x14ac:dyDescent="0.25">
      <c r="A335">
        <v>333</v>
      </c>
      <c r="B335">
        <f>'Daily generation'!B334</f>
        <v>75.323999999999998</v>
      </c>
      <c r="C335">
        <f t="shared" si="103"/>
        <v>50.634399999999992</v>
      </c>
      <c r="D335">
        <f t="shared" si="111"/>
        <v>-24.689600000000006</v>
      </c>
      <c r="E335">
        <f t="shared" si="112"/>
        <v>0</v>
      </c>
      <c r="F335">
        <f t="shared" si="113"/>
        <v>50.634399999999992</v>
      </c>
      <c r="G335">
        <f t="shared" si="114"/>
        <v>50.634399999999992</v>
      </c>
      <c r="H335">
        <f t="shared" si="115"/>
        <v>-24.689600000000006</v>
      </c>
      <c r="I335">
        <f t="shared" si="116"/>
        <v>-24.689600000000006</v>
      </c>
    </row>
    <row r="336" spans="1:9" x14ac:dyDescent="0.25">
      <c r="A336">
        <v>334</v>
      </c>
      <c r="B336">
        <f>'Daily generation'!B335</f>
        <v>61.302</v>
      </c>
      <c r="C336">
        <f t="shared" ref="C336:C337" si="120">$C$36</f>
        <v>57.591999999999999</v>
      </c>
      <c r="D336">
        <f t="shared" si="111"/>
        <v>-3.7100000000000009</v>
      </c>
      <c r="E336">
        <f t="shared" si="112"/>
        <v>0</v>
      </c>
      <c r="F336">
        <f t="shared" si="113"/>
        <v>57.591999999999999</v>
      </c>
      <c r="G336">
        <f t="shared" si="114"/>
        <v>57.591999999999999</v>
      </c>
      <c r="H336">
        <f t="shared" si="115"/>
        <v>-3.7100000000000009</v>
      </c>
      <c r="I336">
        <f t="shared" si="116"/>
        <v>-3.7100000000000009</v>
      </c>
    </row>
    <row r="337" spans="1:9" x14ac:dyDescent="0.25">
      <c r="A337">
        <v>335</v>
      </c>
      <c r="B337">
        <f>'Daily generation'!B336</f>
        <v>63.073</v>
      </c>
      <c r="C337">
        <f t="shared" si="120"/>
        <v>57.591999999999999</v>
      </c>
      <c r="D337">
        <f t="shared" si="111"/>
        <v>-5.4810000000000016</v>
      </c>
      <c r="E337">
        <f t="shared" si="112"/>
        <v>0</v>
      </c>
      <c r="F337">
        <f t="shared" si="113"/>
        <v>57.591999999999999</v>
      </c>
      <c r="G337">
        <f t="shared" si="114"/>
        <v>57.591999999999999</v>
      </c>
      <c r="H337">
        <f t="shared" si="115"/>
        <v>-5.4810000000000016</v>
      </c>
      <c r="I337">
        <f t="shared" si="116"/>
        <v>-5.4810000000000016</v>
      </c>
    </row>
    <row r="338" spans="1:9" x14ac:dyDescent="0.25">
      <c r="A338">
        <v>336</v>
      </c>
      <c r="B338">
        <f>'Daily generation'!B337</f>
        <v>91.415999999999997</v>
      </c>
      <c r="C338">
        <f t="shared" ref="C338" si="121">$C$30</f>
        <v>50.634399999999992</v>
      </c>
      <c r="D338">
        <f t="shared" si="111"/>
        <v>-40.781600000000005</v>
      </c>
      <c r="E338">
        <f t="shared" si="112"/>
        <v>0</v>
      </c>
      <c r="F338">
        <f t="shared" si="113"/>
        <v>50.634399999999992</v>
      </c>
      <c r="G338">
        <f t="shared" si="114"/>
        <v>50.634399999999992</v>
      </c>
      <c r="H338">
        <f t="shared" si="115"/>
        <v>-40.781600000000005</v>
      </c>
      <c r="I338">
        <f t="shared" si="116"/>
        <v>-40.781600000000005</v>
      </c>
    </row>
    <row r="339" spans="1:9" x14ac:dyDescent="0.25">
      <c r="A339">
        <v>337</v>
      </c>
      <c r="B339">
        <f>'Daily generation'!B338</f>
        <v>56.435000000000002</v>
      </c>
      <c r="C339">
        <f t="shared" si="103"/>
        <v>50.634399999999992</v>
      </c>
      <c r="D339">
        <f t="shared" si="111"/>
        <v>-5.80060000000001</v>
      </c>
      <c r="E339">
        <f t="shared" si="112"/>
        <v>0</v>
      </c>
      <c r="F339">
        <f t="shared" si="113"/>
        <v>50.634399999999992</v>
      </c>
      <c r="G339">
        <f t="shared" si="114"/>
        <v>50.634399999999992</v>
      </c>
      <c r="H339">
        <f t="shared" si="115"/>
        <v>-5.80060000000001</v>
      </c>
      <c r="I339">
        <f t="shared" si="116"/>
        <v>-5.80060000000001</v>
      </c>
    </row>
    <row r="340" spans="1:9" x14ac:dyDescent="0.25">
      <c r="A340">
        <v>338</v>
      </c>
      <c r="B340">
        <f>'Daily generation'!B339</f>
        <v>99.361999999999995</v>
      </c>
      <c r="C340">
        <f t="shared" si="103"/>
        <v>50.634399999999992</v>
      </c>
      <c r="D340">
        <f t="shared" si="111"/>
        <v>-48.727600000000002</v>
      </c>
      <c r="E340">
        <f t="shared" si="112"/>
        <v>0</v>
      </c>
      <c r="F340">
        <f t="shared" si="113"/>
        <v>50.634399999999992</v>
      </c>
      <c r="G340">
        <f t="shared" si="114"/>
        <v>50.634399999999992</v>
      </c>
      <c r="H340">
        <f t="shared" si="115"/>
        <v>-48.727600000000002</v>
      </c>
      <c r="I340">
        <f t="shared" si="116"/>
        <v>-48.727600000000002</v>
      </c>
    </row>
    <row r="341" spans="1:9" x14ac:dyDescent="0.25">
      <c r="A341">
        <v>339</v>
      </c>
      <c r="B341">
        <f>'Daily generation'!B340</f>
        <v>82.046999999999997</v>
      </c>
      <c r="C341">
        <f t="shared" si="103"/>
        <v>50.634399999999992</v>
      </c>
      <c r="D341">
        <f t="shared" si="111"/>
        <v>-31.412600000000005</v>
      </c>
      <c r="E341">
        <f t="shared" si="112"/>
        <v>0</v>
      </c>
      <c r="F341">
        <f t="shared" si="113"/>
        <v>50.634399999999992</v>
      </c>
      <c r="G341">
        <f t="shared" si="114"/>
        <v>50.634399999999992</v>
      </c>
      <c r="H341">
        <f t="shared" si="115"/>
        <v>-31.412600000000005</v>
      </c>
      <c r="I341">
        <f t="shared" si="116"/>
        <v>-31.412600000000005</v>
      </c>
    </row>
    <row r="342" spans="1:9" x14ac:dyDescent="0.25">
      <c r="A342">
        <v>340</v>
      </c>
      <c r="B342">
        <f>'Daily generation'!B341</f>
        <v>101.73</v>
      </c>
      <c r="C342">
        <f t="shared" si="103"/>
        <v>50.634399999999992</v>
      </c>
      <c r="D342">
        <f t="shared" si="111"/>
        <v>-51.095600000000012</v>
      </c>
      <c r="E342">
        <f t="shared" si="112"/>
        <v>0</v>
      </c>
      <c r="F342">
        <f t="shared" si="113"/>
        <v>50.634399999999992</v>
      </c>
      <c r="G342">
        <f t="shared" si="114"/>
        <v>50.634399999999992</v>
      </c>
      <c r="H342">
        <f t="shared" si="115"/>
        <v>-51.095600000000012</v>
      </c>
      <c r="I342">
        <f t="shared" si="116"/>
        <v>-51.095600000000012</v>
      </c>
    </row>
    <row r="343" spans="1:9" x14ac:dyDescent="0.25">
      <c r="A343">
        <v>341</v>
      </c>
      <c r="B343">
        <f>'Daily generation'!B342</f>
        <v>112.715</v>
      </c>
      <c r="C343">
        <f t="shared" ref="C343:C344" si="122">$C$36</f>
        <v>57.591999999999999</v>
      </c>
      <c r="D343">
        <f t="shared" si="111"/>
        <v>-55.123000000000005</v>
      </c>
      <c r="E343">
        <f t="shared" si="112"/>
        <v>0</v>
      </c>
      <c r="F343">
        <f t="shared" si="113"/>
        <v>57.591999999999999</v>
      </c>
      <c r="G343">
        <f t="shared" si="114"/>
        <v>57.591999999999999</v>
      </c>
      <c r="H343">
        <f t="shared" si="115"/>
        <v>-55.123000000000005</v>
      </c>
      <c r="I343">
        <f t="shared" si="116"/>
        <v>-55.123000000000005</v>
      </c>
    </row>
    <row r="344" spans="1:9" x14ac:dyDescent="0.25">
      <c r="A344">
        <v>342</v>
      </c>
      <c r="B344">
        <f>'Daily generation'!B343</f>
        <v>111.125</v>
      </c>
      <c r="C344">
        <f t="shared" si="122"/>
        <v>57.591999999999999</v>
      </c>
      <c r="D344">
        <f t="shared" si="111"/>
        <v>-53.533000000000001</v>
      </c>
      <c r="E344">
        <f t="shared" si="112"/>
        <v>0</v>
      </c>
      <c r="F344">
        <f t="shared" si="113"/>
        <v>57.591999999999999</v>
      </c>
      <c r="G344">
        <f t="shared" si="114"/>
        <v>57.591999999999999</v>
      </c>
      <c r="H344">
        <f t="shared" si="115"/>
        <v>-53.533000000000001</v>
      </c>
      <c r="I344">
        <f t="shared" si="116"/>
        <v>-53.533000000000001</v>
      </c>
    </row>
    <row r="345" spans="1:9" x14ac:dyDescent="0.25">
      <c r="A345">
        <v>343</v>
      </c>
      <c r="B345">
        <f>'Daily generation'!B344</f>
        <v>105.13</v>
      </c>
      <c r="C345">
        <f t="shared" ref="C345" si="123">$C$30</f>
        <v>50.634399999999992</v>
      </c>
      <c r="D345">
        <f t="shared" si="111"/>
        <v>-54.495600000000003</v>
      </c>
      <c r="E345">
        <f t="shared" si="112"/>
        <v>0</v>
      </c>
      <c r="F345">
        <f t="shared" si="113"/>
        <v>50.634399999999992</v>
      </c>
      <c r="G345">
        <f t="shared" si="114"/>
        <v>50.634399999999992</v>
      </c>
      <c r="H345">
        <f t="shared" si="115"/>
        <v>-54.495600000000003</v>
      </c>
      <c r="I345">
        <f t="shared" si="116"/>
        <v>-54.495600000000003</v>
      </c>
    </row>
    <row r="346" spans="1:9" x14ac:dyDescent="0.25">
      <c r="A346">
        <v>344</v>
      </c>
      <c r="B346">
        <f>'Daily generation'!B345</f>
        <v>93.271000000000001</v>
      </c>
      <c r="C346">
        <f t="shared" si="103"/>
        <v>50.634399999999992</v>
      </c>
      <c r="D346">
        <f t="shared" si="111"/>
        <v>-42.636600000000008</v>
      </c>
      <c r="E346">
        <f t="shared" si="112"/>
        <v>0</v>
      </c>
      <c r="F346">
        <f t="shared" si="113"/>
        <v>50.634399999999992</v>
      </c>
      <c r="G346">
        <f t="shared" si="114"/>
        <v>50.634399999999992</v>
      </c>
      <c r="H346">
        <f t="shared" si="115"/>
        <v>-42.636600000000008</v>
      </c>
      <c r="I346">
        <f t="shared" si="116"/>
        <v>-42.636600000000008</v>
      </c>
    </row>
    <row r="347" spans="1:9" x14ac:dyDescent="0.25">
      <c r="A347">
        <v>345</v>
      </c>
      <c r="B347">
        <f>'Daily generation'!B346</f>
        <v>93.26</v>
      </c>
      <c r="C347">
        <f t="shared" si="103"/>
        <v>50.634399999999992</v>
      </c>
      <c r="D347">
        <f t="shared" si="111"/>
        <v>-42.625600000000013</v>
      </c>
      <c r="E347">
        <f t="shared" si="112"/>
        <v>0</v>
      </c>
      <c r="F347">
        <f t="shared" si="113"/>
        <v>50.634399999999992</v>
      </c>
      <c r="G347">
        <f t="shared" si="114"/>
        <v>50.634399999999992</v>
      </c>
      <c r="H347">
        <f t="shared" si="115"/>
        <v>-42.625600000000013</v>
      </c>
      <c r="I347">
        <f t="shared" si="116"/>
        <v>-42.625600000000013</v>
      </c>
    </row>
    <row r="348" spans="1:9" x14ac:dyDescent="0.25">
      <c r="A348">
        <v>346</v>
      </c>
      <c r="B348">
        <f>'Daily generation'!B347</f>
        <v>97.218999999999994</v>
      </c>
      <c r="C348">
        <f t="shared" si="103"/>
        <v>50.634399999999992</v>
      </c>
      <c r="D348">
        <f t="shared" si="111"/>
        <v>-46.584600000000002</v>
      </c>
      <c r="E348">
        <f t="shared" si="112"/>
        <v>0</v>
      </c>
      <c r="F348">
        <f t="shared" si="113"/>
        <v>50.634399999999992</v>
      </c>
      <c r="G348">
        <f t="shared" si="114"/>
        <v>50.634399999999992</v>
      </c>
      <c r="H348">
        <f t="shared" si="115"/>
        <v>-46.584600000000002</v>
      </c>
      <c r="I348">
        <f t="shared" si="116"/>
        <v>-46.584600000000002</v>
      </c>
    </row>
    <row r="349" spans="1:9" x14ac:dyDescent="0.25">
      <c r="A349">
        <v>347</v>
      </c>
      <c r="B349">
        <f>'Daily generation'!B348</f>
        <v>94.216999999999999</v>
      </c>
      <c r="C349">
        <f t="shared" si="103"/>
        <v>50.634399999999992</v>
      </c>
      <c r="D349">
        <f t="shared" si="111"/>
        <v>-43.582600000000006</v>
      </c>
      <c r="E349">
        <f t="shared" si="112"/>
        <v>0</v>
      </c>
      <c r="F349">
        <f t="shared" si="113"/>
        <v>50.634399999999992</v>
      </c>
      <c r="G349">
        <f t="shared" si="114"/>
        <v>50.634399999999992</v>
      </c>
      <c r="H349">
        <f t="shared" si="115"/>
        <v>-43.582600000000006</v>
      </c>
      <c r="I349">
        <f t="shared" si="116"/>
        <v>-43.582600000000006</v>
      </c>
    </row>
    <row r="350" spans="1:9" x14ac:dyDescent="0.25">
      <c r="A350">
        <v>348</v>
      </c>
      <c r="B350">
        <f>'Daily generation'!B349</f>
        <v>99.117000000000004</v>
      </c>
      <c r="C350">
        <f t="shared" ref="C350:C351" si="124">$C$36</f>
        <v>57.591999999999999</v>
      </c>
      <c r="D350">
        <f t="shared" si="111"/>
        <v>-41.525000000000006</v>
      </c>
      <c r="E350">
        <f t="shared" si="112"/>
        <v>0</v>
      </c>
      <c r="F350">
        <f t="shared" si="113"/>
        <v>57.591999999999999</v>
      </c>
      <c r="G350">
        <f t="shared" si="114"/>
        <v>57.591999999999999</v>
      </c>
      <c r="H350">
        <f t="shared" si="115"/>
        <v>-41.525000000000006</v>
      </c>
      <c r="I350">
        <f t="shared" si="116"/>
        <v>-41.525000000000006</v>
      </c>
    </row>
    <row r="351" spans="1:9" x14ac:dyDescent="0.25">
      <c r="A351">
        <v>349</v>
      </c>
      <c r="B351">
        <f>'Daily generation'!B350</f>
        <v>101.15</v>
      </c>
      <c r="C351">
        <f t="shared" si="124"/>
        <v>57.591999999999999</v>
      </c>
      <c r="D351">
        <f t="shared" si="111"/>
        <v>-43.558000000000007</v>
      </c>
      <c r="E351">
        <f t="shared" si="112"/>
        <v>0</v>
      </c>
      <c r="F351">
        <f t="shared" si="113"/>
        <v>57.591999999999999</v>
      </c>
      <c r="G351">
        <f t="shared" si="114"/>
        <v>57.591999999999999</v>
      </c>
      <c r="H351">
        <f t="shared" si="115"/>
        <v>-43.558000000000007</v>
      </c>
      <c r="I351">
        <f t="shared" si="116"/>
        <v>-43.558000000000007</v>
      </c>
    </row>
    <row r="352" spans="1:9" x14ac:dyDescent="0.25">
      <c r="A352">
        <v>350</v>
      </c>
      <c r="B352">
        <f>'Daily generation'!B351</f>
        <v>106.03</v>
      </c>
      <c r="C352">
        <f t="shared" ref="C352" si="125">$C$30</f>
        <v>50.634399999999992</v>
      </c>
      <c r="D352">
        <f t="shared" si="111"/>
        <v>-55.395600000000009</v>
      </c>
      <c r="E352">
        <f t="shared" si="112"/>
        <v>0</v>
      </c>
      <c r="F352">
        <f t="shared" si="113"/>
        <v>50.634399999999992</v>
      </c>
      <c r="G352">
        <f t="shared" si="114"/>
        <v>50.634399999999992</v>
      </c>
      <c r="H352">
        <f t="shared" si="115"/>
        <v>-55.395600000000009</v>
      </c>
      <c r="I352">
        <f t="shared" si="116"/>
        <v>-55.395600000000009</v>
      </c>
    </row>
    <row r="353" spans="1:9" x14ac:dyDescent="0.25">
      <c r="A353">
        <v>351</v>
      </c>
      <c r="B353">
        <f>'Daily generation'!B352</f>
        <v>91.906000000000006</v>
      </c>
      <c r="C353">
        <f t="shared" si="103"/>
        <v>50.634399999999992</v>
      </c>
      <c r="D353">
        <f t="shared" si="111"/>
        <v>-41.271600000000014</v>
      </c>
      <c r="E353">
        <f t="shared" si="112"/>
        <v>0</v>
      </c>
      <c r="F353">
        <f t="shared" si="113"/>
        <v>50.634399999999992</v>
      </c>
      <c r="G353">
        <f t="shared" si="114"/>
        <v>50.634399999999992</v>
      </c>
      <c r="H353">
        <f t="shared" si="115"/>
        <v>-41.271600000000014</v>
      </c>
      <c r="I353">
        <f t="shared" si="116"/>
        <v>-41.271600000000014</v>
      </c>
    </row>
    <row r="354" spans="1:9" x14ac:dyDescent="0.25">
      <c r="A354">
        <v>352</v>
      </c>
      <c r="B354">
        <f>'Daily generation'!B353</f>
        <v>93.331000000000003</v>
      </c>
      <c r="C354">
        <f t="shared" si="103"/>
        <v>50.634399999999992</v>
      </c>
      <c r="D354">
        <f t="shared" si="111"/>
        <v>-42.696600000000011</v>
      </c>
      <c r="E354">
        <f t="shared" si="112"/>
        <v>0</v>
      </c>
      <c r="F354">
        <f t="shared" si="113"/>
        <v>50.634399999999992</v>
      </c>
      <c r="G354">
        <f t="shared" si="114"/>
        <v>50.634399999999992</v>
      </c>
      <c r="H354">
        <f t="shared" si="115"/>
        <v>-42.696600000000011</v>
      </c>
      <c r="I354">
        <f t="shared" si="116"/>
        <v>-42.696600000000011</v>
      </c>
    </row>
    <row r="355" spans="1:9" x14ac:dyDescent="0.25">
      <c r="A355">
        <v>353</v>
      </c>
      <c r="B355">
        <f>'Daily generation'!B354</f>
        <v>98.456999999999994</v>
      </c>
      <c r="C355">
        <f t="shared" si="103"/>
        <v>50.634399999999992</v>
      </c>
      <c r="D355">
        <f t="shared" si="111"/>
        <v>-47.822600000000001</v>
      </c>
      <c r="E355">
        <f t="shared" si="112"/>
        <v>0</v>
      </c>
      <c r="F355">
        <f t="shared" si="113"/>
        <v>50.634399999999992</v>
      </c>
      <c r="G355">
        <f t="shared" si="114"/>
        <v>50.634399999999992</v>
      </c>
      <c r="H355">
        <f t="shared" si="115"/>
        <v>-47.822600000000001</v>
      </c>
      <c r="I355">
        <f t="shared" si="116"/>
        <v>-47.822600000000001</v>
      </c>
    </row>
    <row r="356" spans="1:9" x14ac:dyDescent="0.25">
      <c r="A356">
        <v>354</v>
      </c>
      <c r="B356">
        <f>'Daily generation'!B355</f>
        <v>99.754999999999995</v>
      </c>
      <c r="C356">
        <f t="shared" si="103"/>
        <v>50.634399999999992</v>
      </c>
      <c r="D356">
        <f t="shared" si="111"/>
        <v>-49.120600000000003</v>
      </c>
      <c r="E356">
        <f t="shared" si="112"/>
        <v>0</v>
      </c>
      <c r="F356">
        <f t="shared" si="113"/>
        <v>50.634399999999992</v>
      </c>
      <c r="G356">
        <f t="shared" si="114"/>
        <v>50.634399999999992</v>
      </c>
      <c r="H356">
        <f t="shared" si="115"/>
        <v>-49.120600000000003</v>
      </c>
      <c r="I356">
        <f t="shared" si="116"/>
        <v>-49.120600000000003</v>
      </c>
    </row>
    <row r="357" spans="1:9" x14ac:dyDescent="0.25">
      <c r="A357">
        <v>355</v>
      </c>
      <c r="B357">
        <f>'Daily generation'!B356</f>
        <v>113.116</v>
      </c>
      <c r="C357">
        <f t="shared" ref="C357:C358" si="126">$C$36</f>
        <v>57.591999999999999</v>
      </c>
      <c r="D357">
        <f t="shared" si="111"/>
        <v>-55.524000000000001</v>
      </c>
      <c r="E357">
        <f t="shared" si="112"/>
        <v>0</v>
      </c>
      <c r="F357">
        <f t="shared" si="113"/>
        <v>57.591999999999999</v>
      </c>
      <c r="G357">
        <f t="shared" si="114"/>
        <v>57.591999999999999</v>
      </c>
      <c r="H357">
        <f t="shared" si="115"/>
        <v>-55.524000000000001</v>
      </c>
      <c r="I357">
        <f t="shared" si="116"/>
        <v>-55.524000000000001</v>
      </c>
    </row>
    <row r="358" spans="1:9" x14ac:dyDescent="0.25">
      <c r="A358">
        <v>356</v>
      </c>
      <c r="B358">
        <f>'Daily generation'!B357</f>
        <v>114.742</v>
      </c>
      <c r="C358">
        <f t="shared" si="126"/>
        <v>57.591999999999999</v>
      </c>
      <c r="D358">
        <f t="shared" si="111"/>
        <v>-57.150000000000006</v>
      </c>
      <c r="E358">
        <f t="shared" si="112"/>
        <v>0</v>
      </c>
      <c r="F358">
        <f t="shared" si="113"/>
        <v>57.591999999999999</v>
      </c>
      <c r="G358">
        <f t="shared" si="114"/>
        <v>57.591999999999999</v>
      </c>
      <c r="H358">
        <f t="shared" si="115"/>
        <v>-57.150000000000006</v>
      </c>
      <c r="I358">
        <f t="shared" si="116"/>
        <v>-57.150000000000006</v>
      </c>
    </row>
    <row r="359" spans="1:9" x14ac:dyDescent="0.25">
      <c r="A359">
        <v>357</v>
      </c>
      <c r="B359">
        <f>'Daily generation'!B358</f>
        <v>115.172</v>
      </c>
      <c r="C359">
        <f t="shared" ref="C359:C363" si="127">$C$30</f>
        <v>50.634399999999992</v>
      </c>
      <c r="D359">
        <f t="shared" si="111"/>
        <v>-64.537599999999998</v>
      </c>
      <c r="E359">
        <f t="shared" si="112"/>
        <v>0</v>
      </c>
      <c r="F359">
        <f t="shared" si="113"/>
        <v>50.634399999999992</v>
      </c>
      <c r="G359">
        <f t="shared" si="114"/>
        <v>50.634399999999992</v>
      </c>
      <c r="H359">
        <f t="shared" si="115"/>
        <v>-64.537599999999998</v>
      </c>
      <c r="I359">
        <f t="shared" si="116"/>
        <v>-64.537599999999998</v>
      </c>
    </row>
    <row r="360" spans="1:9" x14ac:dyDescent="0.25">
      <c r="A360">
        <v>358</v>
      </c>
      <c r="B360">
        <f>'Daily generation'!B359</f>
        <v>112.35599999999999</v>
      </c>
      <c r="C360">
        <f t="shared" si="127"/>
        <v>50.634399999999992</v>
      </c>
      <c r="D360">
        <f t="shared" si="111"/>
        <v>-61.721600000000002</v>
      </c>
      <c r="E360">
        <f t="shared" si="112"/>
        <v>0</v>
      </c>
      <c r="F360">
        <f t="shared" si="113"/>
        <v>50.634399999999992</v>
      </c>
      <c r="G360">
        <f t="shared" si="114"/>
        <v>50.634399999999992</v>
      </c>
      <c r="H360">
        <f t="shared" si="115"/>
        <v>-61.721600000000002</v>
      </c>
      <c r="I360">
        <f t="shared" si="116"/>
        <v>-61.721600000000002</v>
      </c>
    </row>
    <row r="361" spans="1:9" x14ac:dyDescent="0.25">
      <c r="A361">
        <v>359</v>
      </c>
      <c r="B361">
        <f>'Daily generation'!B360</f>
        <v>101.45699999999999</v>
      </c>
      <c r="C361">
        <f t="shared" si="127"/>
        <v>50.634399999999992</v>
      </c>
      <c r="D361">
        <f t="shared" si="111"/>
        <v>-50.822600000000001</v>
      </c>
      <c r="E361">
        <f t="shared" si="112"/>
        <v>0</v>
      </c>
      <c r="F361">
        <f t="shared" si="113"/>
        <v>50.634399999999992</v>
      </c>
      <c r="G361">
        <f t="shared" si="114"/>
        <v>50.634399999999992</v>
      </c>
      <c r="H361">
        <f t="shared" si="115"/>
        <v>-50.822600000000001</v>
      </c>
      <c r="I361">
        <f t="shared" si="116"/>
        <v>-50.822600000000001</v>
      </c>
    </row>
    <row r="362" spans="1:9" x14ac:dyDescent="0.25">
      <c r="A362">
        <v>360</v>
      </c>
      <c r="B362">
        <f>'Daily generation'!B361</f>
        <v>94.16</v>
      </c>
      <c r="C362">
        <f t="shared" si="127"/>
        <v>50.634399999999992</v>
      </c>
      <c r="D362">
        <f t="shared" si="111"/>
        <v>-43.525600000000004</v>
      </c>
      <c r="E362">
        <f t="shared" si="112"/>
        <v>0</v>
      </c>
      <c r="F362">
        <f t="shared" si="113"/>
        <v>50.634399999999992</v>
      </c>
      <c r="G362">
        <f t="shared" si="114"/>
        <v>50.634399999999992</v>
      </c>
      <c r="H362">
        <f t="shared" si="115"/>
        <v>-43.525600000000004</v>
      </c>
      <c r="I362">
        <f t="shared" si="116"/>
        <v>-43.525600000000004</v>
      </c>
    </row>
    <row r="363" spans="1:9" x14ac:dyDescent="0.25">
      <c r="A363">
        <v>361</v>
      </c>
      <c r="B363">
        <f>'Daily generation'!B362</f>
        <v>102.102</v>
      </c>
      <c r="C363">
        <f t="shared" si="127"/>
        <v>50.634399999999992</v>
      </c>
      <c r="D363">
        <f t="shared" si="111"/>
        <v>-51.467600000000012</v>
      </c>
      <c r="E363">
        <f t="shared" si="112"/>
        <v>0</v>
      </c>
      <c r="F363">
        <f t="shared" si="113"/>
        <v>50.634399999999992</v>
      </c>
      <c r="G363">
        <f t="shared" si="114"/>
        <v>50.634399999999992</v>
      </c>
      <c r="H363">
        <f t="shared" si="115"/>
        <v>-51.467600000000012</v>
      </c>
      <c r="I363">
        <f t="shared" si="116"/>
        <v>-51.467600000000012</v>
      </c>
    </row>
    <row r="364" spans="1:9" x14ac:dyDescent="0.25">
      <c r="A364">
        <v>362</v>
      </c>
      <c r="B364">
        <f>'Daily generation'!B363</f>
        <v>103.13500000000001</v>
      </c>
      <c r="C364">
        <f t="shared" ref="C364" si="128">$C$36</f>
        <v>57.591999999999999</v>
      </c>
      <c r="D364">
        <f t="shared" si="111"/>
        <v>-45.543000000000006</v>
      </c>
      <c r="E364">
        <f t="shared" si="112"/>
        <v>0</v>
      </c>
      <c r="F364">
        <f t="shared" si="113"/>
        <v>57.591999999999999</v>
      </c>
      <c r="G364">
        <f t="shared" si="114"/>
        <v>57.591999999999999</v>
      </c>
      <c r="H364">
        <f t="shared" si="115"/>
        <v>-45.543000000000006</v>
      </c>
      <c r="I364">
        <f t="shared" si="116"/>
        <v>-45.543000000000006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1372-FD03-4864-BBCF-715778E78162}">
  <dimension ref="A1:J32"/>
  <sheetViews>
    <sheetView topLeftCell="A19" workbookViewId="0">
      <selection activeCell="J13" sqref="J13"/>
    </sheetView>
  </sheetViews>
  <sheetFormatPr defaultRowHeight="15" x14ac:dyDescent="0.25"/>
  <cols>
    <col min="7" max="7" width="17" bestFit="1" customWidth="1"/>
    <col min="8" max="8" width="24" bestFit="1" customWidth="1"/>
  </cols>
  <sheetData>
    <row r="1" spans="1:9" x14ac:dyDescent="0.25">
      <c r="A1" t="s">
        <v>45</v>
      </c>
      <c r="B1" t="s">
        <v>35</v>
      </c>
      <c r="C1" t="s">
        <v>49</v>
      </c>
      <c r="D1" t="s">
        <v>38</v>
      </c>
      <c r="E1" t="s">
        <v>38</v>
      </c>
      <c r="F1" t="s">
        <v>50</v>
      </c>
      <c r="G1" t="s">
        <v>43</v>
      </c>
      <c r="H1" t="s">
        <v>44</v>
      </c>
      <c r="I1" t="s">
        <v>52</v>
      </c>
    </row>
    <row r="2" spans="1:9" x14ac:dyDescent="0.25">
      <c r="A2">
        <f>'Daily storage requirement'!A122</f>
        <v>120</v>
      </c>
      <c r="B2">
        <f>'Daily storage requirement'!B122</f>
        <v>69.2</v>
      </c>
      <c r="C2">
        <f>'Daily storage requirement'!C122</f>
        <v>50.634399999999992</v>
      </c>
      <c r="D2">
        <f>C2-B2</f>
        <v>-18.565600000000011</v>
      </c>
      <c r="E2">
        <f>IF(D2&lt;0,0,D2)</f>
        <v>0</v>
      </c>
      <c r="F2">
        <f t="shared" ref="F2:F32" si="0">IF(B2&gt;C2,C2,B2)</f>
        <v>50.634399999999992</v>
      </c>
      <c r="G2">
        <f t="shared" ref="G2:G32" si="1">IF(D2&lt;0,D2,0)</f>
        <v>-18.565600000000011</v>
      </c>
      <c r="H2">
        <f t="shared" ref="H2:H32" si="2">E2+G2</f>
        <v>-18.565600000000011</v>
      </c>
    </row>
    <row r="3" spans="1:9" x14ac:dyDescent="0.25">
      <c r="A3">
        <f>'Daily storage requirement'!A123</f>
        <v>121</v>
      </c>
      <c r="B3">
        <f>'Daily storage requirement'!B123</f>
        <v>58.116999999999997</v>
      </c>
      <c r="C3">
        <f>'Daily storage requirement'!C123</f>
        <v>50.634399999999992</v>
      </c>
      <c r="D3">
        <f t="shared" ref="D3:D32" si="3">C3-B3</f>
        <v>-7.482600000000005</v>
      </c>
      <c r="E3">
        <f t="shared" ref="E3:E32" si="4">IF(D3&lt;0,0,D3)</f>
        <v>0</v>
      </c>
      <c r="F3">
        <f t="shared" si="0"/>
        <v>50.634399999999992</v>
      </c>
      <c r="G3">
        <f t="shared" si="1"/>
        <v>-7.482600000000005</v>
      </c>
      <c r="H3">
        <f t="shared" si="2"/>
        <v>-7.482600000000005</v>
      </c>
    </row>
    <row r="4" spans="1:9" x14ac:dyDescent="0.25">
      <c r="A4">
        <f>'Daily storage requirement'!A124</f>
        <v>122</v>
      </c>
      <c r="B4">
        <f>'Daily storage requirement'!B124</f>
        <v>39.997</v>
      </c>
      <c r="C4">
        <f>'Daily storage requirement'!C124</f>
        <v>50.634399999999992</v>
      </c>
      <c r="D4">
        <f t="shared" si="3"/>
        <v>10.637399999999992</v>
      </c>
      <c r="E4">
        <f t="shared" si="4"/>
        <v>10.637399999999992</v>
      </c>
      <c r="F4">
        <f t="shared" si="0"/>
        <v>39.997</v>
      </c>
      <c r="G4">
        <f t="shared" si="1"/>
        <v>0</v>
      </c>
      <c r="H4">
        <f t="shared" si="2"/>
        <v>10.637399999999992</v>
      </c>
    </row>
    <row r="5" spans="1:9" x14ac:dyDescent="0.25">
      <c r="A5">
        <f>'Daily storage requirement'!A125</f>
        <v>123</v>
      </c>
      <c r="B5">
        <f>'Daily storage requirement'!B125</f>
        <v>38.426000000000002</v>
      </c>
      <c r="C5">
        <f>'Daily storage requirement'!C125</f>
        <v>50.634399999999992</v>
      </c>
      <c r="D5">
        <f t="shared" si="3"/>
        <v>12.20839999999999</v>
      </c>
      <c r="E5">
        <f t="shared" si="4"/>
        <v>12.20839999999999</v>
      </c>
      <c r="F5">
        <f t="shared" si="0"/>
        <v>38.426000000000002</v>
      </c>
      <c r="G5">
        <f t="shared" si="1"/>
        <v>0</v>
      </c>
      <c r="H5">
        <f t="shared" si="2"/>
        <v>12.20839999999999</v>
      </c>
    </row>
    <row r="6" spans="1:9" x14ac:dyDescent="0.25">
      <c r="A6">
        <f>'Daily storage requirement'!A126</f>
        <v>124</v>
      </c>
      <c r="B6">
        <f>'Daily storage requirement'!B126</f>
        <v>45.905999999999999</v>
      </c>
      <c r="C6">
        <f>'Daily storage requirement'!C126</f>
        <v>57.591999999999999</v>
      </c>
      <c r="D6">
        <f t="shared" si="3"/>
        <v>11.686</v>
      </c>
      <c r="E6">
        <f t="shared" si="4"/>
        <v>11.686</v>
      </c>
      <c r="F6">
        <f t="shared" si="0"/>
        <v>45.905999999999999</v>
      </c>
      <c r="G6">
        <f t="shared" si="1"/>
        <v>0</v>
      </c>
      <c r="H6">
        <f t="shared" si="2"/>
        <v>11.686</v>
      </c>
    </row>
    <row r="7" spans="1:9" x14ac:dyDescent="0.25">
      <c r="A7">
        <f>'Daily storage requirement'!A127</f>
        <v>125</v>
      </c>
      <c r="B7">
        <f>'Daily storage requirement'!B127</f>
        <v>39.337000000000003</v>
      </c>
      <c r="C7">
        <f>'Daily storage requirement'!C127</f>
        <v>57.591999999999999</v>
      </c>
      <c r="D7">
        <f t="shared" si="3"/>
        <v>18.254999999999995</v>
      </c>
      <c r="E7">
        <f t="shared" si="4"/>
        <v>18.254999999999995</v>
      </c>
      <c r="F7">
        <f t="shared" si="0"/>
        <v>39.337000000000003</v>
      </c>
      <c r="G7">
        <f t="shared" si="1"/>
        <v>0</v>
      </c>
      <c r="H7">
        <f t="shared" si="2"/>
        <v>18.254999999999995</v>
      </c>
    </row>
    <row r="8" spans="1:9" x14ac:dyDescent="0.25">
      <c r="A8">
        <f>'Daily storage requirement'!A128</f>
        <v>126</v>
      </c>
      <c r="B8">
        <f>'Daily storage requirement'!B128</f>
        <v>52.609000000000002</v>
      </c>
      <c r="C8">
        <f>'Daily storage requirement'!C128</f>
        <v>50.634399999999992</v>
      </c>
      <c r="D8">
        <f t="shared" si="3"/>
        <v>-1.9746000000000095</v>
      </c>
      <c r="E8">
        <f t="shared" si="4"/>
        <v>0</v>
      </c>
      <c r="F8">
        <f t="shared" si="0"/>
        <v>50.634399999999992</v>
      </c>
      <c r="G8">
        <f t="shared" si="1"/>
        <v>-1.9746000000000095</v>
      </c>
      <c r="H8">
        <f t="shared" si="2"/>
        <v>-1.9746000000000095</v>
      </c>
      <c r="I8">
        <f>SUM(G8:G12)</f>
        <v>-27.79400000000004</v>
      </c>
    </row>
    <row r="9" spans="1:9" x14ac:dyDescent="0.25">
      <c r="A9">
        <f>'Daily storage requirement'!A129</f>
        <v>127</v>
      </c>
      <c r="B9">
        <f>'Daily storage requirement'!B129</f>
        <v>58.64</v>
      </c>
      <c r="C9">
        <f>'Daily storage requirement'!C129</f>
        <v>50.634399999999992</v>
      </c>
      <c r="D9">
        <f t="shared" si="3"/>
        <v>-8.0056000000000083</v>
      </c>
      <c r="E9">
        <f t="shared" si="4"/>
        <v>0</v>
      </c>
      <c r="F9">
        <f t="shared" si="0"/>
        <v>50.634399999999992</v>
      </c>
      <c r="G9">
        <f t="shared" si="1"/>
        <v>-8.0056000000000083</v>
      </c>
      <c r="H9">
        <f t="shared" si="2"/>
        <v>-8.0056000000000083</v>
      </c>
    </row>
    <row r="10" spans="1:9" x14ac:dyDescent="0.25">
      <c r="A10">
        <f>'Daily storage requirement'!A130</f>
        <v>128</v>
      </c>
      <c r="B10">
        <f>'Daily storage requirement'!B130</f>
        <v>55.720999999999997</v>
      </c>
      <c r="C10">
        <f>'Daily storage requirement'!C130</f>
        <v>50.634399999999992</v>
      </c>
      <c r="D10">
        <f t="shared" si="3"/>
        <v>-5.0866000000000042</v>
      </c>
      <c r="E10">
        <f t="shared" si="4"/>
        <v>0</v>
      </c>
      <c r="F10">
        <f t="shared" si="0"/>
        <v>50.634399999999992</v>
      </c>
      <c r="G10">
        <f t="shared" si="1"/>
        <v>-5.0866000000000042</v>
      </c>
      <c r="H10">
        <f t="shared" si="2"/>
        <v>-5.0866000000000042</v>
      </c>
    </row>
    <row r="11" spans="1:9" x14ac:dyDescent="0.25">
      <c r="A11">
        <f>'Daily storage requirement'!A131</f>
        <v>129</v>
      </c>
      <c r="B11">
        <f>'Daily storage requirement'!B131</f>
        <v>54.112000000000002</v>
      </c>
      <c r="C11">
        <f>'Daily storage requirement'!C131</f>
        <v>50.634399999999992</v>
      </c>
      <c r="D11">
        <f t="shared" si="3"/>
        <v>-3.4776000000000096</v>
      </c>
      <c r="E11">
        <f t="shared" si="4"/>
        <v>0</v>
      </c>
      <c r="F11">
        <f t="shared" si="0"/>
        <v>50.634399999999992</v>
      </c>
      <c r="G11">
        <f t="shared" si="1"/>
        <v>-3.4776000000000096</v>
      </c>
      <c r="H11">
        <f t="shared" si="2"/>
        <v>-3.4776000000000096</v>
      </c>
    </row>
    <row r="12" spans="1:9" x14ac:dyDescent="0.25">
      <c r="A12">
        <f>'Daily storage requirement'!A132</f>
        <v>130</v>
      </c>
      <c r="B12">
        <f>'Daily storage requirement'!B132</f>
        <v>59.884</v>
      </c>
      <c r="C12">
        <f>'Daily storage requirement'!C132</f>
        <v>50.634399999999992</v>
      </c>
      <c r="D12">
        <f t="shared" si="3"/>
        <v>-9.249600000000008</v>
      </c>
      <c r="E12">
        <f t="shared" si="4"/>
        <v>0</v>
      </c>
      <c r="F12">
        <f t="shared" si="0"/>
        <v>50.634399999999992</v>
      </c>
      <c r="G12">
        <f t="shared" si="1"/>
        <v>-9.249600000000008</v>
      </c>
      <c r="H12">
        <f t="shared" si="2"/>
        <v>-9.249600000000008</v>
      </c>
    </row>
    <row r="13" spans="1:9" x14ac:dyDescent="0.25">
      <c r="A13">
        <f>'Daily storage requirement'!A133</f>
        <v>131</v>
      </c>
      <c r="B13">
        <f>'Daily storage requirement'!B133</f>
        <v>56.832999999999998</v>
      </c>
      <c r="C13">
        <f>'Daily storage requirement'!C133</f>
        <v>57.591999999999999</v>
      </c>
      <c r="D13">
        <f t="shared" si="3"/>
        <v>0.75900000000000034</v>
      </c>
      <c r="E13">
        <f t="shared" si="4"/>
        <v>0.75900000000000034</v>
      </c>
      <c r="F13">
        <f t="shared" si="0"/>
        <v>56.832999999999998</v>
      </c>
      <c r="G13">
        <f t="shared" si="1"/>
        <v>0</v>
      </c>
      <c r="H13">
        <f t="shared" si="2"/>
        <v>0.75900000000000034</v>
      </c>
    </row>
    <row r="14" spans="1:9" x14ac:dyDescent="0.25">
      <c r="A14">
        <f>'Daily storage requirement'!A134</f>
        <v>132</v>
      </c>
      <c r="B14">
        <f>'Daily storage requirement'!B134</f>
        <v>40.551000000000002</v>
      </c>
      <c r="C14">
        <f>'Daily storage requirement'!C134</f>
        <v>57.591999999999999</v>
      </c>
      <c r="D14">
        <f t="shared" si="3"/>
        <v>17.040999999999997</v>
      </c>
      <c r="E14">
        <f t="shared" si="4"/>
        <v>17.040999999999997</v>
      </c>
      <c r="F14">
        <f t="shared" si="0"/>
        <v>40.551000000000002</v>
      </c>
      <c r="G14">
        <f t="shared" si="1"/>
        <v>0</v>
      </c>
      <c r="H14">
        <f t="shared" si="2"/>
        <v>17.040999999999997</v>
      </c>
    </row>
    <row r="15" spans="1:9" x14ac:dyDescent="0.25">
      <c r="A15">
        <f>'Daily storage requirement'!A135</f>
        <v>133</v>
      </c>
      <c r="B15">
        <f>'Daily storage requirement'!B135</f>
        <v>62.938000000000002</v>
      </c>
      <c r="C15">
        <f>'Daily storage requirement'!C135</f>
        <v>50.634399999999992</v>
      </c>
      <c r="D15">
        <f t="shared" si="3"/>
        <v>-12.30360000000001</v>
      </c>
      <c r="E15">
        <f t="shared" si="4"/>
        <v>0</v>
      </c>
      <c r="F15">
        <f t="shared" si="0"/>
        <v>50.634399999999992</v>
      </c>
      <c r="G15">
        <f t="shared" si="1"/>
        <v>-12.30360000000001</v>
      </c>
      <c r="H15">
        <f t="shared" si="2"/>
        <v>-12.30360000000001</v>
      </c>
    </row>
    <row r="16" spans="1:9" x14ac:dyDescent="0.25">
      <c r="A16">
        <f>'Daily storage requirement'!A136</f>
        <v>134</v>
      </c>
      <c r="B16">
        <f>'Daily storage requirement'!B136</f>
        <v>32.859000000000002</v>
      </c>
      <c r="C16">
        <f>'Daily storage requirement'!C136</f>
        <v>50.634399999999992</v>
      </c>
      <c r="D16">
        <f t="shared" si="3"/>
        <v>17.775399999999991</v>
      </c>
      <c r="E16">
        <f t="shared" si="4"/>
        <v>17.775399999999991</v>
      </c>
      <c r="F16">
        <f t="shared" si="0"/>
        <v>32.859000000000002</v>
      </c>
      <c r="G16">
        <f t="shared" si="1"/>
        <v>0</v>
      </c>
      <c r="H16">
        <f t="shared" si="2"/>
        <v>17.775399999999991</v>
      </c>
    </row>
    <row r="17" spans="1:10" x14ac:dyDescent="0.25">
      <c r="A17">
        <f>'Daily storage requirement'!A137</f>
        <v>135</v>
      </c>
      <c r="B17">
        <f>'Daily storage requirement'!B137</f>
        <v>39.064</v>
      </c>
      <c r="C17">
        <f>'Daily storage requirement'!C137</f>
        <v>50.634399999999992</v>
      </c>
      <c r="D17">
        <f t="shared" si="3"/>
        <v>11.570399999999992</v>
      </c>
      <c r="E17">
        <f t="shared" si="4"/>
        <v>11.570399999999992</v>
      </c>
      <c r="F17">
        <f t="shared" si="0"/>
        <v>39.064</v>
      </c>
      <c r="G17">
        <f t="shared" si="1"/>
        <v>0</v>
      </c>
      <c r="H17">
        <f t="shared" si="2"/>
        <v>11.570399999999992</v>
      </c>
    </row>
    <row r="18" spans="1:10" x14ac:dyDescent="0.25">
      <c r="A18">
        <f>'Daily storage requirement'!A138</f>
        <v>136</v>
      </c>
      <c r="B18">
        <f>'Daily storage requirement'!B138</f>
        <v>56.759</v>
      </c>
      <c r="C18">
        <f>'Daily storage requirement'!C138</f>
        <v>50.634399999999992</v>
      </c>
      <c r="D18">
        <f t="shared" si="3"/>
        <v>-6.124600000000008</v>
      </c>
      <c r="E18">
        <f t="shared" si="4"/>
        <v>0</v>
      </c>
      <c r="F18">
        <f t="shared" si="0"/>
        <v>50.634399999999992</v>
      </c>
      <c r="G18">
        <f t="shared" si="1"/>
        <v>-6.124600000000008</v>
      </c>
      <c r="H18">
        <f t="shared" si="2"/>
        <v>-6.124600000000008</v>
      </c>
      <c r="I18">
        <f>SUM(G18:G20)</f>
        <v>-21.929200000000016</v>
      </c>
    </row>
    <row r="19" spans="1:10" x14ac:dyDescent="0.25">
      <c r="A19">
        <f>'Daily storage requirement'!A139</f>
        <v>137</v>
      </c>
      <c r="B19">
        <f>'Daily storage requirement'!B139</f>
        <v>65.186999999999998</v>
      </c>
      <c r="C19">
        <f>'Daily storage requirement'!C139</f>
        <v>50.634399999999992</v>
      </c>
      <c r="D19">
        <f t="shared" si="3"/>
        <v>-14.552600000000005</v>
      </c>
      <c r="E19">
        <f t="shared" si="4"/>
        <v>0</v>
      </c>
      <c r="F19">
        <f t="shared" si="0"/>
        <v>50.634399999999992</v>
      </c>
      <c r="G19">
        <f t="shared" si="1"/>
        <v>-14.552600000000005</v>
      </c>
      <c r="H19">
        <f t="shared" si="2"/>
        <v>-14.552600000000005</v>
      </c>
    </row>
    <row r="20" spans="1:10" x14ac:dyDescent="0.25">
      <c r="A20">
        <f>'Daily storage requirement'!A140</f>
        <v>138</v>
      </c>
      <c r="B20">
        <f>'Daily storage requirement'!B140</f>
        <v>58.844000000000001</v>
      </c>
      <c r="C20">
        <f>'Daily storage requirement'!C140</f>
        <v>57.591999999999999</v>
      </c>
      <c r="D20">
        <f t="shared" si="3"/>
        <v>-1.2520000000000024</v>
      </c>
      <c r="E20">
        <f t="shared" si="4"/>
        <v>0</v>
      </c>
      <c r="F20">
        <f t="shared" si="0"/>
        <v>57.591999999999999</v>
      </c>
      <c r="G20">
        <f t="shared" si="1"/>
        <v>-1.2520000000000024</v>
      </c>
      <c r="H20">
        <f t="shared" si="2"/>
        <v>-1.2520000000000024</v>
      </c>
    </row>
    <row r="21" spans="1:10" x14ac:dyDescent="0.25">
      <c r="A21">
        <f>'Daily storage requirement'!A141</f>
        <v>139</v>
      </c>
      <c r="B21">
        <f>'Daily storage requirement'!B141</f>
        <v>54.542999999999999</v>
      </c>
      <c r="C21">
        <f>'Daily storage requirement'!C141</f>
        <v>57.591999999999999</v>
      </c>
      <c r="D21">
        <f t="shared" si="3"/>
        <v>3.0489999999999995</v>
      </c>
      <c r="E21">
        <f t="shared" si="4"/>
        <v>3.0489999999999995</v>
      </c>
      <c r="F21">
        <f t="shared" si="0"/>
        <v>54.542999999999999</v>
      </c>
      <c r="G21">
        <f t="shared" si="1"/>
        <v>0</v>
      </c>
      <c r="H21">
        <f t="shared" si="2"/>
        <v>3.0489999999999995</v>
      </c>
    </row>
    <row r="22" spans="1:10" x14ac:dyDescent="0.25">
      <c r="A22">
        <f>'Daily storage requirement'!A142</f>
        <v>140</v>
      </c>
      <c r="B22">
        <f>'Daily storage requirement'!B142</f>
        <v>45.588999999999999</v>
      </c>
      <c r="C22">
        <f>'Daily storage requirement'!C142</f>
        <v>50.634399999999992</v>
      </c>
      <c r="D22">
        <f t="shared" si="3"/>
        <v>5.0453999999999937</v>
      </c>
      <c r="E22">
        <f t="shared" si="4"/>
        <v>5.0453999999999937</v>
      </c>
      <c r="F22">
        <f t="shared" si="0"/>
        <v>45.588999999999999</v>
      </c>
      <c r="G22">
        <f t="shared" si="1"/>
        <v>0</v>
      </c>
      <c r="H22">
        <f t="shared" si="2"/>
        <v>5.0453999999999937</v>
      </c>
    </row>
    <row r="23" spans="1:10" x14ac:dyDescent="0.25">
      <c r="A23">
        <f>'Daily storage requirement'!A143</f>
        <v>141</v>
      </c>
      <c r="B23">
        <f>'Daily storage requirement'!B143</f>
        <v>59.423000000000002</v>
      </c>
      <c r="C23">
        <f>'Daily storage requirement'!C143</f>
        <v>50.634399999999992</v>
      </c>
      <c r="D23">
        <f t="shared" si="3"/>
        <v>-8.7886000000000095</v>
      </c>
      <c r="E23">
        <f t="shared" si="4"/>
        <v>0</v>
      </c>
      <c r="F23">
        <f t="shared" si="0"/>
        <v>50.634399999999992</v>
      </c>
      <c r="G23">
        <f t="shared" si="1"/>
        <v>-8.7886000000000095</v>
      </c>
      <c r="H23">
        <f t="shared" si="2"/>
        <v>-8.7886000000000095</v>
      </c>
      <c r="I23">
        <f>SUM(G23:G24)</f>
        <v>-11.374200000000016</v>
      </c>
    </row>
    <row r="24" spans="1:10" x14ac:dyDescent="0.25">
      <c r="A24">
        <f>'Daily storage requirement'!A144</f>
        <v>142</v>
      </c>
      <c r="B24">
        <f>'Daily storage requirement'!B144</f>
        <v>53.22</v>
      </c>
      <c r="C24">
        <f>'Daily storage requirement'!C144</f>
        <v>50.634399999999992</v>
      </c>
      <c r="D24">
        <f t="shared" si="3"/>
        <v>-2.5856000000000066</v>
      </c>
      <c r="E24">
        <f t="shared" si="4"/>
        <v>0</v>
      </c>
      <c r="F24">
        <f t="shared" si="0"/>
        <v>50.634399999999992</v>
      </c>
      <c r="G24">
        <f t="shared" si="1"/>
        <v>-2.5856000000000066</v>
      </c>
      <c r="H24">
        <f t="shared" si="2"/>
        <v>-2.5856000000000066</v>
      </c>
    </row>
    <row r="25" spans="1:10" x14ac:dyDescent="0.25">
      <c r="A25">
        <f>'Daily storage requirement'!A145</f>
        <v>143</v>
      </c>
      <c r="B25">
        <f>'Daily storage requirement'!B145</f>
        <v>48.362000000000002</v>
      </c>
      <c r="C25">
        <f>'Daily storage requirement'!C145</f>
        <v>50.634399999999992</v>
      </c>
      <c r="D25">
        <f t="shared" si="3"/>
        <v>2.2723999999999904</v>
      </c>
      <c r="E25">
        <f t="shared" si="4"/>
        <v>2.2723999999999904</v>
      </c>
      <c r="F25">
        <f t="shared" si="0"/>
        <v>48.362000000000002</v>
      </c>
      <c r="G25">
        <f t="shared" si="1"/>
        <v>0</v>
      </c>
      <c r="H25">
        <f t="shared" si="2"/>
        <v>2.2723999999999904</v>
      </c>
    </row>
    <row r="26" spans="1:10" x14ac:dyDescent="0.25">
      <c r="A26">
        <f>'Daily storage requirement'!A146</f>
        <v>144</v>
      </c>
      <c r="B26">
        <f>'Daily storage requirement'!B146</f>
        <v>37.238</v>
      </c>
      <c r="C26">
        <f>'Daily storage requirement'!C146</f>
        <v>50.634399999999992</v>
      </c>
      <c r="D26">
        <f t="shared" si="3"/>
        <v>13.396399999999993</v>
      </c>
      <c r="E26">
        <f t="shared" si="4"/>
        <v>13.396399999999993</v>
      </c>
      <c r="F26">
        <f t="shared" si="0"/>
        <v>37.238</v>
      </c>
      <c r="G26">
        <f t="shared" si="1"/>
        <v>0</v>
      </c>
      <c r="H26">
        <f t="shared" si="2"/>
        <v>13.396399999999993</v>
      </c>
    </row>
    <row r="27" spans="1:10" x14ac:dyDescent="0.25">
      <c r="A27">
        <f>'Daily storage requirement'!A147</f>
        <v>145</v>
      </c>
      <c r="B27">
        <f>'Daily storage requirement'!B147</f>
        <v>32.616</v>
      </c>
      <c r="C27">
        <f>'Daily storage requirement'!C147</f>
        <v>57.591999999999999</v>
      </c>
      <c r="D27">
        <f t="shared" si="3"/>
        <v>24.975999999999999</v>
      </c>
      <c r="E27">
        <f t="shared" si="4"/>
        <v>24.975999999999999</v>
      </c>
      <c r="F27">
        <f t="shared" si="0"/>
        <v>32.616</v>
      </c>
      <c r="G27">
        <f t="shared" si="1"/>
        <v>0</v>
      </c>
      <c r="H27">
        <f t="shared" si="2"/>
        <v>24.975999999999999</v>
      </c>
    </row>
    <row r="28" spans="1:10" x14ac:dyDescent="0.25">
      <c r="A28">
        <f>'Daily storage requirement'!A148</f>
        <v>146</v>
      </c>
      <c r="B28">
        <f>'Daily storage requirement'!B148</f>
        <v>51.024999999999999</v>
      </c>
      <c r="C28">
        <f>'Daily storage requirement'!C148</f>
        <v>57.591999999999999</v>
      </c>
      <c r="D28">
        <f t="shared" si="3"/>
        <v>6.5670000000000002</v>
      </c>
      <c r="E28">
        <f t="shared" si="4"/>
        <v>6.5670000000000002</v>
      </c>
      <c r="F28">
        <f t="shared" si="0"/>
        <v>51.024999999999999</v>
      </c>
      <c r="G28">
        <f t="shared" si="1"/>
        <v>0</v>
      </c>
      <c r="H28">
        <f t="shared" si="2"/>
        <v>6.5670000000000002</v>
      </c>
    </row>
    <row r="29" spans="1:10" x14ac:dyDescent="0.25">
      <c r="A29">
        <f>'Daily storage requirement'!A149</f>
        <v>147</v>
      </c>
      <c r="B29">
        <f>'Daily storage requirement'!B149</f>
        <v>61.195999999999998</v>
      </c>
      <c r="C29">
        <f>'Daily storage requirement'!C149</f>
        <v>50.634399999999992</v>
      </c>
      <c r="D29">
        <f t="shared" si="3"/>
        <v>-10.561600000000006</v>
      </c>
      <c r="E29">
        <f t="shared" si="4"/>
        <v>0</v>
      </c>
      <c r="F29">
        <f t="shared" si="0"/>
        <v>50.634399999999992</v>
      </c>
      <c r="G29">
        <f t="shared" si="1"/>
        <v>-10.561600000000006</v>
      </c>
      <c r="H29">
        <f t="shared" si="2"/>
        <v>-10.561600000000006</v>
      </c>
    </row>
    <row r="30" spans="1:10" x14ac:dyDescent="0.25">
      <c r="A30">
        <f>'Daily storage requirement'!A150</f>
        <v>148</v>
      </c>
      <c r="B30">
        <f>'Daily storage requirement'!B150</f>
        <v>39.951999999999998</v>
      </c>
      <c r="C30">
        <f>'Daily storage requirement'!C150</f>
        <v>50.634399999999992</v>
      </c>
      <c r="D30">
        <f t="shared" si="3"/>
        <v>10.682399999999994</v>
      </c>
      <c r="E30">
        <f t="shared" si="4"/>
        <v>10.682399999999994</v>
      </c>
      <c r="F30">
        <f t="shared" si="0"/>
        <v>39.951999999999998</v>
      </c>
      <c r="G30">
        <f t="shared" si="1"/>
        <v>0</v>
      </c>
      <c r="H30">
        <f t="shared" si="2"/>
        <v>10.682399999999994</v>
      </c>
    </row>
    <row r="31" spans="1:10" x14ac:dyDescent="0.25">
      <c r="A31">
        <f>'Daily storage requirement'!A151</f>
        <v>149</v>
      </c>
      <c r="B31">
        <f>'Daily storage requirement'!B151</f>
        <v>47.661000000000001</v>
      </c>
      <c r="C31">
        <f>'Daily storage requirement'!C151</f>
        <v>50.634399999999992</v>
      </c>
      <c r="D31">
        <f t="shared" si="3"/>
        <v>2.9733999999999909</v>
      </c>
      <c r="E31">
        <f t="shared" si="4"/>
        <v>2.9733999999999909</v>
      </c>
      <c r="F31">
        <f t="shared" si="0"/>
        <v>47.661000000000001</v>
      </c>
      <c r="G31">
        <f t="shared" si="1"/>
        <v>0</v>
      </c>
      <c r="H31">
        <f t="shared" si="2"/>
        <v>2.9733999999999909</v>
      </c>
    </row>
    <row r="32" spans="1:10" x14ac:dyDescent="0.25">
      <c r="A32">
        <f>'Daily storage requirement'!A152</f>
        <v>150</v>
      </c>
      <c r="B32">
        <f>'Daily storage requirement'!B152</f>
        <v>67.418999999999997</v>
      </c>
      <c r="C32">
        <f>'Daily storage requirement'!C152</f>
        <v>50.634399999999992</v>
      </c>
      <c r="D32">
        <f t="shared" si="3"/>
        <v>-16.784600000000005</v>
      </c>
      <c r="E32">
        <f t="shared" si="4"/>
        <v>0</v>
      </c>
      <c r="F32">
        <f t="shared" si="0"/>
        <v>50.634399999999992</v>
      </c>
      <c r="G32">
        <f t="shared" si="1"/>
        <v>-16.784600000000005</v>
      </c>
      <c r="H32">
        <f t="shared" si="2"/>
        <v>-16.784600000000005</v>
      </c>
      <c r="J32" t="s">
        <v>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447F-F084-473E-8E97-2B2142014F60}">
  <dimension ref="A1:G364"/>
  <sheetViews>
    <sheetView workbookViewId="0">
      <selection activeCell="E13" sqref="E13"/>
    </sheetView>
  </sheetViews>
  <sheetFormatPr defaultRowHeight="15" x14ac:dyDescent="0.25"/>
  <sheetData>
    <row r="1" spans="1:2" x14ac:dyDescent="0.25">
      <c r="A1">
        <v>1</v>
      </c>
      <c r="B1">
        <v>95.07</v>
      </c>
    </row>
    <row r="2" spans="1:2" x14ac:dyDescent="0.25">
      <c r="A2">
        <v>2</v>
      </c>
      <c r="B2">
        <v>92.27</v>
      </c>
    </row>
    <row r="3" spans="1:2" x14ac:dyDescent="0.25">
      <c r="A3">
        <v>3</v>
      </c>
      <c r="B3">
        <v>88.804000000000002</v>
      </c>
    </row>
    <row r="4" spans="1:2" x14ac:dyDescent="0.25">
      <c r="A4">
        <v>4</v>
      </c>
      <c r="B4">
        <v>65.322000000000003</v>
      </c>
    </row>
    <row r="5" spans="1:2" x14ac:dyDescent="0.25">
      <c r="A5">
        <v>5</v>
      </c>
      <c r="B5">
        <v>95.125</v>
      </c>
    </row>
    <row r="6" spans="1:2" x14ac:dyDescent="0.25">
      <c r="A6">
        <v>6</v>
      </c>
      <c r="B6">
        <v>99.052000000000007</v>
      </c>
    </row>
    <row r="7" spans="1:2" x14ac:dyDescent="0.25">
      <c r="A7">
        <v>7</v>
      </c>
      <c r="B7">
        <v>100.74299999999999</v>
      </c>
    </row>
    <row r="8" spans="1:2" x14ac:dyDescent="0.25">
      <c r="A8">
        <v>8</v>
      </c>
      <c r="B8">
        <v>76.584000000000003</v>
      </c>
    </row>
    <row r="9" spans="1:2" x14ac:dyDescent="0.25">
      <c r="A9">
        <v>9</v>
      </c>
      <c r="B9">
        <v>79.894000000000005</v>
      </c>
    </row>
    <row r="10" spans="1:2" x14ac:dyDescent="0.25">
      <c r="A10">
        <v>10</v>
      </c>
      <c r="B10">
        <v>81.09</v>
      </c>
    </row>
    <row r="11" spans="1:2" x14ac:dyDescent="0.25">
      <c r="A11">
        <v>11</v>
      </c>
      <c r="B11">
        <v>64.433000000000007</v>
      </c>
    </row>
    <row r="12" spans="1:2" x14ac:dyDescent="0.25">
      <c r="A12">
        <v>12</v>
      </c>
      <c r="B12">
        <v>82.537999999999997</v>
      </c>
    </row>
    <row r="13" spans="1:2" x14ac:dyDescent="0.25">
      <c r="A13">
        <v>13</v>
      </c>
      <c r="B13">
        <v>62.261000000000003</v>
      </c>
    </row>
    <row r="14" spans="1:2" x14ac:dyDescent="0.25">
      <c r="A14">
        <v>14</v>
      </c>
      <c r="B14">
        <v>67.674999999999997</v>
      </c>
    </row>
    <row r="15" spans="1:2" x14ac:dyDescent="0.25">
      <c r="A15">
        <v>15</v>
      </c>
      <c r="B15">
        <v>75.105999999999995</v>
      </c>
    </row>
    <row r="16" spans="1:2" x14ac:dyDescent="0.25">
      <c r="A16">
        <v>16</v>
      </c>
      <c r="B16">
        <v>65.212999999999994</v>
      </c>
    </row>
    <row r="17" spans="1:2" x14ac:dyDescent="0.25">
      <c r="A17">
        <v>17</v>
      </c>
      <c r="B17">
        <v>76.031999999999996</v>
      </c>
    </row>
    <row r="18" spans="1:2" x14ac:dyDescent="0.25">
      <c r="A18">
        <v>18</v>
      </c>
      <c r="B18">
        <v>60.817</v>
      </c>
    </row>
    <row r="19" spans="1:2" x14ac:dyDescent="0.25">
      <c r="A19">
        <v>19</v>
      </c>
      <c r="B19">
        <v>80.766999999999996</v>
      </c>
    </row>
    <row r="20" spans="1:2" x14ac:dyDescent="0.25">
      <c r="A20">
        <v>20</v>
      </c>
      <c r="B20">
        <v>58.2</v>
      </c>
    </row>
    <row r="21" spans="1:2" x14ac:dyDescent="0.25">
      <c r="A21">
        <v>21</v>
      </c>
      <c r="B21">
        <v>80.978999999999999</v>
      </c>
    </row>
    <row r="22" spans="1:2" x14ac:dyDescent="0.25">
      <c r="A22">
        <v>22</v>
      </c>
      <c r="B22">
        <v>63.396999999999998</v>
      </c>
    </row>
    <row r="23" spans="1:2" x14ac:dyDescent="0.25">
      <c r="A23">
        <v>23</v>
      </c>
      <c r="B23">
        <v>66.335999999999999</v>
      </c>
    </row>
    <row r="24" spans="1:2" x14ac:dyDescent="0.25">
      <c r="A24">
        <v>24</v>
      </c>
      <c r="B24">
        <v>67.567999999999998</v>
      </c>
    </row>
    <row r="25" spans="1:2" x14ac:dyDescent="0.25">
      <c r="A25">
        <v>25</v>
      </c>
      <c r="B25">
        <v>75.149000000000001</v>
      </c>
    </row>
    <row r="26" spans="1:2" x14ac:dyDescent="0.25">
      <c r="A26">
        <v>26</v>
      </c>
      <c r="B26">
        <v>100.77200000000001</v>
      </c>
    </row>
    <row r="27" spans="1:2" x14ac:dyDescent="0.25">
      <c r="A27">
        <v>27</v>
      </c>
      <c r="B27">
        <v>60.664999999999999</v>
      </c>
    </row>
    <row r="28" spans="1:2" x14ac:dyDescent="0.25">
      <c r="A28">
        <v>28</v>
      </c>
      <c r="B28">
        <v>59.408999999999999</v>
      </c>
    </row>
    <row r="29" spans="1:2" x14ac:dyDescent="0.25">
      <c r="A29">
        <v>29</v>
      </c>
      <c r="B29">
        <v>51.731000000000002</v>
      </c>
    </row>
    <row r="30" spans="1:2" x14ac:dyDescent="0.25">
      <c r="A30">
        <v>30</v>
      </c>
      <c r="B30">
        <v>67.769000000000005</v>
      </c>
    </row>
    <row r="31" spans="1:2" x14ac:dyDescent="0.25">
      <c r="A31">
        <v>31</v>
      </c>
      <c r="B31">
        <v>77.322000000000003</v>
      </c>
    </row>
    <row r="32" spans="1:2" x14ac:dyDescent="0.25">
      <c r="A32">
        <v>32</v>
      </c>
      <c r="B32">
        <v>83.406999999999996</v>
      </c>
    </row>
    <row r="33" spans="1:2" x14ac:dyDescent="0.25">
      <c r="A33">
        <v>33</v>
      </c>
      <c r="B33">
        <v>49.606999999999999</v>
      </c>
    </row>
    <row r="34" spans="1:2" x14ac:dyDescent="0.25">
      <c r="A34">
        <v>34</v>
      </c>
      <c r="B34">
        <v>94.745000000000005</v>
      </c>
    </row>
    <row r="35" spans="1:2" x14ac:dyDescent="0.25">
      <c r="A35">
        <v>35</v>
      </c>
      <c r="B35">
        <v>59.058</v>
      </c>
    </row>
    <row r="36" spans="1:2" x14ac:dyDescent="0.25">
      <c r="A36">
        <v>36</v>
      </c>
      <c r="B36">
        <v>61.399000000000001</v>
      </c>
    </row>
    <row r="37" spans="1:2" x14ac:dyDescent="0.25">
      <c r="A37">
        <v>37</v>
      </c>
      <c r="B37">
        <v>75.438000000000002</v>
      </c>
    </row>
    <row r="38" spans="1:2" x14ac:dyDescent="0.25">
      <c r="A38">
        <v>38</v>
      </c>
      <c r="B38">
        <v>74.332999999999998</v>
      </c>
    </row>
    <row r="39" spans="1:2" x14ac:dyDescent="0.25">
      <c r="A39">
        <v>39</v>
      </c>
      <c r="B39">
        <v>98.453999999999994</v>
      </c>
    </row>
    <row r="40" spans="1:2" x14ac:dyDescent="0.25">
      <c r="A40">
        <v>40</v>
      </c>
      <c r="B40">
        <v>85.525999999999996</v>
      </c>
    </row>
    <row r="41" spans="1:2" x14ac:dyDescent="0.25">
      <c r="A41">
        <v>41</v>
      </c>
      <c r="B41">
        <v>44.435000000000002</v>
      </c>
    </row>
    <row r="42" spans="1:2" x14ac:dyDescent="0.25">
      <c r="A42">
        <v>42</v>
      </c>
      <c r="B42">
        <v>92.491</v>
      </c>
    </row>
    <row r="43" spans="1:2" x14ac:dyDescent="0.25">
      <c r="A43">
        <v>43</v>
      </c>
      <c r="B43">
        <v>81.066999999999993</v>
      </c>
    </row>
    <row r="44" spans="1:2" x14ac:dyDescent="0.25">
      <c r="A44">
        <v>44</v>
      </c>
      <c r="B44">
        <v>81.545000000000002</v>
      </c>
    </row>
    <row r="45" spans="1:2" x14ac:dyDescent="0.25">
      <c r="A45">
        <v>45</v>
      </c>
      <c r="B45">
        <v>53.968000000000004</v>
      </c>
    </row>
    <row r="46" spans="1:2" x14ac:dyDescent="0.25">
      <c r="A46">
        <v>46</v>
      </c>
      <c r="B46">
        <v>80.06</v>
      </c>
    </row>
    <row r="47" spans="1:2" x14ac:dyDescent="0.25">
      <c r="A47">
        <v>47</v>
      </c>
      <c r="B47">
        <v>71.081000000000003</v>
      </c>
    </row>
    <row r="48" spans="1:2" x14ac:dyDescent="0.25">
      <c r="A48">
        <v>48</v>
      </c>
      <c r="B48">
        <v>60.801000000000002</v>
      </c>
    </row>
    <row r="49" spans="1:2" x14ac:dyDescent="0.25">
      <c r="A49">
        <v>49</v>
      </c>
      <c r="B49">
        <v>72.078000000000003</v>
      </c>
    </row>
    <row r="50" spans="1:2" x14ac:dyDescent="0.25">
      <c r="A50">
        <v>50</v>
      </c>
      <c r="B50">
        <v>76.47</v>
      </c>
    </row>
    <row r="51" spans="1:2" x14ac:dyDescent="0.25">
      <c r="A51">
        <v>51</v>
      </c>
      <c r="B51">
        <v>47.877000000000002</v>
      </c>
    </row>
    <row r="52" spans="1:2" x14ac:dyDescent="0.25">
      <c r="A52">
        <v>52</v>
      </c>
      <c r="B52">
        <v>44.078000000000003</v>
      </c>
    </row>
    <row r="53" spans="1:2" x14ac:dyDescent="0.25">
      <c r="A53">
        <v>53</v>
      </c>
      <c r="B53">
        <v>54.02</v>
      </c>
    </row>
    <row r="54" spans="1:2" x14ac:dyDescent="0.25">
      <c r="A54">
        <v>54</v>
      </c>
      <c r="B54">
        <v>42.036000000000001</v>
      </c>
    </row>
    <row r="55" spans="1:2" x14ac:dyDescent="0.25">
      <c r="A55">
        <v>55</v>
      </c>
      <c r="B55">
        <v>49.405999999999999</v>
      </c>
    </row>
    <row r="56" spans="1:2" x14ac:dyDescent="0.25">
      <c r="A56">
        <v>56</v>
      </c>
      <c r="B56">
        <v>63.82</v>
      </c>
    </row>
    <row r="57" spans="1:2" x14ac:dyDescent="0.25">
      <c r="A57">
        <v>57</v>
      </c>
      <c r="B57">
        <v>41.871000000000002</v>
      </c>
    </row>
    <row r="58" spans="1:2" x14ac:dyDescent="0.25">
      <c r="A58">
        <v>58</v>
      </c>
      <c r="B58">
        <v>78.213999999999999</v>
      </c>
    </row>
    <row r="59" spans="1:2" x14ac:dyDescent="0.25">
      <c r="A59">
        <v>59</v>
      </c>
      <c r="B59">
        <v>36.68</v>
      </c>
    </row>
    <row r="60" spans="1:2" x14ac:dyDescent="0.25">
      <c r="A60">
        <v>60</v>
      </c>
      <c r="B60">
        <v>31.190999999999999</v>
      </c>
    </row>
    <row r="61" spans="1:2" x14ac:dyDescent="0.25">
      <c r="A61">
        <v>61</v>
      </c>
      <c r="B61">
        <v>67.617000000000004</v>
      </c>
    </row>
    <row r="62" spans="1:2" x14ac:dyDescent="0.25">
      <c r="A62">
        <v>62</v>
      </c>
      <c r="B62">
        <v>46.017000000000003</v>
      </c>
    </row>
    <row r="63" spans="1:2" x14ac:dyDescent="0.25">
      <c r="A63">
        <v>63</v>
      </c>
      <c r="B63">
        <v>64.171999999999997</v>
      </c>
    </row>
    <row r="64" spans="1:2" x14ac:dyDescent="0.25">
      <c r="A64">
        <v>64</v>
      </c>
      <c r="B64">
        <v>78.566000000000003</v>
      </c>
    </row>
    <row r="65" spans="1:2" x14ac:dyDescent="0.25">
      <c r="A65">
        <v>65</v>
      </c>
      <c r="B65">
        <v>48.343000000000004</v>
      </c>
    </row>
    <row r="66" spans="1:2" x14ac:dyDescent="0.25">
      <c r="A66">
        <v>66</v>
      </c>
      <c r="B66">
        <v>60.621000000000002</v>
      </c>
    </row>
    <row r="67" spans="1:2" x14ac:dyDescent="0.25">
      <c r="A67">
        <v>67</v>
      </c>
      <c r="B67">
        <v>41.283000000000001</v>
      </c>
    </row>
    <row r="68" spans="1:2" x14ac:dyDescent="0.25">
      <c r="A68">
        <v>68</v>
      </c>
      <c r="B68">
        <v>57.889000000000003</v>
      </c>
    </row>
    <row r="69" spans="1:2" x14ac:dyDescent="0.25">
      <c r="A69">
        <v>69</v>
      </c>
      <c r="B69">
        <v>46.488</v>
      </c>
    </row>
    <row r="70" spans="1:2" x14ac:dyDescent="0.25">
      <c r="A70">
        <v>70</v>
      </c>
      <c r="B70">
        <v>60.999000000000002</v>
      </c>
    </row>
    <row r="71" spans="1:2" x14ac:dyDescent="0.25">
      <c r="A71">
        <v>71</v>
      </c>
      <c r="B71">
        <v>47.777000000000001</v>
      </c>
    </row>
    <row r="72" spans="1:2" x14ac:dyDescent="0.25">
      <c r="A72">
        <v>72</v>
      </c>
      <c r="B72">
        <v>52.264000000000003</v>
      </c>
    </row>
    <row r="73" spans="1:2" x14ac:dyDescent="0.25">
      <c r="A73">
        <v>73</v>
      </c>
      <c r="B73">
        <v>50.472000000000001</v>
      </c>
    </row>
    <row r="74" spans="1:2" x14ac:dyDescent="0.25">
      <c r="A74">
        <v>74</v>
      </c>
      <c r="B74">
        <v>57.301000000000002</v>
      </c>
    </row>
    <row r="75" spans="1:2" x14ac:dyDescent="0.25">
      <c r="A75">
        <v>75</v>
      </c>
      <c r="B75">
        <v>47.241999999999997</v>
      </c>
    </row>
    <row r="76" spans="1:2" x14ac:dyDescent="0.25">
      <c r="A76">
        <v>76</v>
      </c>
      <c r="B76">
        <v>46.725000000000001</v>
      </c>
    </row>
    <row r="77" spans="1:2" x14ac:dyDescent="0.25">
      <c r="A77">
        <v>77</v>
      </c>
      <c r="B77">
        <v>73.825999999999993</v>
      </c>
    </row>
    <row r="78" spans="1:2" x14ac:dyDescent="0.25">
      <c r="A78">
        <v>78</v>
      </c>
      <c r="B78">
        <v>54.091000000000001</v>
      </c>
    </row>
    <row r="79" spans="1:2" x14ac:dyDescent="0.25">
      <c r="A79">
        <v>79</v>
      </c>
      <c r="B79">
        <v>54.692</v>
      </c>
    </row>
    <row r="80" spans="1:2" x14ac:dyDescent="0.25">
      <c r="A80">
        <v>80</v>
      </c>
      <c r="B80">
        <v>48.942999999999998</v>
      </c>
    </row>
    <row r="81" spans="1:2" x14ac:dyDescent="0.25">
      <c r="A81">
        <v>81</v>
      </c>
      <c r="B81">
        <v>50.404000000000003</v>
      </c>
    </row>
    <row r="82" spans="1:2" x14ac:dyDescent="0.25">
      <c r="A82">
        <v>82</v>
      </c>
      <c r="B82">
        <v>41.81</v>
      </c>
    </row>
    <row r="83" spans="1:2" x14ac:dyDescent="0.25">
      <c r="A83">
        <v>83</v>
      </c>
      <c r="B83">
        <v>52.326000000000001</v>
      </c>
    </row>
    <row r="84" spans="1:2" x14ac:dyDescent="0.25">
      <c r="A84">
        <v>84</v>
      </c>
      <c r="B84">
        <v>60.811</v>
      </c>
    </row>
    <row r="85" spans="1:2" x14ac:dyDescent="0.25">
      <c r="A85">
        <v>85</v>
      </c>
      <c r="B85">
        <v>44.78</v>
      </c>
    </row>
    <row r="86" spans="1:2" x14ac:dyDescent="0.25">
      <c r="A86">
        <v>86</v>
      </c>
      <c r="B86">
        <v>54.783999999999999</v>
      </c>
    </row>
    <row r="87" spans="1:2" x14ac:dyDescent="0.25">
      <c r="A87">
        <v>87</v>
      </c>
      <c r="B87">
        <v>47.886000000000003</v>
      </c>
    </row>
    <row r="88" spans="1:2" x14ac:dyDescent="0.25">
      <c r="A88">
        <v>88</v>
      </c>
      <c r="B88">
        <v>48.941000000000003</v>
      </c>
    </row>
    <row r="89" spans="1:2" x14ac:dyDescent="0.25">
      <c r="A89">
        <v>89</v>
      </c>
      <c r="B89">
        <v>45.286000000000001</v>
      </c>
    </row>
    <row r="90" spans="1:2" x14ac:dyDescent="0.25">
      <c r="A90">
        <v>90</v>
      </c>
      <c r="B90">
        <v>51.41</v>
      </c>
    </row>
    <row r="91" spans="1:2" x14ac:dyDescent="0.25">
      <c r="A91">
        <v>91</v>
      </c>
      <c r="B91">
        <v>64.191999999999993</v>
      </c>
    </row>
    <row r="92" spans="1:2" x14ac:dyDescent="0.25">
      <c r="A92">
        <v>92</v>
      </c>
      <c r="B92">
        <v>45.981000000000002</v>
      </c>
    </row>
    <row r="93" spans="1:2" x14ac:dyDescent="0.25">
      <c r="A93">
        <v>93</v>
      </c>
      <c r="B93">
        <v>61.412999999999997</v>
      </c>
    </row>
    <row r="94" spans="1:2" x14ac:dyDescent="0.25">
      <c r="A94">
        <v>94</v>
      </c>
      <c r="B94">
        <v>69.143000000000001</v>
      </c>
    </row>
    <row r="95" spans="1:2" x14ac:dyDescent="0.25">
      <c r="A95">
        <v>95</v>
      </c>
      <c r="B95">
        <v>71.766000000000005</v>
      </c>
    </row>
    <row r="96" spans="1:2" x14ac:dyDescent="0.25">
      <c r="A96">
        <v>96</v>
      </c>
      <c r="B96">
        <v>68.444000000000003</v>
      </c>
    </row>
    <row r="97" spans="1:2" x14ac:dyDescent="0.25">
      <c r="A97">
        <v>97</v>
      </c>
      <c r="B97">
        <v>59.241</v>
      </c>
    </row>
    <row r="98" spans="1:2" x14ac:dyDescent="0.25">
      <c r="A98">
        <v>98</v>
      </c>
      <c r="B98">
        <v>68.484999999999999</v>
      </c>
    </row>
    <row r="99" spans="1:2" x14ac:dyDescent="0.25">
      <c r="A99">
        <v>99</v>
      </c>
      <c r="B99">
        <v>51.981999999999999</v>
      </c>
    </row>
    <row r="100" spans="1:2" x14ac:dyDescent="0.25">
      <c r="A100">
        <v>100</v>
      </c>
      <c r="B100">
        <v>44.5</v>
      </c>
    </row>
    <row r="101" spans="1:2" x14ac:dyDescent="0.25">
      <c r="A101">
        <v>101</v>
      </c>
      <c r="B101">
        <v>51.765999999999998</v>
      </c>
    </row>
    <row r="102" spans="1:2" x14ac:dyDescent="0.25">
      <c r="A102">
        <v>102</v>
      </c>
      <c r="B102">
        <v>72.313999999999993</v>
      </c>
    </row>
    <row r="103" spans="1:2" x14ac:dyDescent="0.25">
      <c r="A103">
        <v>103</v>
      </c>
      <c r="B103">
        <v>34.017000000000003</v>
      </c>
    </row>
    <row r="104" spans="1:2" x14ac:dyDescent="0.25">
      <c r="A104">
        <v>104</v>
      </c>
      <c r="B104">
        <v>50.96</v>
      </c>
    </row>
    <row r="105" spans="1:2" x14ac:dyDescent="0.25">
      <c r="A105">
        <v>105</v>
      </c>
      <c r="B105">
        <v>86.906999999999996</v>
      </c>
    </row>
    <row r="106" spans="1:2" x14ac:dyDescent="0.25">
      <c r="A106">
        <v>106</v>
      </c>
      <c r="B106">
        <v>65.959000000000003</v>
      </c>
    </row>
    <row r="107" spans="1:2" x14ac:dyDescent="0.25">
      <c r="A107">
        <v>107</v>
      </c>
      <c r="B107">
        <v>54.328000000000003</v>
      </c>
    </row>
    <row r="108" spans="1:2" x14ac:dyDescent="0.25">
      <c r="A108">
        <v>108</v>
      </c>
      <c r="B108">
        <v>30.672000000000001</v>
      </c>
    </row>
    <row r="109" spans="1:2" x14ac:dyDescent="0.25">
      <c r="A109">
        <v>109</v>
      </c>
      <c r="B109">
        <v>63.194000000000003</v>
      </c>
    </row>
    <row r="110" spans="1:2" x14ac:dyDescent="0.25">
      <c r="A110">
        <v>110</v>
      </c>
      <c r="B110">
        <v>52.706000000000003</v>
      </c>
    </row>
    <row r="111" spans="1:2" x14ac:dyDescent="0.25">
      <c r="A111">
        <v>111</v>
      </c>
      <c r="B111">
        <v>50.567</v>
      </c>
    </row>
    <row r="112" spans="1:2" x14ac:dyDescent="0.25">
      <c r="A112">
        <v>112</v>
      </c>
      <c r="B112">
        <v>49.545000000000002</v>
      </c>
    </row>
    <row r="113" spans="1:2" x14ac:dyDescent="0.25">
      <c r="A113">
        <v>113</v>
      </c>
      <c r="B113">
        <v>44.491</v>
      </c>
    </row>
    <row r="114" spans="1:2" x14ac:dyDescent="0.25">
      <c r="A114">
        <v>114</v>
      </c>
      <c r="B114">
        <v>58.421999999999997</v>
      </c>
    </row>
    <row r="115" spans="1:2" x14ac:dyDescent="0.25">
      <c r="A115">
        <v>115</v>
      </c>
      <c r="B115">
        <v>52.387</v>
      </c>
    </row>
    <row r="116" spans="1:2" x14ac:dyDescent="0.25">
      <c r="A116">
        <v>116</v>
      </c>
      <c r="B116">
        <v>67.025999999999996</v>
      </c>
    </row>
    <row r="117" spans="1:2" x14ac:dyDescent="0.25">
      <c r="A117">
        <v>117</v>
      </c>
      <c r="B117">
        <v>53.640999999999998</v>
      </c>
    </row>
    <row r="118" spans="1:2" x14ac:dyDescent="0.25">
      <c r="A118">
        <v>118</v>
      </c>
      <c r="B118">
        <v>68.08</v>
      </c>
    </row>
    <row r="119" spans="1:2" x14ac:dyDescent="0.25">
      <c r="A119">
        <v>119</v>
      </c>
      <c r="B119">
        <v>39.575000000000003</v>
      </c>
    </row>
    <row r="120" spans="1:2" x14ac:dyDescent="0.25">
      <c r="A120">
        <v>120</v>
      </c>
      <c r="B120">
        <v>56.667999999999999</v>
      </c>
    </row>
    <row r="121" spans="1:2" x14ac:dyDescent="0.25">
      <c r="A121">
        <v>121</v>
      </c>
      <c r="B121">
        <v>69.2</v>
      </c>
    </row>
    <row r="122" spans="1:2" x14ac:dyDescent="0.25">
      <c r="A122">
        <v>122</v>
      </c>
      <c r="B122">
        <v>58.116999999999997</v>
      </c>
    </row>
    <row r="123" spans="1:2" x14ac:dyDescent="0.25">
      <c r="A123">
        <v>123</v>
      </c>
      <c r="B123">
        <v>39.997</v>
      </c>
    </row>
    <row r="124" spans="1:2" x14ac:dyDescent="0.25">
      <c r="A124">
        <v>124</v>
      </c>
      <c r="B124">
        <v>38.426000000000002</v>
      </c>
    </row>
    <row r="125" spans="1:2" x14ac:dyDescent="0.25">
      <c r="A125">
        <v>125</v>
      </c>
      <c r="B125">
        <v>45.905999999999999</v>
      </c>
    </row>
    <row r="126" spans="1:2" x14ac:dyDescent="0.25">
      <c r="A126">
        <v>126</v>
      </c>
      <c r="B126">
        <v>39.337000000000003</v>
      </c>
    </row>
    <row r="127" spans="1:2" x14ac:dyDescent="0.25">
      <c r="A127">
        <v>127</v>
      </c>
      <c r="B127">
        <v>52.609000000000002</v>
      </c>
    </row>
    <row r="128" spans="1:2" x14ac:dyDescent="0.25">
      <c r="A128">
        <v>128</v>
      </c>
      <c r="B128">
        <v>58.64</v>
      </c>
    </row>
    <row r="129" spans="1:2" x14ac:dyDescent="0.25">
      <c r="A129">
        <v>129</v>
      </c>
      <c r="B129">
        <v>55.720999999999997</v>
      </c>
    </row>
    <row r="130" spans="1:2" x14ac:dyDescent="0.25">
      <c r="A130">
        <v>130</v>
      </c>
      <c r="B130">
        <v>54.112000000000002</v>
      </c>
    </row>
    <row r="131" spans="1:2" x14ac:dyDescent="0.25">
      <c r="A131">
        <v>131</v>
      </c>
      <c r="B131">
        <v>59.884</v>
      </c>
    </row>
    <row r="132" spans="1:2" x14ac:dyDescent="0.25">
      <c r="A132">
        <v>132</v>
      </c>
      <c r="B132">
        <v>56.832999999999998</v>
      </c>
    </row>
    <row r="133" spans="1:2" x14ac:dyDescent="0.25">
      <c r="A133">
        <v>133</v>
      </c>
      <c r="B133">
        <v>40.551000000000002</v>
      </c>
    </row>
    <row r="134" spans="1:2" x14ac:dyDescent="0.25">
      <c r="A134">
        <v>134</v>
      </c>
      <c r="B134">
        <v>62.938000000000002</v>
      </c>
    </row>
    <row r="135" spans="1:2" x14ac:dyDescent="0.25">
      <c r="A135">
        <v>135</v>
      </c>
      <c r="B135">
        <v>32.859000000000002</v>
      </c>
    </row>
    <row r="136" spans="1:2" x14ac:dyDescent="0.25">
      <c r="A136">
        <v>136</v>
      </c>
      <c r="B136">
        <v>39.064</v>
      </c>
    </row>
    <row r="137" spans="1:2" x14ac:dyDescent="0.25">
      <c r="A137">
        <v>137</v>
      </c>
      <c r="B137">
        <v>56.759</v>
      </c>
    </row>
    <row r="138" spans="1:2" x14ac:dyDescent="0.25">
      <c r="A138">
        <v>138</v>
      </c>
      <c r="B138">
        <v>65.186999999999998</v>
      </c>
    </row>
    <row r="139" spans="1:2" x14ac:dyDescent="0.25">
      <c r="A139">
        <v>139</v>
      </c>
      <c r="B139">
        <v>58.844000000000001</v>
      </c>
    </row>
    <row r="140" spans="1:2" x14ac:dyDescent="0.25">
      <c r="A140">
        <v>140</v>
      </c>
      <c r="B140">
        <v>54.542999999999999</v>
      </c>
    </row>
    <row r="141" spans="1:2" x14ac:dyDescent="0.25">
      <c r="A141">
        <v>141</v>
      </c>
      <c r="B141">
        <v>45.588999999999999</v>
      </c>
    </row>
    <row r="142" spans="1:2" x14ac:dyDescent="0.25">
      <c r="A142">
        <v>142</v>
      </c>
      <c r="B142">
        <v>59.423000000000002</v>
      </c>
    </row>
    <row r="143" spans="1:2" x14ac:dyDescent="0.25">
      <c r="A143">
        <v>143</v>
      </c>
      <c r="B143">
        <v>53.22</v>
      </c>
    </row>
    <row r="144" spans="1:2" x14ac:dyDescent="0.25">
      <c r="A144">
        <v>144</v>
      </c>
      <c r="B144">
        <v>48.362000000000002</v>
      </c>
    </row>
    <row r="145" spans="1:4" x14ac:dyDescent="0.25">
      <c r="A145">
        <v>145</v>
      </c>
      <c r="B145">
        <v>37.238</v>
      </c>
    </row>
    <row r="146" spans="1:4" x14ac:dyDescent="0.25">
      <c r="A146">
        <v>146</v>
      </c>
      <c r="B146">
        <v>32.616</v>
      </c>
    </row>
    <row r="147" spans="1:4" x14ac:dyDescent="0.25">
      <c r="A147">
        <v>147</v>
      </c>
      <c r="B147">
        <v>51.024999999999999</v>
      </c>
    </row>
    <row r="148" spans="1:4" x14ac:dyDescent="0.25">
      <c r="A148">
        <v>148</v>
      </c>
      <c r="B148">
        <v>61.195999999999998</v>
      </c>
    </row>
    <row r="149" spans="1:4" x14ac:dyDescent="0.25">
      <c r="A149">
        <v>149</v>
      </c>
      <c r="B149">
        <v>39.951999999999998</v>
      </c>
    </row>
    <row r="150" spans="1:4" x14ac:dyDescent="0.25">
      <c r="A150">
        <v>150</v>
      </c>
      <c r="B150">
        <v>47.661000000000001</v>
      </c>
    </row>
    <row r="151" spans="1:4" x14ac:dyDescent="0.25">
      <c r="A151">
        <v>151</v>
      </c>
      <c r="B151">
        <v>67.418999999999997</v>
      </c>
    </row>
    <row r="152" spans="1:4" x14ac:dyDescent="0.25">
      <c r="A152">
        <v>152</v>
      </c>
      <c r="B152">
        <v>64.302999999999997</v>
      </c>
    </row>
    <row r="153" spans="1:4" x14ac:dyDescent="0.25">
      <c r="A153">
        <v>153</v>
      </c>
      <c r="B153">
        <v>39.595999999999997</v>
      </c>
    </row>
    <row r="154" spans="1:4" x14ac:dyDescent="0.25">
      <c r="A154">
        <v>154</v>
      </c>
      <c r="B154">
        <v>64.641999999999996</v>
      </c>
    </row>
    <row r="155" spans="1:4" x14ac:dyDescent="0.25">
      <c r="A155">
        <v>155</v>
      </c>
      <c r="B155">
        <v>58.274000000000001</v>
      </c>
    </row>
    <row r="156" spans="1:4" x14ac:dyDescent="0.25">
      <c r="A156">
        <v>156</v>
      </c>
      <c r="B156">
        <v>32.545999999999999</v>
      </c>
    </row>
    <row r="157" spans="1:4" x14ac:dyDescent="0.25">
      <c r="A157">
        <v>157</v>
      </c>
      <c r="B157">
        <v>22.052</v>
      </c>
      <c r="C157">
        <v>267</v>
      </c>
      <c r="D157" s="4">
        <v>0.73</v>
      </c>
    </row>
    <row r="158" spans="1:4" x14ac:dyDescent="0.25">
      <c r="A158">
        <v>158</v>
      </c>
      <c r="B158">
        <v>53.61</v>
      </c>
    </row>
    <row r="159" spans="1:4" x14ac:dyDescent="0.25">
      <c r="A159">
        <v>159</v>
      </c>
      <c r="B159">
        <v>61.463000000000001</v>
      </c>
    </row>
    <row r="160" spans="1:4" x14ac:dyDescent="0.25">
      <c r="A160">
        <v>160</v>
      </c>
      <c r="B160">
        <v>38.375999999999998</v>
      </c>
    </row>
    <row r="161" spans="1:2" x14ac:dyDescent="0.25">
      <c r="A161">
        <v>161</v>
      </c>
      <c r="B161">
        <v>69.317999999999998</v>
      </c>
    </row>
    <row r="162" spans="1:2" x14ac:dyDescent="0.25">
      <c r="A162">
        <v>162</v>
      </c>
      <c r="B162">
        <v>61.609000000000002</v>
      </c>
    </row>
    <row r="163" spans="1:2" x14ac:dyDescent="0.25">
      <c r="A163">
        <v>163</v>
      </c>
      <c r="B163">
        <v>63.811</v>
      </c>
    </row>
    <row r="164" spans="1:2" x14ac:dyDescent="0.25">
      <c r="A164">
        <v>164</v>
      </c>
      <c r="B164">
        <v>53.404000000000003</v>
      </c>
    </row>
    <row r="165" spans="1:2" x14ac:dyDescent="0.25">
      <c r="A165">
        <v>165</v>
      </c>
      <c r="B165">
        <v>54.612000000000002</v>
      </c>
    </row>
    <row r="166" spans="1:2" x14ac:dyDescent="0.25">
      <c r="A166">
        <v>166</v>
      </c>
      <c r="B166">
        <v>63.2</v>
      </c>
    </row>
    <row r="167" spans="1:2" x14ac:dyDescent="0.25">
      <c r="A167">
        <v>167</v>
      </c>
      <c r="B167">
        <v>65.153000000000006</v>
      </c>
    </row>
    <row r="168" spans="1:2" x14ac:dyDescent="0.25">
      <c r="A168">
        <v>168</v>
      </c>
      <c r="B168">
        <v>60.19</v>
      </c>
    </row>
    <row r="169" spans="1:2" x14ac:dyDescent="0.25">
      <c r="A169">
        <v>169</v>
      </c>
      <c r="B169">
        <v>67.075999999999993</v>
      </c>
    </row>
    <row r="170" spans="1:2" x14ac:dyDescent="0.25">
      <c r="A170">
        <v>170</v>
      </c>
      <c r="B170">
        <v>58.408999999999999</v>
      </c>
    </row>
    <row r="171" spans="1:2" x14ac:dyDescent="0.25">
      <c r="A171">
        <v>171</v>
      </c>
      <c r="B171">
        <v>42.343000000000004</v>
      </c>
    </row>
    <row r="172" spans="1:2" x14ac:dyDescent="0.25">
      <c r="A172">
        <v>172</v>
      </c>
      <c r="B172">
        <v>52.728000000000002</v>
      </c>
    </row>
    <row r="173" spans="1:2" x14ac:dyDescent="0.25">
      <c r="A173">
        <v>173</v>
      </c>
      <c r="B173">
        <v>52.491999999999997</v>
      </c>
    </row>
    <row r="174" spans="1:2" x14ac:dyDescent="0.25">
      <c r="A174">
        <v>174</v>
      </c>
      <c r="B174">
        <v>47.033999999999999</v>
      </c>
    </row>
    <row r="175" spans="1:2" x14ac:dyDescent="0.25">
      <c r="A175">
        <v>175</v>
      </c>
      <c r="B175">
        <v>44.886000000000003</v>
      </c>
    </row>
    <row r="176" spans="1:2" x14ac:dyDescent="0.25">
      <c r="A176">
        <v>176</v>
      </c>
      <c r="B176">
        <v>59.616999999999997</v>
      </c>
    </row>
    <row r="177" spans="1:2" x14ac:dyDescent="0.25">
      <c r="A177">
        <v>177</v>
      </c>
      <c r="B177">
        <v>49.42</v>
      </c>
    </row>
    <row r="178" spans="1:2" x14ac:dyDescent="0.25">
      <c r="A178">
        <v>178</v>
      </c>
      <c r="B178">
        <v>66.373999999999995</v>
      </c>
    </row>
    <row r="179" spans="1:2" x14ac:dyDescent="0.25">
      <c r="A179">
        <v>179</v>
      </c>
      <c r="B179">
        <v>55.029000000000003</v>
      </c>
    </row>
    <row r="180" spans="1:2" x14ac:dyDescent="0.25">
      <c r="A180">
        <v>180</v>
      </c>
      <c r="B180">
        <v>62.468000000000004</v>
      </c>
    </row>
    <row r="181" spans="1:2" x14ac:dyDescent="0.25">
      <c r="A181">
        <v>181</v>
      </c>
      <c r="B181">
        <v>43.319000000000003</v>
      </c>
    </row>
    <row r="182" spans="1:2" x14ac:dyDescent="0.25">
      <c r="A182">
        <v>182</v>
      </c>
      <c r="B182">
        <v>61.15</v>
      </c>
    </row>
    <row r="183" spans="1:2" x14ac:dyDescent="0.25">
      <c r="A183">
        <v>183</v>
      </c>
      <c r="B183">
        <v>65.825000000000003</v>
      </c>
    </row>
    <row r="184" spans="1:2" x14ac:dyDescent="0.25">
      <c r="A184">
        <v>184</v>
      </c>
      <c r="B184">
        <v>40.840000000000003</v>
      </c>
    </row>
    <row r="185" spans="1:2" x14ac:dyDescent="0.25">
      <c r="A185">
        <v>185</v>
      </c>
      <c r="B185">
        <v>35.161999999999999</v>
      </c>
    </row>
    <row r="186" spans="1:2" x14ac:dyDescent="0.25">
      <c r="A186">
        <v>186</v>
      </c>
      <c r="B186">
        <v>35.656999999999996</v>
      </c>
    </row>
    <row r="187" spans="1:2" x14ac:dyDescent="0.25">
      <c r="A187">
        <v>187</v>
      </c>
      <c r="B187">
        <v>68.096999999999994</v>
      </c>
    </row>
    <row r="188" spans="1:2" x14ac:dyDescent="0.25">
      <c r="A188">
        <v>188</v>
      </c>
      <c r="B188">
        <v>36.526000000000003</v>
      </c>
    </row>
    <row r="189" spans="1:2" x14ac:dyDescent="0.25">
      <c r="A189">
        <v>189</v>
      </c>
      <c r="B189">
        <v>47.198999999999998</v>
      </c>
    </row>
    <row r="190" spans="1:2" x14ac:dyDescent="0.25">
      <c r="A190">
        <v>190</v>
      </c>
      <c r="B190">
        <v>53.252000000000002</v>
      </c>
    </row>
    <row r="191" spans="1:2" x14ac:dyDescent="0.25">
      <c r="A191">
        <v>191</v>
      </c>
      <c r="B191">
        <v>55.811999999999998</v>
      </c>
    </row>
    <row r="192" spans="1:2" x14ac:dyDescent="0.25">
      <c r="A192">
        <v>192</v>
      </c>
      <c r="B192">
        <v>49.156999999999996</v>
      </c>
    </row>
    <row r="193" spans="1:2" x14ac:dyDescent="0.25">
      <c r="A193">
        <v>193</v>
      </c>
      <c r="B193">
        <v>46.534999999999997</v>
      </c>
    </row>
    <row r="194" spans="1:2" x14ac:dyDescent="0.25">
      <c r="A194">
        <v>194</v>
      </c>
      <c r="B194">
        <v>58.622</v>
      </c>
    </row>
    <row r="195" spans="1:2" x14ac:dyDescent="0.25">
      <c r="A195">
        <v>195</v>
      </c>
      <c r="B195">
        <v>64.209000000000003</v>
      </c>
    </row>
    <row r="196" spans="1:2" x14ac:dyDescent="0.25">
      <c r="A196">
        <v>196</v>
      </c>
      <c r="B196">
        <v>52.232999999999997</v>
      </c>
    </row>
    <row r="197" spans="1:2" x14ac:dyDescent="0.25">
      <c r="A197">
        <v>197</v>
      </c>
      <c r="B197">
        <v>53.756999999999998</v>
      </c>
    </row>
    <row r="198" spans="1:2" x14ac:dyDescent="0.25">
      <c r="A198">
        <v>198</v>
      </c>
      <c r="B198">
        <v>64.257999999999996</v>
      </c>
    </row>
    <row r="199" spans="1:2" x14ac:dyDescent="0.25">
      <c r="A199">
        <v>199</v>
      </c>
      <c r="B199">
        <v>35.119999999999997</v>
      </c>
    </row>
    <row r="200" spans="1:2" x14ac:dyDescent="0.25">
      <c r="A200">
        <v>200</v>
      </c>
      <c r="B200">
        <v>51.615000000000002</v>
      </c>
    </row>
    <row r="201" spans="1:2" x14ac:dyDescent="0.25">
      <c r="A201">
        <v>201</v>
      </c>
      <c r="B201">
        <v>52.03</v>
      </c>
    </row>
    <row r="202" spans="1:2" x14ac:dyDescent="0.25">
      <c r="A202">
        <v>202</v>
      </c>
      <c r="B202">
        <v>62.158000000000001</v>
      </c>
    </row>
    <row r="203" spans="1:2" x14ac:dyDescent="0.25">
      <c r="A203">
        <v>203</v>
      </c>
      <c r="B203">
        <v>53.148000000000003</v>
      </c>
    </row>
    <row r="204" spans="1:2" x14ac:dyDescent="0.25">
      <c r="A204">
        <v>204</v>
      </c>
      <c r="B204">
        <v>48.805999999999997</v>
      </c>
    </row>
    <row r="205" spans="1:2" x14ac:dyDescent="0.25">
      <c r="A205">
        <v>205</v>
      </c>
      <c r="B205">
        <v>58.755000000000003</v>
      </c>
    </row>
    <row r="206" spans="1:2" x14ac:dyDescent="0.25">
      <c r="A206">
        <v>206</v>
      </c>
      <c r="B206">
        <v>54.478000000000002</v>
      </c>
    </row>
    <row r="207" spans="1:2" x14ac:dyDescent="0.25">
      <c r="A207">
        <v>207</v>
      </c>
      <c r="B207">
        <v>42.033000000000001</v>
      </c>
    </row>
    <row r="208" spans="1:2" x14ac:dyDescent="0.25">
      <c r="A208">
        <v>208</v>
      </c>
      <c r="B208">
        <v>54.941000000000003</v>
      </c>
    </row>
    <row r="209" spans="1:2" x14ac:dyDescent="0.25">
      <c r="A209">
        <v>209</v>
      </c>
      <c r="B209">
        <v>46.540999999999997</v>
      </c>
    </row>
    <row r="210" spans="1:2" x14ac:dyDescent="0.25">
      <c r="A210">
        <v>210</v>
      </c>
      <c r="B210">
        <v>55.621000000000002</v>
      </c>
    </row>
    <row r="211" spans="1:2" x14ac:dyDescent="0.25">
      <c r="A211">
        <v>211</v>
      </c>
      <c r="B211">
        <v>69.953999999999994</v>
      </c>
    </row>
    <row r="212" spans="1:2" x14ac:dyDescent="0.25">
      <c r="A212">
        <v>212</v>
      </c>
      <c r="B212">
        <v>71.108000000000004</v>
      </c>
    </row>
    <row r="213" spans="1:2" x14ac:dyDescent="0.25">
      <c r="A213">
        <v>213</v>
      </c>
      <c r="B213">
        <v>61.298000000000002</v>
      </c>
    </row>
    <row r="214" spans="1:2" x14ac:dyDescent="0.25">
      <c r="A214">
        <v>214</v>
      </c>
      <c r="B214">
        <v>33.063000000000002</v>
      </c>
    </row>
    <row r="215" spans="1:2" x14ac:dyDescent="0.25">
      <c r="A215">
        <v>215</v>
      </c>
      <c r="B215">
        <v>62.012</v>
      </c>
    </row>
    <row r="216" spans="1:2" x14ac:dyDescent="0.25">
      <c r="A216">
        <v>216</v>
      </c>
      <c r="B216">
        <v>63.609000000000002</v>
      </c>
    </row>
    <row r="217" spans="1:2" x14ac:dyDescent="0.25">
      <c r="A217">
        <v>217</v>
      </c>
      <c r="B217">
        <v>54.03</v>
      </c>
    </row>
    <row r="218" spans="1:2" x14ac:dyDescent="0.25">
      <c r="A218">
        <v>218</v>
      </c>
      <c r="B218">
        <v>51.792999999999999</v>
      </c>
    </row>
    <row r="219" spans="1:2" x14ac:dyDescent="0.25">
      <c r="A219">
        <v>219</v>
      </c>
      <c r="B219">
        <v>58.356000000000002</v>
      </c>
    </row>
    <row r="220" spans="1:2" x14ac:dyDescent="0.25">
      <c r="A220">
        <v>220</v>
      </c>
      <c r="B220">
        <v>51.378999999999998</v>
      </c>
    </row>
    <row r="221" spans="1:2" x14ac:dyDescent="0.25">
      <c r="A221">
        <v>221</v>
      </c>
      <c r="B221">
        <v>54.777999999999999</v>
      </c>
    </row>
    <row r="222" spans="1:2" x14ac:dyDescent="0.25">
      <c r="A222">
        <v>222</v>
      </c>
      <c r="B222">
        <v>49.406999999999996</v>
      </c>
    </row>
    <row r="223" spans="1:2" x14ac:dyDescent="0.25">
      <c r="A223">
        <v>223</v>
      </c>
      <c r="B223">
        <v>75.09</v>
      </c>
    </row>
    <row r="224" spans="1:2" x14ac:dyDescent="0.25">
      <c r="A224">
        <v>224</v>
      </c>
      <c r="B224">
        <v>59.216999999999999</v>
      </c>
    </row>
    <row r="225" spans="1:2" x14ac:dyDescent="0.25">
      <c r="A225">
        <v>225</v>
      </c>
      <c r="B225">
        <v>52.558</v>
      </c>
    </row>
    <row r="226" spans="1:2" x14ac:dyDescent="0.25">
      <c r="A226">
        <v>226</v>
      </c>
      <c r="B226">
        <v>72.585999999999999</v>
      </c>
    </row>
    <row r="227" spans="1:2" x14ac:dyDescent="0.25">
      <c r="A227">
        <v>227</v>
      </c>
      <c r="B227">
        <v>63.411999999999999</v>
      </c>
    </row>
    <row r="228" spans="1:2" x14ac:dyDescent="0.25">
      <c r="A228">
        <v>228</v>
      </c>
      <c r="B228">
        <v>75.287000000000006</v>
      </c>
    </row>
    <row r="229" spans="1:2" x14ac:dyDescent="0.25">
      <c r="A229">
        <v>229</v>
      </c>
      <c r="B229">
        <v>67.346999999999994</v>
      </c>
    </row>
    <row r="230" spans="1:2" x14ac:dyDescent="0.25">
      <c r="A230">
        <v>230</v>
      </c>
      <c r="B230">
        <v>72.058999999999997</v>
      </c>
    </row>
    <row r="231" spans="1:2" x14ac:dyDescent="0.25">
      <c r="A231">
        <v>231</v>
      </c>
      <c r="B231">
        <v>40.82</v>
      </c>
    </row>
    <row r="232" spans="1:2" x14ac:dyDescent="0.25">
      <c r="A232">
        <v>232</v>
      </c>
      <c r="B232">
        <v>77.578000000000003</v>
      </c>
    </row>
    <row r="233" spans="1:2" x14ac:dyDescent="0.25">
      <c r="A233">
        <v>233</v>
      </c>
      <c r="B233">
        <v>48.981999999999999</v>
      </c>
    </row>
    <row r="234" spans="1:2" x14ac:dyDescent="0.25">
      <c r="A234">
        <v>234</v>
      </c>
      <c r="B234">
        <v>66.917000000000002</v>
      </c>
    </row>
    <row r="235" spans="1:2" x14ac:dyDescent="0.25">
      <c r="A235">
        <v>235</v>
      </c>
      <c r="B235">
        <v>67.757000000000005</v>
      </c>
    </row>
    <row r="236" spans="1:2" x14ac:dyDescent="0.25">
      <c r="A236">
        <v>236</v>
      </c>
      <c r="B236">
        <v>53.082999999999998</v>
      </c>
    </row>
    <row r="237" spans="1:2" x14ac:dyDescent="0.25">
      <c r="A237">
        <v>237</v>
      </c>
      <c r="B237">
        <v>70.97</v>
      </c>
    </row>
    <row r="238" spans="1:2" x14ac:dyDescent="0.25">
      <c r="A238">
        <v>238</v>
      </c>
      <c r="B238">
        <v>63.71</v>
      </c>
    </row>
    <row r="239" spans="1:2" x14ac:dyDescent="0.25">
      <c r="A239">
        <v>239</v>
      </c>
      <c r="B239">
        <v>57.728000000000002</v>
      </c>
    </row>
    <row r="240" spans="1:2" x14ac:dyDescent="0.25">
      <c r="A240">
        <v>240</v>
      </c>
      <c r="B240">
        <v>57.923000000000002</v>
      </c>
    </row>
    <row r="241" spans="1:6" x14ac:dyDescent="0.25">
      <c r="A241">
        <v>241</v>
      </c>
      <c r="B241">
        <v>52.523000000000003</v>
      </c>
    </row>
    <row r="242" spans="1:6" x14ac:dyDescent="0.25">
      <c r="A242">
        <v>242</v>
      </c>
      <c r="B242">
        <v>50.145000000000003</v>
      </c>
      <c r="D242">
        <v>172</v>
      </c>
      <c r="F242">
        <v>0.73351648400000002</v>
      </c>
    </row>
    <row r="243" spans="1:6" x14ac:dyDescent="0.25">
      <c r="A243">
        <v>243</v>
      </c>
      <c r="B243">
        <v>63.433</v>
      </c>
    </row>
    <row r="244" spans="1:6" x14ac:dyDescent="0.25">
      <c r="A244">
        <v>244</v>
      </c>
      <c r="B244">
        <v>71.361999999999995</v>
      </c>
    </row>
    <row r="245" spans="1:6" x14ac:dyDescent="0.25">
      <c r="A245">
        <v>245</v>
      </c>
      <c r="B245">
        <v>48.375999999999998</v>
      </c>
    </row>
    <row r="246" spans="1:6" x14ac:dyDescent="0.25">
      <c r="A246">
        <v>246</v>
      </c>
      <c r="B246">
        <v>59.009</v>
      </c>
    </row>
    <row r="247" spans="1:6" x14ac:dyDescent="0.25">
      <c r="A247">
        <v>247</v>
      </c>
      <c r="B247">
        <v>44.703000000000003</v>
      </c>
    </row>
    <row r="248" spans="1:6" x14ac:dyDescent="0.25">
      <c r="A248">
        <v>248</v>
      </c>
      <c r="B248">
        <v>51.808</v>
      </c>
    </row>
    <row r="249" spans="1:6" x14ac:dyDescent="0.25">
      <c r="A249">
        <v>249</v>
      </c>
      <c r="B249">
        <v>40.685000000000002</v>
      </c>
    </row>
    <row r="250" spans="1:6" x14ac:dyDescent="0.25">
      <c r="A250">
        <v>250</v>
      </c>
      <c r="B250">
        <v>51.186999999999998</v>
      </c>
    </row>
    <row r="251" spans="1:6" x14ac:dyDescent="0.25">
      <c r="A251">
        <v>251</v>
      </c>
      <c r="B251">
        <v>49.692</v>
      </c>
    </row>
    <row r="252" spans="1:6" x14ac:dyDescent="0.25">
      <c r="A252">
        <v>252</v>
      </c>
      <c r="B252">
        <v>71.561999999999998</v>
      </c>
    </row>
    <row r="253" spans="1:6" x14ac:dyDescent="0.25">
      <c r="A253">
        <v>253</v>
      </c>
      <c r="B253">
        <v>70.864999999999995</v>
      </c>
    </row>
    <row r="254" spans="1:6" x14ac:dyDescent="0.25">
      <c r="A254">
        <v>254</v>
      </c>
      <c r="B254">
        <v>42.337000000000003</v>
      </c>
    </row>
    <row r="255" spans="1:6" x14ac:dyDescent="0.25">
      <c r="A255">
        <v>255</v>
      </c>
      <c r="B255">
        <v>82.400999999999996</v>
      </c>
    </row>
    <row r="256" spans="1:6" x14ac:dyDescent="0.25">
      <c r="A256">
        <v>256</v>
      </c>
      <c r="B256">
        <v>47.204999999999998</v>
      </c>
    </row>
    <row r="257" spans="1:2" x14ac:dyDescent="0.25">
      <c r="A257">
        <v>257</v>
      </c>
      <c r="B257">
        <v>67.090999999999994</v>
      </c>
    </row>
    <row r="258" spans="1:2" x14ac:dyDescent="0.25">
      <c r="A258">
        <v>258</v>
      </c>
      <c r="B258">
        <v>46.540999999999997</v>
      </c>
    </row>
    <row r="259" spans="1:2" x14ac:dyDescent="0.25">
      <c r="A259">
        <v>259</v>
      </c>
      <c r="B259">
        <v>48.779000000000003</v>
      </c>
    </row>
    <row r="260" spans="1:2" x14ac:dyDescent="0.25">
      <c r="A260">
        <v>260</v>
      </c>
      <c r="B260">
        <v>39.716999999999999</v>
      </c>
    </row>
    <row r="261" spans="1:2" x14ac:dyDescent="0.25">
      <c r="A261">
        <v>261</v>
      </c>
      <c r="B261">
        <v>67.97</v>
      </c>
    </row>
    <row r="262" spans="1:2" x14ac:dyDescent="0.25">
      <c r="A262">
        <v>262</v>
      </c>
      <c r="B262">
        <v>31.373999999999999</v>
      </c>
    </row>
    <row r="263" spans="1:2" x14ac:dyDescent="0.25">
      <c r="A263">
        <v>263</v>
      </c>
      <c r="B263">
        <v>57.637999999999998</v>
      </c>
    </row>
    <row r="264" spans="1:2" x14ac:dyDescent="0.25">
      <c r="A264">
        <v>264</v>
      </c>
      <c r="B264">
        <v>51.634999999999998</v>
      </c>
    </row>
    <row r="265" spans="1:2" x14ac:dyDescent="0.25">
      <c r="A265">
        <v>265</v>
      </c>
      <c r="B265">
        <v>40.183</v>
      </c>
    </row>
    <row r="266" spans="1:2" x14ac:dyDescent="0.25">
      <c r="A266">
        <v>266</v>
      </c>
      <c r="B266">
        <v>49.764000000000003</v>
      </c>
    </row>
    <row r="267" spans="1:2" x14ac:dyDescent="0.25">
      <c r="A267">
        <v>267</v>
      </c>
      <c r="B267">
        <v>53.752000000000002</v>
      </c>
    </row>
    <row r="268" spans="1:2" x14ac:dyDescent="0.25">
      <c r="A268">
        <v>268</v>
      </c>
      <c r="B268">
        <v>60.415999999999997</v>
      </c>
    </row>
    <row r="269" spans="1:2" x14ac:dyDescent="0.25">
      <c r="A269">
        <v>269</v>
      </c>
      <c r="B269">
        <v>42.279000000000003</v>
      </c>
    </row>
    <row r="270" spans="1:2" x14ac:dyDescent="0.25">
      <c r="A270">
        <v>270</v>
      </c>
      <c r="B270">
        <v>65.686999999999998</v>
      </c>
    </row>
    <row r="271" spans="1:2" x14ac:dyDescent="0.25">
      <c r="A271">
        <v>271</v>
      </c>
      <c r="B271">
        <v>61.048000000000002</v>
      </c>
    </row>
    <row r="272" spans="1:2" x14ac:dyDescent="0.25">
      <c r="A272">
        <v>272</v>
      </c>
      <c r="B272">
        <v>82.147000000000006</v>
      </c>
    </row>
    <row r="273" spans="1:2" x14ac:dyDescent="0.25">
      <c r="A273">
        <v>273</v>
      </c>
      <c r="B273">
        <v>85.722999999999999</v>
      </c>
    </row>
    <row r="274" spans="1:2" x14ac:dyDescent="0.25">
      <c r="A274">
        <v>274</v>
      </c>
      <c r="B274">
        <v>58.006999999999998</v>
      </c>
    </row>
    <row r="275" spans="1:2" x14ac:dyDescent="0.25">
      <c r="A275">
        <v>275</v>
      </c>
      <c r="B275">
        <v>38.253999999999998</v>
      </c>
    </row>
    <row r="276" spans="1:2" x14ac:dyDescent="0.25">
      <c r="A276">
        <v>276</v>
      </c>
      <c r="B276">
        <v>56.295999999999999</v>
      </c>
    </row>
    <row r="277" spans="1:2" x14ac:dyDescent="0.25">
      <c r="A277">
        <v>277</v>
      </c>
      <c r="B277">
        <v>58.192</v>
      </c>
    </row>
    <row r="278" spans="1:2" x14ac:dyDescent="0.25">
      <c r="A278">
        <v>278</v>
      </c>
      <c r="B278">
        <v>98.89</v>
      </c>
    </row>
    <row r="279" spans="1:2" x14ac:dyDescent="0.25">
      <c r="A279">
        <v>279</v>
      </c>
      <c r="B279">
        <v>39.895000000000003</v>
      </c>
    </row>
    <row r="280" spans="1:2" x14ac:dyDescent="0.25">
      <c r="A280">
        <v>280</v>
      </c>
      <c r="B280">
        <v>48.621000000000002</v>
      </c>
    </row>
    <row r="281" spans="1:2" x14ac:dyDescent="0.25">
      <c r="A281">
        <v>281</v>
      </c>
      <c r="B281">
        <v>59.476999999999997</v>
      </c>
    </row>
    <row r="282" spans="1:2" x14ac:dyDescent="0.25">
      <c r="A282">
        <v>282</v>
      </c>
      <c r="B282">
        <v>90.096000000000004</v>
      </c>
    </row>
    <row r="283" spans="1:2" x14ac:dyDescent="0.25">
      <c r="A283">
        <v>283</v>
      </c>
      <c r="B283">
        <v>97.918000000000006</v>
      </c>
    </row>
    <row r="284" spans="1:2" x14ac:dyDescent="0.25">
      <c r="A284">
        <v>284</v>
      </c>
      <c r="B284">
        <v>32.423000000000002</v>
      </c>
    </row>
    <row r="285" spans="1:2" x14ac:dyDescent="0.25">
      <c r="A285">
        <v>285</v>
      </c>
      <c r="B285">
        <v>57.741</v>
      </c>
    </row>
    <row r="286" spans="1:2" x14ac:dyDescent="0.25">
      <c r="A286">
        <v>286</v>
      </c>
      <c r="B286">
        <v>67.456999999999994</v>
      </c>
    </row>
    <row r="287" spans="1:2" x14ac:dyDescent="0.25">
      <c r="A287">
        <v>287</v>
      </c>
      <c r="B287">
        <v>59.798000000000002</v>
      </c>
    </row>
    <row r="288" spans="1:2" x14ac:dyDescent="0.25">
      <c r="A288">
        <v>288</v>
      </c>
      <c r="B288">
        <v>41.359000000000002</v>
      </c>
    </row>
    <row r="289" spans="1:2" x14ac:dyDescent="0.25">
      <c r="A289">
        <v>289</v>
      </c>
      <c r="B289">
        <v>58.335999999999999</v>
      </c>
    </row>
    <row r="290" spans="1:2" x14ac:dyDescent="0.25">
      <c r="A290">
        <v>290</v>
      </c>
      <c r="B290">
        <v>89.177999999999997</v>
      </c>
    </row>
    <row r="291" spans="1:2" x14ac:dyDescent="0.25">
      <c r="A291">
        <v>291</v>
      </c>
      <c r="B291">
        <v>54.959000000000003</v>
      </c>
    </row>
    <row r="292" spans="1:2" x14ac:dyDescent="0.25">
      <c r="A292">
        <v>292</v>
      </c>
      <c r="B292">
        <v>95.522999999999996</v>
      </c>
    </row>
    <row r="293" spans="1:2" x14ac:dyDescent="0.25">
      <c r="A293">
        <v>293</v>
      </c>
      <c r="B293">
        <v>76.045000000000002</v>
      </c>
    </row>
    <row r="294" spans="1:2" x14ac:dyDescent="0.25">
      <c r="A294">
        <v>294</v>
      </c>
      <c r="B294">
        <v>58.600999999999999</v>
      </c>
    </row>
    <row r="295" spans="1:2" x14ac:dyDescent="0.25">
      <c r="A295">
        <v>295</v>
      </c>
      <c r="B295">
        <v>55.308</v>
      </c>
    </row>
    <row r="296" spans="1:2" x14ac:dyDescent="0.25">
      <c r="A296">
        <v>296</v>
      </c>
      <c r="B296">
        <v>29.646000000000001</v>
      </c>
    </row>
    <row r="297" spans="1:2" x14ac:dyDescent="0.25">
      <c r="A297">
        <v>297</v>
      </c>
      <c r="B297">
        <v>61.329000000000001</v>
      </c>
    </row>
    <row r="298" spans="1:2" x14ac:dyDescent="0.25">
      <c r="A298">
        <v>298</v>
      </c>
      <c r="B298">
        <v>71.900000000000006</v>
      </c>
    </row>
    <row r="299" spans="1:2" x14ac:dyDescent="0.25">
      <c r="A299">
        <v>299</v>
      </c>
      <c r="B299">
        <v>63.231999999999999</v>
      </c>
    </row>
    <row r="300" spans="1:2" x14ac:dyDescent="0.25">
      <c r="A300">
        <v>300</v>
      </c>
      <c r="B300">
        <v>54.747999999999998</v>
      </c>
    </row>
    <row r="301" spans="1:2" x14ac:dyDescent="0.25">
      <c r="A301">
        <v>301</v>
      </c>
      <c r="B301">
        <v>74.269000000000005</v>
      </c>
    </row>
    <row r="302" spans="1:2" x14ac:dyDescent="0.25">
      <c r="A302">
        <v>302</v>
      </c>
      <c r="B302">
        <v>94.427999999999997</v>
      </c>
    </row>
    <row r="303" spans="1:2" x14ac:dyDescent="0.25">
      <c r="A303">
        <v>303</v>
      </c>
      <c r="B303">
        <v>44.973999999999997</v>
      </c>
    </row>
    <row r="304" spans="1:2" x14ac:dyDescent="0.25">
      <c r="A304">
        <v>304</v>
      </c>
      <c r="B304">
        <v>25.526</v>
      </c>
    </row>
    <row r="305" spans="1:7" x14ac:dyDescent="0.25">
      <c r="A305">
        <v>305</v>
      </c>
      <c r="B305">
        <v>49.841999999999999</v>
      </c>
    </row>
    <row r="306" spans="1:7" x14ac:dyDescent="0.25">
      <c r="A306">
        <v>306</v>
      </c>
      <c r="B306">
        <v>28.984999999999999</v>
      </c>
    </row>
    <row r="307" spans="1:7" x14ac:dyDescent="0.25">
      <c r="A307">
        <v>307</v>
      </c>
      <c r="B307">
        <v>58.103000000000002</v>
      </c>
    </row>
    <row r="308" spans="1:7" x14ac:dyDescent="0.25">
      <c r="A308">
        <v>308</v>
      </c>
      <c r="B308">
        <v>84.656000000000006</v>
      </c>
    </row>
    <row r="309" spans="1:7" x14ac:dyDescent="0.25">
      <c r="A309">
        <v>309</v>
      </c>
      <c r="B309">
        <v>47.661000000000001</v>
      </c>
    </row>
    <row r="310" spans="1:7" x14ac:dyDescent="0.25">
      <c r="A310">
        <v>310</v>
      </c>
      <c r="B310">
        <v>84.742000000000004</v>
      </c>
    </row>
    <row r="311" spans="1:7" x14ac:dyDescent="0.25">
      <c r="A311">
        <v>311</v>
      </c>
      <c r="B311">
        <v>71.094999999999999</v>
      </c>
    </row>
    <row r="312" spans="1:7" x14ac:dyDescent="0.25">
      <c r="A312">
        <v>312</v>
      </c>
      <c r="B312">
        <v>87.317999999999998</v>
      </c>
    </row>
    <row r="313" spans="1:7" x14ac:dyDescent="0.25">
      <c r="A313">
        <v>313</v>
      </c>
      <c r="B313">
        <v>59.167000000000002</v>
      </c>
    </row>
    <row r="314" spans="1:7" x14ac:dyDescent="0.25">
      <c r="A314">
        <v>314</v>
      </c>
      <c r="B314">
        <v>28.669</v>
      </c>
      <c r="E314" t="s">
        <v>48</v>
      </c>
      <c r="G314">
        <v>50</v>
      </c>
    </row>
    <row r="315" spans="1:7" x14ac:dyDescent="0.25">
      <c r="A315">
        <v>315</v>
      </c>
      <c r="B315">
        <v>87</v>
      </c>
    </row>
    <row r="316" spans="1:7" x14ac:dyDescent="0.25">
      <c r="A316">
        <v>316</v>
      </c>
      <c r="B316">
        <v>42.023000000000003</v>
      </c>
    </row>
    <row r="317" spans="1:7" x14ac:dyDescent="0.25">
      <c r="A317">
        <v>317</v>
      </c>
      <c r="B317">
        <v>79.914000000000001</v>
      </c>
    </row>
    <row r="318" spans="1:7" x14ac:dyDescent="0.25">
      <c r="A318">
        <v>318</v>
      </c>
      <c r="B318">
        <v>53.064</v>
      </c>
    </row>
    <row r="319" spans="1:7" x14ac:dyDescent="0.25">
      <c r="A319">
        <v>319</v>
      </c>
      <c r="B319">
        <v>37.875999999999998</v>
      </c>
    </row>
    <row r="320" spans="1:7" x14ac:dyDescent="0.25">
      <c r="A320">
        <v>320</v>
      </c>
      <c r="B320">
        <v>49.8</v>
      </c>
    </row>
    <row r="321" spans="1:2" x14ac:dyDescent="0.25">
      <c r="A321">
        <v>321</v>
      </c>
      <c r="B321">
        <v>57.331000000000003</v>
      </c>
    </row>
    <row r="322" spans="1:2" x14ac:dyDescent="0.25">
      <c r="A322">
        <v>322</v>
      </c>
      <c r="B322">
        <v>78.638999999999996</v>
      </c>
    </row>
    <row r="323" spans="1:2" x14ac:dyDescent="0.25">
      <c r="A323">
        <v>323</v>
      </c>
      <c r="B323">
        <v>80.414000000000001</v>
      </c>
    </row>
    <row r="324" spans="1:2" x14ac:dyDescent="0.25">
      <c r="A324">
        <v>324</v>
      </c>
      <c r="B324">
        <v>46.927</v>
      </c>
    </row>
    <row r="325" spans="1:2" x14ac:dyDescent="0.25">
      <c r="A325">
        <v>325</v>
      </c>
      <c r="B325">
        <v>31.408000000000001</v>
      </c>
    </row>
    <row r="326" spans="1:2" x14ac:dyDescent="0.25">
      <c r="A326">
        <v>326</v>
      </c>
      <c r="B326">
        <v>82.418999999999997</v>
      </c>
    </row>
    <row r="327" spans="1:2" x14ac:dyDescent="0.25">
      <c r="A327">
        <v>327</v>
      </c>
      <c r="B327">
        <v>95.962000000000003</v>
      </c>
    </row>
    <row r="328" spans="1:2" x14ac:dyDescent="0.25">
      <c r="A328">
        <v>328</v>
      </c>
      <c r="B328">
        <v>90.894999999999996</v>
      </c>
    </row>
    <row r="329" spans="1:2" x14ac:dyDescent="0.25">
      <c r="A329">
        <v>329</v>
      </c>
      <c r="B329">
        <v>71.206999999999994</v>
      </c>
    </row>
    <row r="330" spans="1:2" x14ac:dyDescent="0.25">
      <c r="A330">
        <v>330</v>
      </c>
      <c r="B330">
        <v>71.578000000000003</v>
      </c>
    </row>
    <row r="331" spans="1:2" x14ac:dyDescent="0.25">
      <c r="A331">
        <v>331</v>
      </c>
      <c r="B331">
        <v>83.114000000000004</v>
      </c>
    </row>
    <row r="332" spans="1:2" x14ac:dyDescent="0.25">
      <c r="A332">
        <v>332</v>
      </c>
      <c r="B332">
        <v>76.216999999999999</v>
      </c>
    </row>
    <row r="333" spans="1:2" x14ac:dyDescent="0.25">
      <c r="A333">
        <v>333</v>
      </c>
      <c r="B333">
        <v>98.447999999999993</v>
      </c>
    </row>
    <row r="334" spans="1:2" x14ac:dyDescent="0.25">
      <c r="A334">
        <v>334</v>
      </c>
      <c r="B334">
        <v>75.323999999999998</v>
      </c>
    </row>
    <row r="335" spans="1:2" x14ac:dyDescent="0.25">
      <c r="A335">
        <v>335</v>
      </c>
      <c r="B335">
        <v>61.302</v>
      </c>
    </row>
    <row r="336" spans="1:2" x14ac:dyDescent="0.25">
      <c r="A336">
        <v>336</v>
      </c>
      <c r="B336">
        <v>63.073</v>
      </c>
    </row>
    <row r="337" spans="1:2" x14ac:dyDescent="0.25">
      <c r="A337">
        <v>337</v>
      </c>
      <c r="B337">
        <v>91.415999999999997</v>
      </c>
    </row>
    <row r="338" spans="1:2" x14ac:dyDescent="0.25">
      <c r="A338">
        <v>338</v>
      </c>
      <c r="B338">
        <v>56.435000000000002</v>
      </c>
    </row>
    <row r="339" spans="1:2" x14ac:dyDescent="0.25">
      <c r="A339">
        <v>339</v>
      </c>
      <c r="B339">
        <v>99.361999999999995</v>
      </c>
    </row>
    <row r="340" spans="1:2" x14ac:dyDescent="0.25">
      <c r="A340">
        <v>340</v>
      </c>
      <c r="B340">
        <v>82.046999999999997</v>
      </c>
    </row>
    <row r="341" spans="1:2" x14ac:dyDescent="0.25">
      <c r="A341">
        <v>341</v>
      </c>
      <c r="B341">
        <v>101.73</v>
      </c>
    </row>
    <row r="342" spans="1:2" x14ac:dyDescent="0.25">
      <c r="A342">
        <v>342</v>
      </c>
      <c r="B342">
        <v>112.715</v>
      </c>
    </row>
    <row r="343" spans="1:2" x14ac:dyDescent="0.25">
      <c r="A343">
        <v>343</v>
      </c>
      <c r="B343">
        <v>111.125</v>
      </c>
    </row>
    <row r="344" spans="1:2" x14ac:dyDescent="0.25">
      <c r="A344">
        <v>344</v>
      </c>
      <c r="B344">
        <v>105.13</v>
      </c>
    </row>
    <row r="345" spans="1:2" x14ac:dyDescent="0.25">
      <c r="A345">
        <v>345</v>
      </c>
      <c r="B345">
        <v>93.271000000000001</v>
      </c>
    </row>
    <row r="346" spans="1:2" x14ac:dyDescent="0.25">
      <c r="A346">
        <v>346</v>
      </c>
      <c r="B346">
        <v>93.26</v>
      </c>
    </row>
    <row r="347" spans="1:2" x14ac:dyDescent="0.25">
      <c r="A347">
        <v>347</v>
      </c>
      <c r="B347">
        <v>97.218999999999994</v>
      </c>
    </row>
    <row r="348" spans="1:2" x14ac:dyDescent="0.25">
      <c r="A348">
        <v>348</v>
      </c>
      <c r="B348">
        <v>94.216999999999999</v>
      </c>
    </row>
    <row r="349" spans="1:2" x14ac:dyDescent="0.25">
      <c r="A349">
        <v>349</v>
      </c>
      <c r="B349">
        <v>99.117000000000004</v>
      </c>
    </row>
    <row r="350" spans="1:2" x14ac:dyDescent="0.25">
      <c r="A350">
        <v>350</v>
      </c>
      <c r="B350">
        <v>101.15</v>
      </c>
    </row>
    <row r="351" spans="1:2" x14ac:dyDescent="0.25">
      <c r="A351">
        <v>351</v>
      </c>
      <c r="B351">
        <v>106.03</v>
      </c>
    </row>
    <row r="352" spans="1:2" x14ac:dyDescent="0.25">
      <c r="A352">
        <v>352</v>
      </c>
      <c r="B352">
        <v>91.906000000000006</v>
      </c>
    </row>
    <row r="353" spans="1:4" x14ac:dyDescent="0.25">
      <c r="A353">
        <v>353</v>
      </c>
      <c r="B353">
        <v>93.331000000000003</v>
      </c>
    </row>
    <row r="354" spans="1:4" x14ac:dyDescent="0.25">
      <c r="A354">
        <v>354</v>
      </c>
      <c r="B354">
        <v>98.456999999999994</v>
      </c>
    </row>
    <row r="355" spans="1:4" x14ac:dyDescent="0.25">
      <c r="A355">
        <v>355</v>
      </c>
      <c r="B355">
        <v>99.754999999999995</v>
      </c>
    </row>
    <row r="356" spans="1:4" x14ac:dyDescent="0.25">
      <c r="A356">
        <v>356</v>
      </c>
      <c r="B356">
        <v>113.116</v>
      </c>
    </row>
    <row r="357" spans="1:4" x14ac:dyDescent="0.25">
      <c r="A357">
        <v>357</v>
      </c>
      <c r="B357">
        <v>114.742</v>
      </c>
    </row>
    <row r="358" spans="1:4" x14ac:dyDescent="0.25">
      <c r="A358">
        <v>358</v>
      </c>
      <c r="B358">
        <v>115.172</v>
      </c>
    </row>
    <row r="359" spans="1:4" x14ac:dyDescent="0.25">
      <c r="A359">
        <v>359</v>
      </c>
      <c r="B359">
        <v>112.35599999999999</v>
      </c>
    </row>
    <row r="360" spans="1:4" x14ac:dyDescent="0.25">
      <c r="A360">
        <v>360</v>
      </c>
      <c r="B360">
        <v>101.45699999999999</v>
      </c>
    </row>
    <row r="361" spans="1:4" x14ac:dyDescent="0.25">
      <c r="A361">
        <v>361</v>
      </c>
      <c r="B361">
        <v>94.16</v>
      </c>
    </row>
    <row r="362" spans="1:4" x14ac:dyDescent="0.25">
      <c r="A362">
        <v>362</v>
      </c>
      <c r="B362">
        <v>102.102</v>
      </c>
    </row>
    <row r="363" spans="1:4" x14ac:dyDescent="0.25">
      <c r="A363">
        <v>363</v>
      </c>
      <c r="B363">
        <v>103.13500000000001</v>
      </c>
    </row>
    <row r="364" spans="1:4" x14ac:dyDescent="0.25">
      <c r="A364" t="s">
        <v>45</v>
      </c>
      <c r="B364" t="s">
        <v>31</v>
      </c>
      <c r="C364" t="s">
        <v>46</v>
      </c>
      <c r="D364" t="s">
        <v>47</v>
      </c>
    </row>
  </sheetData>
  <sortState ref="A1:G36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82E8-88DA-4CE0-97E7-9E294DA0DB83}">
  <dimension ref="A1:J15"/>
  <sheetViews>
    <sheetView workbookViewId="0">
      <selection activeCell="J15" sqref="A1:J15"/>
    </sheetView>
  </sheetViews>
  <sheetFormatPr defaultRowHeight="15" x14ac:dyDescent="0.25"/>
  <cols>
    <col min="1" max="1" width="22.5703125" bestFit="1" customWidth="1"/>
    <col min="3" max="3" width="17.5703125" bestFit="1" customWidth="1"/>
    <col min="4" max="4" width="16.42578125" bestFit="1" customWidth="1"/>
    <col min="5" max="5" width="9.7109375" bestFit="1" customWidth="1"/>
    <col min="9" max="9" width="12.7109375" bestFit="1" customWidth="1"/>
    <col min="10" max="10" width="9.140625" style="2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s="2" t="s">
        <v>20</v>
      </c>
    </row>
    <row r="4" spans="1:10" x14ac:dyDescent="0.25">
      <c r="A4" t="s">
        <v>21</v>
      </c>
      <c r="B4">
        <v>2</v>
      </c>
    </row>
    <row r="5" spans="1:10" x14ac:dyDescent="0.25">
      <c r="A5" t="s">
        <v>1</v>
      </c>
      <c r="B5">
        <v>10</v>
      </c>
      <c r="D5">
        <v>20</v>
      </c>
      <c r="E5">
        <v>22</v>
      </c>
      <c r="F5">
        <v>7</v>
      </c>
      <c r="G5">
        <f>24-E5+F5</f>
        <v>9</v>
      </c>
      <c r="H5">
        <f t="shared" ref="H5:H14" si="0">B5*D5</f>
        <v>200</v>
      </c>
      <c r="I5">
        <f t="shared" ref="I5:I14" si="1">B5*D5*G5</f>
        <v>1800</v>
      </c>
      <c r="J5" s="2">
        <f>I5/1000</f>
        <v>1.8</v>
      </c>
    </row>
    <row r="6" spans="1:10" x14ac:dyDescent="0.25">
      <c r="A6" t="s">
        <v>2</v>
      </c>
      <c r="B6">
        <v>10</v>
      </c>
      <c r="C6">
        <v>2</v>
      </c>
      <c r="D6">
        <f>C6*$B$4</f>
        <v>4</v>
      </c>
      <c r="E6">
        <v>8</v>
      </c>
      <c r="F6">
        <v>17</v>
      </c>
      <c r="G6">
        <f>F6-E6</f>
        <v>9</v>
      </c>
      <c r="H6">
        <f t="shared" si="0"/>
        <v>40</v>
      </c>
      <c r="I6">
        <f t="shared" si="1"/>
        <v>360</v>
      </c>
      <c r="J6" s="2">
        <f t="shared" ref="J6:J15" si="2">I6/1000</f>
        <v>0.36</v>
      </c>
    </row>
    <row r="7" spans="1:10" x14ac:dyDescent="0.25">
      <c r="A7" t="s">
        <v>3</v>
      </c>
      <c r="B7">
        <v>10</v>
      </c>
      <c r="C7">
        <v>2</v>
      </c>
      <c r="D7">
        <f t="shared" ref="D7:D14" si="3">C7*$B$4</f>
        <v>4</v>
      </c>
      <c r="E7">
        <v>6</v>
      </c>
      <c r="F7">
        <v>24</v>
      </c>
      <c r="G7">
        <f>F7-E7</f>
        <v>18</v>
      </c>
      <c r="H7">
        <f t="shared" si="0"/>
        <v>40</v>
      </c>
      <c r="I7">
        <f t="shared" si="1"/>
        <v>720</v>
      </c>
      <c r="J7" s="2">
        <f t="shared" si="2"/>
        <v>0.72</v>
      </c>
    </row>
    <row r="8" spans="1:10" x14ac:dyDescent="0.25">
      <c r="A8" t="s">
        <v>4</v>
      </c>
      <c r="B8">
        <v>3.6</v>
      </c>
      <c r="C8">
        <v>3</v>
      </c>
      <c r="D8">
        <f t="shared" si="3"/>
        <v>6</v>
      </c>
      <c r="E8">
        <v>8</v>
      </c>
      <c r="F8">
        <v>17</v>
      </c>
      <c r="G8">
        <f t="shared" ref="G8:G14" si="4">F8-E8</f>
        <v>9</v>
      </c>
      <c r="H8">
        <f t="shared" si="0"/>
        <v>21.6</v>
      </c>
      <c r="I8">
        <f t="shared" si="1"/>
        <v>194.4</v>
      </c>
      <c r="J8" s="2">
        <f t="shared" si="2"/>
        <v>0.19440000000000002</v>
      </c>
    </row>
    <row r="9" spans="1:10" x14ac:dyDescent="0.25">
      <c r="A9" t="s">
        <v>5</v>
      </c>
      <c r="B9">
        <v>60</v>
      </c>
      <c r="C9">
        <v>1</v>
      </c>
      <c r="D9">
        <f t="shared" si="3"/>
        <v>2</v>
      </c>
      <c r="E9">
        <v>8</v>
      </c>
      <c r="F9">
        <v>17</v>
      </c>
      <c r="G9">
        <f t="shared" si="4"/>
        <v>9</v>
      </c>
      <c r="H9">
        <f t="shared" si="0"/>
        <v>120</v>
      </c>
      <c r="I9">
        <f t="shared" si="1"/>
        <v>1080</v>
      </c>
      <c r="J9" s="2">
        <f t="shared" si="2"/>
        <v>1.08</v>
      </c>
    </row>
    <row r="10" spans="1:10" x14ac:dyDescent="0.25">
      <c r="A10" t="s">
        <v>6</v>
      </c>
      <c r="B10">
        <v>50</v>
      </c>
      <c r="C10">
        <v>2</v>
      </c>
      <c r="D10">
        <f t="shared" si="3"/>
        <v>4</v>
      </c>
      <c r="E10">
        <v>8</v>
      </c>
      <c r="F10">
        <v>17</v>
      </c>
      <c r="G10">
        <f t="shared" si="4"/>
        <v>9</v>
      </c>
      <c r="H10">
        <f t="shared" si="0"/>
        <v>200</v>
      </c>
      <c r="I10">
        <f t="shared" si="1"/>
        <v>1800</v>
      </c>
      <c r="J10" s="2">
        <f t="shared" si="2"/>
        <v>1.8</v>
      </c>
    </row>
    <row r="11" spans="1:10" x14ac:dyDescent="0.25">
      <c r="A11" t="s">
        <v>7</v>
      </c>
      <c r="B11">
        <v>80</v>
      </c>
      <c r="C11">
        <v>5</v>
      </c>
      <c r="D11">
        <f t="shared" si="3"/>
        <v>10</v>
      </c>
      <c r="E11">
        <v>8</v>
      </c>
      <c r="F11">
        <v>17</v>
      </c>
      <c r="G11">
        <f t="shared" si="4"/>
        <v>9</v>
      </c>
      <c r="H11">
        <f t="shared" si="0"/>
        <v>800</v>
      </c>
      <c r="I11">
        <f t="shared" si="1"/>
        <v>7200</v>
      </c>
      <c r="J11" s="2">
        <f t="shared" si="2"/>
        <v>7.2</v>
      </c>
    </row>
    <row r="12" spans="1:10" x14ac:dyDescent="0.25">
      <c r="A12" t="s">
        <v>8</v>
      </c>
      <c r="B12">
        <v>60</v>
      </c>
      <c r="C12">
        <v>5</v>
      </c>
      <c r="D12">
        <f t="shared" si="3"/>
        <v>10</v>
      </c>
      <c r="E12">
        <v>8</v>
      </c>
      <c r="F12">
        <v>17</v>
      </c>
      <c r="G12">
        <f t="shared" si="4"/>
        <v>9</v>
      </c>
      <c r="H12">
        <f t="shared" si="0"/>
        <v>600</v>
      </c>
      <c r="I12">
        <f t="shared" si="1"/>
        <v>5400</v>
      </c>
      <c r="J12" s="2">
        <f t="shared" si="2"/>
        <v>5.4</v>
      </c>
    </row>
    <row r="13" spans="1:10" x14ac:dyDescent="0.25">
      <c r="A13" t="s">
        <v>9</v>
      </c>
      <c r="B13">
        <v>1500</v>
      </c>
      <c r="C13">
        <v>1</v>
      </c>
      <c r="D13">
        <f t="shared" si="3"/>
        <v>2</v>
      </c>
      <c r="E13">
        <v>8</v>
      </c>
      <c r="F13">
        <v>16</v>
      </c>
      <c r="G13">
        <f t="shared" si="4"/>
        <v>8</v>
      </c>
      <c r="H13">
        <f t="shared" si="0"/>
        <v>3000</v>
      </c>
      <c r="I13">
        <f t="shared" si="1"/>
        <v>24000</v>
      </c>
      <c r="J13" s="2">
        <f t="shared" si="2"/>
        <v>24</v>
      </c>
    </row>
    <row r="14" spans="1:10" x14ac:dyDescent="0.25">
      <c r="A14" t="s">
        <v>10</v>
      </c>
      <c r="B14">
        <v>500</v>
      </c>
      <c r="C14">
        <v>1</v>
      </c>
      <c r="D14">
        <f t="shared" si="3"/>
        <v>2</v>
      </c>
      <c r="E14">
        <v>8</v>
      </c>
      <c r="F14">
        <v>16</v>
      </c>
      <c r="G14">
        <f t="shared" si="4"/>
        <v>8</v>
      </c>
      <c r="H14">
        <f t="shared" si="0"/>
        <v>1000</v>
      </c>
      <c r="I14">
        <f t="shared" si="1"/>
        <v>8000</v>
      </c>
      <c r="J14" s="2">
        <f t="shared" si="2"/>
        <v>8</v>
      </c>
    </row>
    <row r="15" spans="1:10" x14ac:dyDescent="0.25">
      <c r="A15" t="s">
        <v>22</v>
      </c>
      <c r="I15">
        <f>SUM(I5:I14)</f>
        <v>50554.400000000001</v>
      </c>
      <c r="J15" s="2">
        <f t="shared" si="2"/>
        <v>50.554400000000001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448A-951C-44E9-AEB7-27EAD0CA92E9}">
  <dimension ref="A1:L26"/>
  <sheetViews>
    <sheetView workbookViewId="0">
      <selection activeCell="N28" sqref="N28"/>
    </sheetView>
  </sheetViews>
  <sheetFormatPr defaultRowHeight="15" x14ac:dyDescent="0.25"/>
  <cols>
    <col min="2" max="2" width="12.5703125" bestFit="1" customWidth="1"/>
    <col min="3" max="3" width="11.7109375" bestFit="1" customWidth="1"/>
    <col min="4" max="4" width="22.5703125" bestFit="1" customWidth="1"/>
    <col min="5" max="5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</row>
    <row r="2" spans="1:12" x14ac:dyDescent="0.25">
      <c r="A2">
        <v>0</v>
      </c>
      <c r="B2">
        <f>'Weekend assumptions'!$H$5</f>
        <v>200</v>
      </c>
      <c r="C2">
        <f>'Weekend assumptions'!$I$6</f>
        <v>0</v>
      </c>
      <c r="D2">
        <v>0</v>
      </c>
      <c r="E2">
        <f>'Weekend assumptions'!$I$8</f>
        <v>0</v>
      </c>
      <c r="F2">
        <f>'Weekend assumptions'!$I$9</f>
        <v>0</v>
      </c>
      <c r="G2">
        <f>'Weekend assumptions'!$I$10</f>
        <v>0</v>
      </c>
      <c r="H2">
        <f>'Weekend assumptions'!$I$11</f>
        <v>0</v>
      </c>
      <c r="I2">
        <f>'Weekend assumptions'!$I$12</f>
        <v>0</v>
      </c>
      <c r="J2">
        <f>'Weekend assumptions'!$I$13</f>
        <v>0</v>
      </c>
      <c r="K2">
        <f>'Weekend assumptions'!$I$14</f>
        <v>0</v>
      </c>
      <c r="L2">
        <f>SUM(B2:K2)</f>
        <v>200</v>
      </c>
    </row>
    <row r="3" spans="1:12" x14ac:dyDescent="0.25">
      <c r="A3">
        <v>1</v>
      </c>
      <c r="B3">
        <f>'Weekend assumptions'!$H$5</f>
        <v>200</v>
      </c>
      <c r="C3">
        <f>'Weekend assumptions'!$I$6</f>
        <v>0</v>
      </c>
      <c r="D3">
        <v>0</v>
      </c>
      <c r="E3">
        <f>'Weekend assumptions'!$I$8</f>
        <v>0</v>
      </c>
      <c r="F3">
        <f>'Weekend assumptions'!$I$9</f>
        <v>0</v>
      </c>
      <c r="G3">
        <f>'Weekend assumptions'!$I$10</f>
        <v>0</v>
      </c>
      <c r="H3">
        <f>'Weekend assumptions'!$I$11</f>
        <v>0</v>
      </c>
      <c r="I3">
        <f>'Weekend assumptions'!$I$12</f>
        <v>0</v>
      </c>
      <c r="J3">
        <f>'Weekend assumptions'!$I$13</f>
        <v>0</v>
      </c>
      <c r="K3">
        <f>'Weekend assumptions'!$I$14</f>
        <v>0</v>
      </c>
      <c r="L3">
        <f t="shared" ref="L3:L26" si="0">SUM(B3:K3)</f>
        <v>200</v>
      </c>
    </row>
    <row r="4" spans="1:12" x14ac:dyDescent="0.25">
      <c r="A4">
        <v>2</v>
      </c>
      <c r="B4">
        <f>'Weekend assumptions'!$H$5</f>
        <v>200</v>
      </c>
      <c r="C4">
        <f>'Weekend assumptions'!$I$6</f>
        <v>0</v>
      </c>
      <c r="D4">
        <v>0</v>
      </c>
      <c r="E4">
        <f>'Weekend assumptions'!$I$8</f>
        <v>0</v>
      </c>
      <c r="F4">
        <f>'Weekend assumptions'!$I$9</f>
        <v>0</v>
      </c>
      <c r="G4">
        <f>'Weekend assumptions'!$I$10</f>
        <v>0</v>
      </c>
      <c r="H4">
        <f>'Weekend assumptions'!$I$11</f>
        <v>0</v>
      </c>
      <c r="I4">
        <f>'Weekend assumptions'!$I$12</f>
        <v>0</v>
      </c>
      <c r="J4">
        <f>'Weekend assumptions'!$I$13</f>
        <v>0</v>
      </c>
      <c r="K4">
        <f>'Weekend assumptions'!$I$14</f>
        <v>0</v>
      </c>
      <c r="L4">
        <f t="shared" si="0"/>
        <v>200</v>
      </c>
    </row>
    <row r="5" spans="1:12" x14ac:dyDescent="0.25">
      <c r="A5">
        <v>3</v>
      </c>
      <c r="B5">
        <f>'Weekend assumptions'!$H$5</f>
        <v>200</v>
      </c>
      <c r="C5">
        <f>'Weekend assumptions'!$I$6</f>
        <v>0</v>
      </c>
      <c r="D5">
        <v>0</v>
      </c>
      <c r="E5">
        <f>'Weekend assumptions'!$I$8</f>
        <v>0</v>
      </c>
      <c r="F5">
        <f>'Weekend assumptions'!$I$9</f>
        <v>0</v>
      </c>
      <c r="G5">
        <f>'Weekend assumptions'!$I$10</f>
        <v>0</v>
      </c>
      <c r="H5">
        <f>'Weekend assumptions'!$I$11</f>
        <v>0</v>
      </c>
      <c r="I5">
        <f>'Weekend assumptions'!$I$12</f>
        <v>0</v>
      </c>
      <c r="J5">
        <f>'Weekend assumptions'!$I$13</f>
        <v>0</v>
      </c>
      <c r="K5">
        <f>'Weekend assumptions'!$I$14</f>
        <v>0</v>
      </c>
      <c r="L5">
        <f t="shared" si="0"/>
        <v>200</v>
      </c>
    </row>
    <row r="6" spans="1:12" x14ac:dyDescent="0.25">
      <c r="A6">
        <v>4</v>
      </c>
      <c r="B6">
        <f>'Weekend assumptions'!$H$5</f>
        <v>200</v>
      </c>
      <c r="C6">
        <f>'Weekend assumptions'!$I$6</f>
        <v>0</v>
      </c>
      <c r="D6">
        <f>'Weekend assumptions'!$H$7</f>
        <v>400</v>
      </c>
      <c r="E6">
        <f>'Weekend assumptions'!$I$8</f>
        <v>0</v>
      </c>
      <c r="F6">
        <f>'Weekend assumptions'!$I$9</f>
        <v>0</v>
      </c>
      <c r="G6">
        <f>'Weekend assumptions'!$I$10</f>
        <v>0</v>
      </c>
      <c r="H6">
        <f>'Weekend assumptions'!$I$11</f>
        <v>0</v>
      </c>
      <c r="I6">
        <f>'Weekend assumptions'!$I$12</f>
        <v>0</v>
      </c>
      <c r="J6">
        <f>'Weekend assumptions'!$I$13</f>
        <v>0</v>
      </c>
      <c r="K6">
        <f>'Weekend assumptions'!$I$14</f>
        <v>0</v>
      </c>
      <c r="L6">
        <f t="shared" si="0"/>
        <v>600</v>
      </c>
    </row>
    <row r="7" spans="1:12" x14ac:dyDescent="0.25">
      <c r="A7">
        <v>5</v>
      </c>
      <c r="B7">
        <f>'Weekend assumptions'!$H$5</f>
        <v>200</v>
      </c>
      <c r="C7">
        <f>'Weekend assumptions'!$I$6</f>
        <v>0</v>
      </c>
      <c r="D7">
        <f>'Weekend assumptions'!$H$7</f>
        <v>400</v>
      </c>
      <c r="E7">
        <f>'Weekend assumptions'!$I$8</f>
        <v>0</v>
      </c>
      <c r="F7">
        <f>'Weekend assumptions'!$I$9</f>
        <v>0</v>
      </c>
      <c r="G7">
        <f>'Weekend assumptions'!$I$10</f>
        <v>0</v>
      </c>
      <c r="H7">
        <f>'Weekend assumptions'!$I$11</f>
        <v>0</v>
      </c>
      <c r="I7">
        <f>'Weekend assumptions'!$I$12</f>
        <v>0</v>
      </c>
      <c r="J7">
        <f>'Weekend assumptions'!$I$13</f>
        <v>0</v>
      </c>
      <c r="K7">
        <f>'Weekend assumptions'!$I$14</f>
        <v>0</v>
      </c>
      <c r="L7">
        <f t="shared" si="0"/>
        <v>600</v>
      </c>
    </row>
    <row r="8" spans="1:12" x14ac:dyDescent="0.25">
      <c r="A8">
        <v>6</v>
      </c>
      <c r="B8">
        <f>'Weekend assumptions'!$H$5</f>
        <v>200</v>
      </c>
      <c r="C8">
        <f>'Weekend assumptions'!$I$6</f>
        <v>0</v>
      </c>
      <c r="D8">
        <f>'Weekend assumptions'!$H$7</f>
        <v>400</v>
      </c>
      <c r="E8">
        <f>'Weekend assumptions'!$I$8</f>
        <v>0</v>
      </c>
      <c r="F8">
        <f>'Weekend assumptions'!$I$9</f>
        <v>0</v>
      </c>
      <c r="G8">
        <f>'Weekend assumptions'!$I$10</f>
        <v>0</v>
      </c>
      <c r="H8">
        <f>'Weekend assumptions'!$I$11</f>
        <v>0</v>
      </c>
      <c r="I8">
        <f>'Weekend assumptions'!$I$12</f>
        <v>0</v>
      </c>
      <c r="J8">
        <f>'Weekend assumptions'!$I$13</f>
        <v>0</v>
      </c>
      <c r="K8">
        <f>'Weekend assumptions'!$I$14</f>
        <v>0</v>
      </c>
      <c r="L8">
        <f t="shared" si="0"/>
        <v>600</v>
      </c>
    </row>
    <row r="9" spans="1:12" x14ac:dyDescent="0.25">
      <c r="A9">
        <v>7</v>
      </c>
      <c r="C9">
        <f>'Weekend assumptions'!$I$6</f>
        <v>0</v>
      </c>
      <c r="D9">
        <f>'Weekend assumptions'!$H$7</f>
        <v>400</v>
      </c>
      <c r="E9">
        <f>'Weekend assumptions'!$I$8</f>
        <v>0</v>
      </c>
      <c r="F9">
        <f>'Weekend assumptions'!$I$9</f>
        <v>0</v>
      </c>
      <c r="G9">
        <f>'Weekend assumptions'!$I$10</f>
        <v>0</v>
      </c>
      <c r="H9">
        <f>'Weekend assumptions'!$I$11</f>
        <v>0</v>
      </c>
      <c r="I9">
        <f>'Weekend assumptions'!$I$12</f>
        <v>0</v>
      </c>
      <c r="J9">
        <f>'Weekend assumptions'!$I$13</f>
        <v>0</v>
      </c>
      <c r="K9">
        <f>'Weekend assumptions'!$I$14</f>
        <v>0</v>
      </c>
      <c r="L9">
        <f t="shared" si="0"/>
        <v>400</v>
      </c>
    </row>
    <row r="10" spans="1:12" x14ac:dyDescent="0.25">
      <c r="A10">
        <v>8</v>
      </c>
      <c r="C10">
        <f>'Weekend assumptions'!$I$6</f>
        <v>0</v>
      </c>
      <c r="D10">
        <f>'Weekend assumptions'!$H$7</f>
        <v>400</v>
      </c>
      <c r="E10">
        <f>'Weekend assumptions'!$I$8</f>
        <v>0</v>
      </c>
      <c r="F10">
        <f>'Weekend assumptions'!$I$9</f>
        <v>0</v>
      </c>
      <c r="G10">
        <f>'Weekend assumptions'!$I$10</f>
        <v>0</v>
      </c>
      <c r="H10">
        <f>'Weekend assumptions'!$I$11</f>
        <v>0</v>
      </c>
      <c r="I10">
        <f>'Weekend assumptions'!$I$12</f>
        <v>0</v>
      </c>
      <c r="J10">
        <f>'Weekend assumptions'!$I$13</f>
        <v>0</v>
      </c>
      <c r="K10">
        <f>'Weekend assumptions'!$I$14</f>
        <v>0</v>
      </c>
      <c r="L10">
        <f t="shared" si="0"/>
        <v>400</v>
      </c>
    </row>
    <row r="11" spans="1:12" x14ac:dyDescent="0.25">
      <c r="A11">
        <v>9</v>
      </c>
      <c r="C11">
        <f>'Weekend assumptions'!$I$6</f>
        <v>0</v>
      </c>
      <c r="D11">
        <f>'Weekend assumptions'!$H$7</f>
        <v>400</v>
      </c>
      <c r="E11">
        <f>'Weekend assumptions'!$I$8</f>
        <v>0</v>
      </c>
      <c r="F11">
        <f>'Weekend assumptions'!$I$9</f>
        <v>0</v>
      </c>
      <c r="G11">
        <f>'Weekend assumptions'!$I$10</f>
        <v>0</v>
      </c>
      <c r="H11">
        <f>'Weekend assumptions'!$I$11</f>
        <v>0</v>
      </c>
      <c r="I11">
        <f>'Weekend assumptions'!$I$12</f>
        <v>0</v>
      </c>
      <c r="J11">
        <f>'Weekend assumptions'!$I$13</f>
        <v>0</v>
      </c>
      <c r="K11">
        <f>'Weekend assumptions'!$I$14</f>
        <v>0</v>
      </c>
      <c r="L11">
        <f t="shared" si="0"/>
        <v>400</v>
      </c>
    </row>
    <row r="12" spans="1:12" x14ac:dyDescent="0.25">
      <c r="A12">
        <v>10</v>
      </c>
      <c r="C12">
        <f>'Weekend assumptions'!$I$6</f>
        <v>0</v>
      </c>
      <c r="D12">
        <f>'Weekend assumptions'!$H$7</f>
        <v>400</v>
      </c>
      <c r="E12">
        <f>'Weekend assumptions'!$I$8</f>
        <v>0</v>
      </c>
      <c r="F12">
        <f>'Weekend assumptions'!$I$9</f>
        <v>0</v>
      </c>
      <c r="G12">
        <f>'Weekend assumptions'!$I$10</f>
        <v>0</v>
      </c>
      <c r="H12">
        <f>'Weekend assumptions'!$I$11</f>
        <v>0</v>
      </c>
      <c r="I12">
        <f>'Weekend assumptions'!$I$12</f>
        <v>0</v>
      </c>
      <c r="J12">
        <f>'Weekend assumptions'!$I$13</f>
        <v>0</v>
      </c>
      <c r="K12">
        <f>'Weekend assumptions'!$I$14</f>
        <v>0</v>
      </c>
      <c r="L12">
        <f t="shared" si="0"/>
        <v>400</v>
      </c>
    </row>
    <row r="13" spans="1:12" x14ac:dyDescent="0.25">
      <c r="A13">
        <v>11</v>
      </c>
      <c r="C13">
        <f>'Weekend assumptions'!$I$6</f>
        <v>0</v>
      </c>
      <c r="D13">
        <f>'Weekend assumptions'!$H$7</f>
        <v>400</v>
      </c>
      <c r="E13">
        <f>'Weekend assumptions'!$I$8</f>
        <v>0</v>
      </c>
      <c r="F13">
        <f>'Weekend assumptions'!$I$9</f>
        <v>0</v>
      </c>
      <c r="G13">
        <f>'Weekend assumptions'!$I$10</f>
        <v>0</v>
      </c>
      <c r="H13">
        <f>'Weekend assumptions'!$I$11</f>
        <v>0</v>
      </c>
      <c r="I13">
        <f>'Weekend assumptions'!$I$12</f>
        <v>0</v>
      </c>
      <c r="J13">
        <f>'Weekend assumptions'!$I$13</f>
        <v>0</v>
      </c>
      <c r="K13">
        <f>'Weekend assumptions'!$I$14</f>
        <v>0</v>
      </c>
      <c r="L13">
        <f t="shared" si="0"/>
        <v>400</v>
      </c>
    </row>
    <row r="14" spans="1:12" x14ac:dyDescent="0.25">
      <c r="A14">
        <v>12</v>
      </c>
      <c r="C14">
        <f>'Weekend assumptions'!$I$6</f>
        <v>0</v>
      </c>
      <c r="D14">
        <f>'Weekend assumptions'!$H$7</f>
        <v>400</v>
      </c>
      <c r="E14">
        <f>'Weekend assumptions'!$I$8</f>
        <v>0</v>
      </c>
      <c r="F14">
        <f>'Weekend assumptions'!$I$9</f>
        <v>0</v>
      </c>
      <c r="G14">
        <f>'Weekend assumptions'!$I$10</f>
        <v>0</v>
      </c>
      <c r="H14">
        <f>'Weekend assumptions'!$I$11</f>
        <v>0</v>
      </c>
      <c r="I14">
        <f>'Weekend assumptions'!$I$12</f>
        <v>0</v>
      </c>
      <c r="J14">
        <f>'Weekend assumptions'!$I$13</f>
        <v>0</v>
      </c>
      <c r="K14">
        <f>'Weekend assumptions'!$I$14</f>
        <v>0</v>
      </c>
      <c r="L14">
        <f t="shared" si="0"/>
        <v>400</v>
      </c>
    </row>
    <row r="15" spans="1:12" x14ac:dyDescent="0.25">
      <c r="A15">
        <v>13</v>
      </c>
      <c r="C15">
        <f>'Weekend assumptions'!$I$6</f>
        <v>0</v>
      </c>
      <c r="D15">
        <f>'Weekend assumptions'!$H$7</f>
        <v>400</v>
      </c>
      <c r="E15">
        <f>'Weekend assumptions'!$I$8</f>
        <v>0</v>
      </c>
      <c r="F15">
        <f>'Weekend assumptions'!$I$9</f>
        <v>0</v>
      </c>
      <c r="G15">
        <f>'Weekend assumptions'!$I$10</f>
        <v>0</v>
      </c>
      <c r="H15">
        <f>'Weekend assumptions'!$I$11</f>
        <v>0</v>
      </c>
      <c r="I15">
        <f>'Weekend assumptions'!$I$12</f>
        <v>0</v>
      </c>
      <c r="J15">
        <f>'Weekend assumptions'!$I$13</f>
        <v>0</v>
      </c>
      <c r="K15">
        <f>'Weekend assumptions'!$I$14</f>
        <v>0</v>
      </c>
      <c r="L15">
        <f t="shared" si="0"/>
        <v>400</v>
      </c>
    </row>
    <row r="16" spans="1:12" x14ac:dyDescent="0.25">
      <c r="A16">
        <v>14</v>
      </c>
      <c r="C16">
        <f>'Weekend assumptions'!$I$6</f>
        <v>0</v>
      </c>
      <c r="D16">
        <f>'Weekend assumptions'!$H$7</f>
        <v>400</v>
      </c>
      <c r="E16">
        <f>'Weekend assumptions'!$I$8</f>
        <v>0</v>
      </c>
      <c r="F16">
        <f>'Weekend assumptions'!$I$9</f>
        <v>0</v>
      </c>
      <c r="G16">
        <f>'Weekend assumptions'!$I$10</f>
        <v>0</v>
      </c>
      <c r="H16">
        <f>'Weekend assumptions'!$I$11</f>
        <v>0</v>
      </c>
      <c r="I16">
        <f>'Weekend assumptions'!$I$12</f>
        <v>0</v>
      </c>
      <c r="J16">
        <f>'Weekend assumptions'!$I$13</f>
        <v>0</v>
      </c>
      <c r="K16">
        <f>'Weekend assumptions'!$I$14</f>
        <v>0</v>
      </c>
      <c r="L16">
        <f t="shared" si="0"/>
        <v>400</v>
      </c>
    </row>
    <row r="17" spans="1:12" x14ac:dyDescent="0.25">
      <c r="A17">
        <v>15</v>
      </c>
      <c r="C17">
        <f>'Weekend assumptions'!$I$6</f>
        <v>0</v>
      </c>
      <c r="D17">
        <f>'Weekend assumptions'!$H$7</f>
        <v>400</v>
      </c>
      <c r="E17">
        <f>'Weekend assumptions'!$I$8</f>
        <v>0</v>
      </c>
      <c r="F17">
        <f>'Weekend assumptions'!$I$9</f>
        <v>0</v>
      </c>
      <c r="G17">
        <f>'Weekend assumptions'!$I$10</f>
        <v>0</v>
      </c>
      <c r="H17">
        <f>'Weekend assumptions'!$I$11</f>
        <v>0</v>
      </c>
      <c r="I17">
        <f>'Weekend assumptions'!$I$12</f>
        <v>0</v>
      </c>
      <c r="J17">
        <f>'Weekend assumptions'!$I$13</f>
        <v>0</v>
      </c>
      <c r="K17">
        <f>'Weekend assumptions'!$I$14</f>
        <v>0</v>
      </c>
      <c r="L17">
        <f t="shared" si="0"/>
        <v>400</v>
      </c>
    </row>
    <row r="18" spans="1:12" x14ac:dyDescent="0.25">
      <c r="A18">
        <v>16</v>
      </c>
      <c r="C18">
        <f>'Weekend assumptions'!$I$6</f>
        <v>0</v>
      </c>
      <c r="D18">
        <f>'Weekend assumptions'!$H$7</f>
        <v>400</v>
      </c>
      <c r="E18">
        <f>'Weekend assumptions'!$I$8</f>
        <v>0</v>
      </c>
      <c r="F18">
        <f>'Weekend assumptions'!$I$9</f>
        <v>0</v>
      </c>
      <c r="G18">
        <f>'Weekend assumptions'!$I$10</f>
        <v>0</v>
      </c>
      <c r="H18">
        <f>'Weekend assumptions'!$I$11</f>
        <v>0</v>
      </c>
      <c r="I18">
        <f>'Weekend assumptions'!$I$12</f>
        <v>0</v>
      </c>
      <c r="J18">
        <f>'Weekend assumptions'!$I$13</f>
        <v>0</v>
      </c>
      <c r="K18">
        <f>'Weekend assumptions'!$I$14</f>
        <v>0</v>
      </c>
      <c r="L18">
        <f t="shared" si="0"/>
        <v>400</v>
      </c>
    </row>
    <row r="19" spans="1:12" x14ac:dyDescent="0.25">
      <c r="A19">
        <v>17</v>
      </c>
      <c r="C19">
        <f>'Weekend assumptions'!$I$6</f>
        <v>0</v>
      </c>
      <c r="D19">
        <f>'Weekend assumptions'!$H$7</f>
        <v>400</v>
      </c>
      <c r="E19">
        <f>'Weekend assumptions'!$I$8</f>
        <v>0</v>
      </c>
      <c r="F19">
        <f>'Weekend assumptions'!$I$9</f>
        <v>0</v>
      </c>
      <c r="G19">
        <f>'Weekend assumptions'!$I$10</f>
        <v>0</v>
      </c>
      <c r="H19">
        <f>'Weekend assumptions'!$I$11</f>
        <v>0</v>
      </c>
      <c r="I19">
        <f>'Weekend assumptions'!$I$12</f>
        <v>0</v>
      </c>
      <c r="J19">
        <f>'Weekend assumptions'!$I$13</f>
        <v>0</v>
      </c>
      <c r="K19">
        <f>'Weekend assumptions'!$I$14</f>
        <v>0</v>
      </c>
      <c r="L19">
        <f t="shared" si="0"/>
        <v>400</v>
      </c>
    </row>
    <row r="20" spans="1:12" x14ac:dyDescent="0.25">
      <c r="A20">
        <v>18</v>
      </c>
      <c r="B20">
        <f>'Weekend assumptions'!$H$5</f>
        <v>200</v>
      </c>
      <c r="C20">
        <f>'Weekend assumptions'!$I$6</f>
        <v>0</v>
      </c>
      <c r="D20">
        <f>'Weekend assumptions'!$H$7</f>
        <v>400</v>
      </c>
      <c r="E20">
        <f>'Weekend assumptions'!$I$8</f>
        <v>0</v>
      </c>
      <c r="F20">
        <f>'Weekend assumptions'!$I$9</f>
        <v>0</v>
      </c>
      <c r="G20">
        <f>'Weekend assumptions'!$I$10</f>
        <v>0</v>
      </c>
      <c r="H20">
        <f>'Weekend assumptions'!$I$11</f>
        <v>0</v>
      </c>
      <c r="I20">
        <f>'Weekend assumptions'!$I$12</f>
        <v>0</v>
      </c>
      <c r="J20">
        <f>'Weekend assumptions'!$I$13</f>
        <v>0</v>
      </c>
      <c r="K20">
        <f>'Weekend assumptions'!$I$14</f>
        <v>0</v>
      </c>
      <c r="L20">
        <f>SUM(B20:K20)</f>
        <v>600</v>
      </c>
    </row>
    <row r="21" spans="1:12" x14ac:dyDescent="0.25">
      <c r="A21">
        <v>19</v>
      </c>
      <c r="B21">
        <f>'Weekend assumptions'!$H$5</f>
        <v>200</v>
      </c>
      <c r="C21">
        <f>'Weekend assumptions'!$I$6</f>
        <v>0</v>
      </c>
      <c r="D21">
        <f>'Weekend assumptions'!$H$7</f>
        <v>400</v>
      </c>
      <c r="E21">
        <f>'Weekend assumptions'!$I$8</f>
        <v>0</v>
      </c>
      <c r="F21">
        <f>'Weekend assumptions'!$I$9</f>
        <v>0</v>
      </c>
      <c r="G21">
        <f>'Weekend assumptions'!$I$10</f>
        <v>0</v>
      </c>
      <c r="H21">
        <f>'Weekend assumptions'!$I$11</f>
        <v>0</v>
      </c>
      <c r="I21">
        <f>'Weekend assumptions'!$I$12</f>
        <v>0</v>
      </c>
      <c r="J21">
        <f>'Weekend assumptions'!$I$13</f>
        <v>0</v>
      </c>
      <c r="K21">
        <f>'Weekend assumptions'!$I$14</f>
        <v>0</v>
      </c>
      <c r="L21">
        <f t="shared" si="0"/>
        <v>600</v>
      </c>
    </row>
    <row r="22" spans="1:12" x14ac:dyDescent="0.25">
      <c r="A22">
        <v>20</v>
      </c>
      <c r="B22">
        <f>'Weekend assumptions'!$H$5</f>
        <v>200</v>
      </c>
      <c r="C22">
        <f>'Weekend assumptions'!$I$6</f>
        <v>0</v>
      </c>
      <c r="D22">
        <f>'Weekend assumptions'!$H$7</f>
        <v>400</v>
      </c>
      <c r="E22">
        <f>'Weekend assumptions'!$I$8</f>
        <v>0</v>
      </c>
      <c r="F22">
        <f>'Weekend assumptions'!$I$9</f>
        <v>0</v>
      </c>
      <c r="G22">
        <f>'Weekend assumptions'!$I$10</f>
        <v>0</v>
      </c>
      <c r="H22">
        <f>'Weekend assumptions'!$I$11</f>
        <v>0</v>
      </c>
      <c r="I22">
        <f>'Weekend assumptions'!$I$12</f>
        <v>0</v>
      </c>
      <c r="J22">
        <f>'Weekend assumptions'!$I$13</f>
        <v>0</v>
      </c>
      <c r="K22">
        <f>'Weekend assumptions'!$I$14</f>
        <v>0</v>
      </c>
      <c r="L22">
        <f t="shared" si="0"/>
        <v>600</v>
      </c>
    </row>
    <row r="23" spans="1:12" x14ac:dyDescent="0.25">
      <c r="A23">
        <v>21</v>
      </c>
      <c r="B23">
        <f>'Weekend assumptions'!$H$5</f>
        <v>200</v>
      </c>
      <c r="C23">
        <f>'Weekend assumptions'!$I$6</f>
        <v>0</v>
      </c>
      <c r="D23">
        <f>'Weekend assumptions'!$H$7</f>
        <v>400</v>
      </c>
      <c r="E23">
        <f>'Weekend assumptions'!$I$8</f>
        <v>0</v>
      </c>
      <c r="F23">
        <f>'Weekend assumptions'!$I$9</f>
        <v>0</v>
      </c>
      <c r="G23">
        <f>'Weekend assumptions'!$I$10</f>
        <v>0</v>
      </c>
      <c r="H23">
        <f>'Weekend assumptions'!$I$11</f>
        <v>0</v>
      </c>
      <c r="I23">
        <f>'Weekend assumptions'!$I$12</f>
        <v>0</v>
      </c>
      <c r="J23">
        <f>'Weekend assumptions'!$I$13</f>
        <v>0</v>
      </c>
      <c r="K23">
        <f>'Weekend assumptions'!$I$14</f>
        <v>0</v>
      </c>
      <c r="L23">
        <f t="shared" si="0"/>
        <v>600</v>
      </c>
    </row>
    <row r="24" spans="1:12" x14ac:dyDescent="0.25">
      <c r="A24">
        <v>22</v>
      </c>
      <c r="B24">
        <f>'Weekend assumptions'!$H$5</f>
        <v>200</v>
      </c>
      <c r="C24">
        <f>'Weekend assumptions'!$I$6</f>
        <v>0</v>
      </c>
      <c r="D24">
        <f>'Weekend assumptions'!$H$7</f>
        <v>400</v>
      </c>
      <c r="E24">
        <f>'Weekend assumptions'!$I$8</f>
        <v>0</v>
      </c>
      <c r="F24">
        <f>'Weekend assumptions'!$I$9</f>
        <v>0</v>
      </c>
      <c r="G24">
        <f>'Weekend assumptions'!$I$10</f>
        <v>0</v>
      </c>
      <c r="H24">
        <f>'Weekend assumptions'!$I$11</f>
        <v>0</v>
      </c>
      <c r="I24">
        <f>'Weekend assumptions'!$I$12</f>
        <v>0</v>
      </c>
      <c r="J24">
        <f>'Weekend assumptions'!$I$13</f>
        <v>0</v>
      </c>
      <c r="K24">
        <f>'Weekend assumptions'!$I$14</f>
        <v>0</v>
      </c>
      <c r="L24">
        <f t="shared" si="0"/>
        <v>600</v>
      </c>
    </row>
    <row r="25" spans="1:12" x14ac:dyDescent="0.25">
      <c r="A25">
        <v>23</v>
      </c>
      <c r="B25">
        <f>'Weekend assumptions'!$H$5</f>
        <v>200</v>
      </c>
      <c r="C25">
        <f>'Weekend assumptions'!$I$6</f>
        <v>0</v>
      </c>
      <c r="D25">
        <f>'Weekend assumptions'!$H$7</f>
        <v>400</v>
      </c>
      <c r="E25">
        <f>'Weekend assumptions'!$I$8</f>
        <v>0</v>
      </c>
      <c r="F25">
        <f>'Weekend assumptions'!$I$9</f>
        <v>0</v>
      </c>
      <c r="G25">
        <f>'Weekend assumptions'!$I$10</f>
        <v>0</v>
      </c>
      <c r="H25">
        <f>'Weekend assumptions'!$I$11</f>
        <v>0</v>
      </c>
      <c r="I25">
        <f>'Weekend assumptions'!$I$12</f>
        <v>0</v>
      </c>
      <c r="J25">
        <f>'Weekend assumptions'!$I$13</f>
        <v>0</v>
      </c>
      <c r="K25">
        <f>'Weekend assumptions'!$I$14</f>
        <v>0</v>
      </c>
      <c r="L25">
        <f t="shared" si="0"/>
        <v>600</v>
      </c>
    </row>
    <row r="26" spans="1:12" x14ac:dyDescent="0.25">
      <c r="J26">
        <f>SUM(B2:K25)</f>
        <v>10600</v>
      </c>
      <c r="L26">
        <f t="shared" si="0"/>
        <v>10600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3370-46E5-45ED-864D-05909C4CC22D}">
  <dimension ref="A1:J16"/>
  <sheetViews>
    <sheetView workbookViewId="0">
      <selection activeCell="I19" sqref="I19"/>
    </sheetView>
  </sheetViews>
  <sheetFormatPr defaultRowHeight="15" x14ac:dyDescent="0.25"/>
  <cols>
    <col min="1" max="1" width="22.5703125" bestFit="1" customWidth="1"/>
    <col min="2" max="2" width="6.5703125" bestFit="1" customWidth="1"/>
    <col min="3" max="3" width="17.5703125" bestFit="1" customWidth="1"/>
    <col min="4" max="4" width="16.42578125" bestFit="1" customWidth="1"/>
    <col min="5" max="5" width="9.7109375" bestFit="1" customWidth="1"/>
    <col min="8" max="8" width="20.85546875" bestFit="1" customWidth="1"/>
    <col min="9" max="9" width="12.7109375" bestFit="1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4" spans="1:10" x14ac:dyDescent="0.25">
      <c r="A4" t="s">
        <v>21</v>
      </c>
      <c r="B4">
        <v>20</v>
      </c>
    </row>
    <row r="5" spans="1:10" x14ac:dyDescent="0.25">
      <c r="A5" t="s">
        <v>1</v>
      </c>
      <c r="B5">
        <v>10</v>
      </c>
      <c r="D5">
        <v>20</v>
      </c>
      <c r="E5">
        <v>18</v>
      </c>
      <c r="F5">
        <v>7</v>
      </c>
      <c r="G5">
        <f>24-E5+F5</f>
        <v>13</v>
      </c>
      <c r="H5">
        <f t="shared" ref="H5:H14" si="0">B5*D5</f>
        <v>200</v>
      </c>
      <c r="I5">
        <f t="shared" ref="I5:I14" si="1">B5*D5*G5</f>
        <v>2600</v>
      </c>
    </row>
    <row r="6" spans="1:10" x14ac:dyDescent="0.25">
      <c r="A6" t="s">
        <v>2</v>
      </c>
      <c r="B6">
        <v>10</v>
      </c>
      <c r="C6">
        <v>2</v>
      </c>
      <c r="D6">
        <f>C6*$B$4</f>
        <v>40</v>
      </c>
      <c r="E6">
        <v>0</v>
      </c>
      <c r="F6">
        <v>0</v>
      </c>
      <c r="G6">
        <f>F6-E6</f>
        <v>0</v>
      </c>
      <c r="H6">
        <f t="shared" si="0"/>
        <v>400</v>
      </c>
      <c r="I6">
        <f t="shared" si="1"/>
        <v>0</v>
      </c>
    </row>
    <row r="7" spans="1:10" x14ac:dyDescent="0.25">
      <c r="A7" t="s">
        <v>3</v>
      </c>
      <c r="B7">
        <v>10</v>
      </c>
      <c r="C7">
        <v>2</v>
      </c>
      <c r="D7">
        <f t="shared" ref="D7:D14" si="2">C7*$B$4</f>
        <v>40</v>
      </c>
      <c r="E7">
        <v>6</v>
      </c>
      <c r="F7">
        <v>24</v>
      </c>
      <c r="G7">
        <f>F7-E7</f>
        <v>18</v>
      </c>
      <c r="H7">
        <f t="shared" si="0"/>
        <v>400</v>
      </c>
      <c r="I7">
        <f t="shared" si="1"/>
        <v>7200</v>
      </c>
    </row>
    <row r="8" spans="1:10" x14ac:dyDescent="0.25">
      <c r="A8" t="s">
        <v>4</v>
      </c>
      <c r="B8">
        <v>3.6</v>
      </c>
      <c r="C8">
        <v>3</v>
      </c>
      <c r="D8">
        <f t="shared" si="2"/>
        <v>60</v>
      </c>
      <c r="E8">
        <v>0</v>
      </c>
      <c r="F8">
        <v>0</v>
      </c>
      <c r="G8">
        <f t="shared" ref="G8:G14" si="3">F8-E8</f>
        <v>0</v>
      </c>
      <c r="H8">
        <f t="shared" si="0"/>
        <v>216</v>
      </c>
      <c r="I8">
        <f t="shared" si="1"/>
        <v>0</v>
      </c>
    </row>
    <row r="9" spans="1:10" x14ac:dyDescent="0.25">
      <c r="A9" t="s">
        <v>5</v>
      </c>
      <c r="B9">
        <v>60</v>
      </c>
      <c r="C9">
        <v>1</v>
      </c>
      <c r="D9">
        <f t="shared" si="2"/>
        <v>20</v>
      </c>
      <c r="E9">
        <v>0</v>
      </c>
      <c r="F9">
        <v>0</v>
      </c>
      <c r="G9">
        <f t="shared" si="3"/>
        <v>0</v>
      </c>
      <c r="H9">
        <f t="shared" si="0"/>
        <v>1200</v>
      </c>
      <c r="I9">
        <f t="shared" si="1"/>
        <v>0</v>
      </c>
    </row>
    <row r="10" spans="1:10" x14ac:dyDescent="0.25">
      <c r="A10" t="s">
        <v>6</v>
      </c>
      <c r="B10">
        <v>50</v>
      </c>
      <c r="C10">
        <v>1</v>
      </c>
      <c r="D10">
        <f t="shared" si="2"/>
        <v>20</v>
      </c>
      <c r="E10">
        <v>0</v>
      </c>
      <c r="F10">
        <v>0</v>
      </c>
      <c r="G10">
        <f t="shared" si="3"/>
        <v>0</v>
      </c>
      <c r="H10">
        <f t="shared" si="0"/>
        <v>1000</v>
      </c>
      <c r="I10">
        <f t="shared" si="1"/>
        <v>0</v>
      </c>
    </row>
    <row r="11" spans="1:10" x14ac:dyDescent="0.25">
      <c r="A11" t="s">
        <v>7</v>
      </c>
      <c r="B11">
        <v>80</v>
      </c>
      <c r="C11">
        <v>2</v>
      </c>
      <c r="D11">
        <f t="shared" si="2"/>
        <v>40</v>
      </c>
      <c r="E11">
        <v>0</v>
      </c>
      <c r="F11">
        <v>0</v>
      </c>
      <c r="G11">
        <f t="shared" si="3"/>
        <v>0</v>
      </c>
      <c r="H11">
        <f t="shared" si="0"/>
        <v>3200</v>
      </c>
      <c r="I11">
        <f t="shared" si="1"/>
        <v>0</v>
      </c>
    </row>
    <row r="12" spans="1:10" x14ac:dyDescent="0.25">
      <c r="A12" t="s">
        <v>8</v>
      </c>
      <c r="B12">
        <v>60</v>
      </c>
      <c r="C12">
        <v>2</v>
      </c>
      <c r="D12">
        <f t="shared" si="2"/>
        <v>40</v>
      </c>
      <c r="E12">
        <v>0</v>
      </c>
      <c r="F12">
        <v>0</v>
      </c>
      <c r="G12">
        <f t="shared" si="3"/>
        <v>0</v>
      </c>
      <c r="H12">
        <f t="shared" si="0"/>
        <v>2400</v>
      </c>
      <c r="I12">
        <f t="shared" si="1"/>
        <v>0</v>
      </c>
    </row>
    <row r="13" spans="1:10" x14ac:dyDescent="0.25">
      <c r="A13" t="s">
        <v>9</v>
      </c>
      <c r="B13">
        <v>1500</v>
      </c>
      <c r="C13">
        <v>1</v>
      </c>
      <c r="D13">
        <f t="shared" si="2"/>
        <v>20</v>
      </c>
      <c r="E13">
        <v>0</v>
      </c>
      <c r="F13">
        <v>0</v>
      </c>
      <c r="G13">
        <f t="shared" si="3"/>
        <v>0</v>
      </c>
      <c r="H13">
        <f t="shared" si="0"/>
        <v>30000</v>
      </c>
      <c r="I13">
        <f t="shared" si="1"/>
        <v>0</v>
      </c>
    </row>
    <row r="14" spans="1:10" x14ac:dyDescent="0.25">
      <c r="A14" t="s">
        <v>10</v>
      </c>
      <c r="B14">
        <v>500</v>
      </c>
      <c r="C14">
        <v>1</v>
      </c>
      <c r="D14">
        <f t="shared" si="2"/>
        <v>20</v>
      </c>
      <c r="E14">
        <v>0</v>
      </c>
      <c r="F14">
        <v>0</v>
      </c>
      <c r="G14">
        <f t="shared" si="3"/>
        <v>0</v>
      </c>
      <c r="H14">
        <f t="shared" si="0"/>
        <v>10000</v>
      </c>
      <c r="I14">
        <f t="shared" si="1"/>
        <v>0</v>
      </c>
    </row>
    <row r="16" spans="1:10" x14ac:dyDescent="0.25">
      <c r="J16">
        <f>SUM(I5:I14)</f>
        <v>9800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FA2F-B57F-490F-88D8-1D137F726B3E}">
  <dimension ref="A1:J26"/>
  <sheetViews>
    <sheetView topLeftCell="A13" workbookViewId="0">
      <selection activeCell="L12" sqref="L12"/>
    </sheetView>
  </sheetViews>
  <sheetFormatPr defaultRowHeight="15" x14ac:dyDescent="0.25"/>
  <cols>
    <col min="2" max="2" width="12.5703125" bestFit="1" customWidth="1"/>
    <col min="3" max="4" width="22.5703125" bestFit="1" customWidth="1"/>
    <col min="5" max="5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 x14ac:dyDescent="0.25">
      <c r="A2">
        <v>0</v>
      </c>
      <c r="B2">
        <f>'Secondary load assumptions'!$I$5</f>
        <v>0</v>
      </c>
      <c r="C2">
        <f>'Weekend assumptions'!$I$6</f>
        <v>0</v>
      </c>
      <c r="D2">
        <v>0</v>
      </c>
      <c r="E2">
        <f>'Weekend assumptions'!$I$8</f>
        <v>0</v>
      </c>
      <c r="F2">
        <f>'Weekend assumptions'!$I$9</f>
        <v>0</v>
      </c>
      <c r="G2">
        <f>'Weekend assumptions'!$I$10</f>
        <v>0</v>
      </c>
      <c r="H2">
        <f>'Weekend assumptions'!$I$11</f>
        <v>0</v>
      </c>
      <c r="I2">
        <f>'Weekend assumptions'!$I$12</f>
        <v>0</v>
      </c>
      <c r="J2">
        <f>SUM(B2:I2)</f>
        <v>0</v>
      </c>
    </row>
    <row r="3" spans="1:10" x14ac:dyDescent="0.25">
      <c r="A3">
        <v>1</v>
      </c>
      <c r="B3">
        <f>'Secondary load assumptions'!$I$5</f>
        <v>0</v>
      </c>
      <c r="C3">
        <f>'Weekend assumptions'!$I$6</f>
        <v>0</v>
      </c>
      <c r="D3">
        <v>0</v>
      </c>
      <c r="E3">
        <f>'Weekend assumptions'!$I$8</f>
        <v>0</v>
      </c>
      <c r="F3">
        <f>'Weekend assumptions'!$I$9</f>
        <v>0</v>
      </c>
      <c r="G3">
        <f>'Weekend assumptions'!$I$10</f>
        <v>0</v>
      </c>
      <c r="H3">
        <f>'Weekend assumptions'!$I$11</f>
        <v>0</v>
      </c>
      <c r="I3">
        <f>'Weekend assumptions'!$I$12</f>
        <v>0</v>
      </c>
      <c r="J3">
        <f t="shared" ref="J3:J25" si="0">SUM(B3:I3)</f>
        <v>0</v>
      </c>
    </row>
    <row r="4" spans="1:10" x14ac:dyDescent="0.25">
      <c r="A4">
        <v>2</v>
      </c>
      <c r="B4">
        <f>'Secondary load assumptions'!$I$5</f>
        <v>0</v>
      </c>
      <c r="C4">
        <f>'Weekend assumptions'!$I$6</f>
        <v>0</v>
      </c>
      <c r="D4">
        <v>0</v>
      </c>
      <c r="E4">
        <f>'Weekend assumptions'!$I$8</f>
        <v>0</v>
      </c>
      <c r="F4">
        <f>'Weekend assumptions'!$I$9</f>
        <v>0</v>
      </c>
      <c r="G4">
        <f>'Weekend assumptions'!$I$10</f>
        <v>0</v>
      </c>
      <c r="H4">
        <f>'Weekend assumptions'!$I$11</f>
        <v>0</v>
      </c>
      <c r="I4">
        <f>'Weekend assumptions'!$I$12</f>
        <v>0</v>
      </c>
      <c r="J4">
        <f t="shared" si="0"/>
        <v>0</v>
      </c>
    </row>
    <row r="5" spans="1:10" x14ac:dyDescent="0.25">
      <c r="A5">
        <v>3</v>
      </c>
      <c r="B5">
        <f>'Secondary load assumptions'!$I$5</f>
        <v>0</v>
      </c>
      <c r="C5">
        <f>'Weekend assumptions'!$I$6</f>
        <v>0</v>
      </c>
      <c r="D5">
        <v>0</v>
      </c>
      <c r="E5">
        <f>'Weekend assumptions'!$I$8</f>
        <v>0</v>
      </c>
      <c r="F5">
        <f>'Weekend assumptions'!$I$9</f>
        <v>0</v>
      </c>
      <c r="G5">
        <f>'Weekend assumptions'!$I$10</f>
        <v>0</v>
      </c>
      <c r="H5">
        <f>'Weekend assumptions'!$I$11</f>
        <v>0</v>
      </c>
      <c r="I5">
        <f>'Weekend assumptions'!$I$12</f>
        <v>0</v>
      </c>
      <c r="J5">
        <f t="shared" si="0"/>
        <v>0</v>
      </c>
    </row>
    <row r="6" spans="1:10" x14ac:dyDescent="0.25">
      <c r="A6">
        <v>4</v>
      </c>
      <c r="B6">
        <f>'Secondary load assumptions'!$I$5</f>
        <v>0</v>
      </c>
      <c r="C6">
        <f>'Weekend assumptions'!$I$6</f>
        <v>0</v>
      </c>
      <c r="D6">
        <f>'Secondary load assumptions'!$H$7</f>
        <v>0</v>
      </c>
      <c r="E6">
        <f>'Weekend assumptions'!$I$8</f>
        <v>0</v>
      </c>
      <c r="F6">
        <f>'Weekend assumptions'!$I$9</f>
        <v>0</v>
      </c>
      <c r="G6">
        <f>'Weekend assumptions'!$I$10</f>
        <v>0</v>
      </c>
      <c r="H6">
        <f>'Weekend assumptions'!$I$11</f>
        <v>0</v>
      </c>
      <c r="I6">
        <f>'Weekend assumptions'!$I$12</f>
        <v>0</v>
      </c>
      <c r="J6">
        <f t="shared" si="0"/>
        <v>0</v>
      </c>
    </row>
    <row r="7" spans="1:10" x14ac:dyDescent="0.25">
      <c r="A7">
        <v>5</v>
      </c>
      <c r="B7">
        <f>'Secondary load assumptions'!$I$5</f>
        <v>0</v>
      </c>
      <c r="C7">
        <f>'Weekend assumptions'!$I$6</f>
        <v>0</v>
      </c>
      <c r="D7">
        <f>'Secondary load assumptions'!$H$7</f>
        <v>0</v>
      </c>
      <c r="E7">
        <f>'Weekend assumptions'!$I$8</f>
        <v>0</v>
      </c>
      <c r="F7">
        <f>'Weekend assumptions'!$I$9</f>
        <v>0</v>
      </c>
      <c r="G7">
        <f>'Weekend assumptions'!$I$10</f>
        <v>0</v>
      </c>
      <c r="H7">
        <f>'Weekend assumptions'!$I$11</f>
        <v>0</v>
      </c>
      <c r="I7">
        <f>'Weekend assumptions'!$I$12</f>
        <v>0</v>
      </c>
      <c r="J7">
        <f t="shared" si="0"/>
        <v>0</v>
      </c>
    </row>
    <row r="8" spans="1:10" x14ac:dyDescent="0.25">
      <c r="A8">
        <v>6</v>
      </c>
      <c r="B8">
        <f>'Secondary load assumptions'!$I$5</f>
        <v>0</v>
      </c>
      <c r="C8">
        <f>'Secondary load assumptions'!$H$6</f>
        <v>400</v>
      </c>
      <c r="D8">
        <f>'Secondary load assumptions'!$H$7</f>
        <v>0</v>
      </c>
      <c r="E8">
        <f>'Weekend assumptions'!$I$8</f>
        <v>0</v>
      </c>
      <c r="F8">
        <f>'Weekend assumptions'!$I$9</f>
        <v>0</v>
      </c>
      <c r="G8">
        <f>'Weekend assumptions'!$I$10</f>
        <v>0</v>
      </c>
      <c r="H8">
        <f>'Weekend assumptions'!$I$11</f>
        <v>0</v>
      </c>
      <c r="I8">
        <f>'Weekend assumptions'!$I$12</f>
        <v>0</v>
      </c>
      <c r="J8">
        <f t="shared" si="0"/>
        <v>400</v>
      </c>
    </row>
    <row r="9" spans="1:10" x14ac:dyDescent="0.25">
      <c r="A9">
        <v>7</v>
      </c>
      <c r="B9">
        <f>'Secondary load assumptions'!$I$5</f>
        <v>0</v>
      </c>
      <c r="C9">
        <f>'Secondary load assumptions'!$H$6</f>
        <v>400</v>
      </c>
      <c r="D9">
        <f>'Secondary load assumptions'!$H$7</f>
        <v>0</v>
      </c>
      <c r="E9">
        <f>'Weekend assumptions'!$I$8</f>
        <v>0</v>
      </c>
      <c r="F9">
        <f>'Weekend assumptions'!$I$9</f>
        <v>0</v>
      </c>
      <c r="G9">
        <f>'Weekend assumptions'!$I$10</f>
        <v>0</v>
      </c>
      <c r="H9">
        <f>'Weekend assumptions'!$I$11</f>
        <v>0</v>
      </c>
      <c r="I9">
        <f>'Weekend assumptions'!$I$12</f>
        <v>0</v>
      </c>
      <c r="J9">
        <f t="shared" si="0"/>
        <v>400</v>
      </c>
    </row>
    <row r="10" spans="1:10" x14ac:dyDescent="0.25">
      <c r="A10">
        <v>8</v>
      </c>
      <c r="B10">
        <f>'Secondary load assumptions'!$I$5</f>
        <v>0</v>
      </c>
      <c r="C10">
        <f>'Secondary load assumptions'!$H$6</f>
        <v>400</v>
      </c>
      <c r="D10">
        <f>'Secondary load assumptions'!$H$7</f>
        <v>0</v>
      </c>
      <c r="E10">
        <f>'Secondary load assumptions'!$H$8</f>
        <v>216</v>
      </c>
      <c r="F10">
        <f>'Secondary load assumptions'!$H$9</f>
        <v>1200</v>
      </c>
      <c r="G10">
        <f>'Secondary load assumptions'!$H$10</f>
        <v>1000</v>
      </c>
      <c r="H10">
        <f>'Secondary load assumptions'!$H$11</f>
        <v>480</v>
      </c>
      <c r="I10">
        <f>'Secondary load assumptions'!$H$12</f>
        <v>1200</v>
      </c>
      <c r="J10">
        <f t="shared" si="0"/>
        <v>4496</v>
      </c>
    </row>
    <row r="11" spans="1:10" x14ac:dyDescent="0.25">
      <c r="A11">
        <v>9</v>
      </c>
      <c r="B11">
        <f>'Secondary load assumptions'!$I$5</f>
        <v>0</v>
      </c>
      <c r="C11">
        <f>'Secondary load assumptions'!$H$6</f>
        <v>400</v>
      </c>
      <c r="D11">
        <f>'Secondary load assumptions'!$H$7</f>
        <v>0</v>
      </c>
      <c r="E11">
        <f>'Secondary load assumptions'!$H$8</f>
        <v>216</v>
      </c>
      <c r="F11">
        <f>'Secondary load assumptions'!$H$9</f>
        <v>1200</v>
      </c>
      <c r="G11">
        <f>'Secondary load assumptions'!$H$10</f>
        <v>1000</v>
      </c>
      <c r="H11">
        <f>'Secondary load assumptions'!$H$11</f>
        <v>480</v>
      </c>
      <c r="I11">
        <f>'Secondary load assumptions'!$H$12</f>
        <v>1200</v>
      </c>
      <c r="J11">
        <f t="shared" si="0"/>
        <v>4496</v>
      </c>
    </row>
    <row r="12" spans="1:10" x14ac:dyDescent="0.25">
      <c r="A12">
        <v>10</v>
      </c>
      <c r="B12">
        <f>'Secondary load assumptions'!$I$5</f>
        <v>0</v>
      </c>
      <c r="C12">
        <f>'Secondary load assumptions'!$H$6</f>
        <v>400</v>
      </c>
      <c r="D12">
        <f>'Secondary load assumptions'!$H$7</f>
        <v>0</v>
      </c>
      <c r="E12">
        <f>'Secondary load assumptions'!$H$8</f>
        <v>216</v>
      </c>
      <c r="F12">
        <f>'Secondary load assumptions'!$H$9</f>
        <v>1200</v>
      </c>
      <c r="G12">
        <f>'Secondary load assumptions'!$H$10</f>
        <v>1000</v>
      </c>
      <c r="H12">
        <f>'Secondary load assumptions'!$H$11</f>
        <v>480</v>
      </c>
      <c r="I12">
        <f>'Secondary load assumptions'!$H$12</f>
        <v>1200</v>
      </c>
      <c r="J12">
        <f t="shared" si="0"/>
        <v>4496</v>
      </c>
    </row>
    <row r="13" spans="1:10" x14ac:dyDescent="0.25">
      <c r="A13">
        <v>11</v>
      </c>
      <c r="B13">
        <f>'Secondary load assumptions'!$I$5</f>
        <v>0</v>
      </c>
      <c r="C13">
        <f>'Secondary load assumptions'!$H$6</f>
        <v>400</v>
      </c>
      <c r="D13">
        <f>'Secondary load assumptions'!$H$7</f>
        <v>0</v>
      </c>
      <c r="E13">
        <f>'Secondary load assumptions'!$H$8</f>
        <v>216</v>
      </c>
      <c r="F13">
        <f>'Secondary load assumptions'!$H$9</f>
        <v>1200</v>
      </c>
      <c r="G13">
        <f>'Secondary load assumptions'!$H$10</f>
        <v>1000</v>
      </c>
      <c r="H13">
        <f>'Secondary load assumptions'!$H$11</f>
        <v>480</v>
      </c>
      <c r="I13">
        <f>'Secondary load assumptions'!$H$12</f>
        <v>1200</v>
      </c>
      <c r="J13">
        <f t="shared" si="0"/>
        <v>4496</v>
      </c>
    </row>
    <row r="14" spans="1:10" x14ac:dyDescent="0.25">
      <c r="A14">
        <v>12</v>
      </c>
      <c r="B14">
        <f>'Secondary load assumptions'!$I$5</f>
        <v>0</v>
      </c>
      <c r="C14">
        <f>'Secondary load assumptions'!$H$6</f>
        <v>400</v>
      </c>
      <c r="D14">
        <f>'Secondary load assumptions'!$H$7</f>
        <v>0</v>
      </c>
      <c r="E14">
        <f>'Secondary load assumptions'!$H$8</f>
        <v>216</v>
      </c>
      <c r="F14">
        <f>'Secondary load assumptions'!$H$9</f>
        <v>1200</v>
      </c>
      <c r="G14">
        <f>'Secondary load assumptions'!$H$10</f>
        <v>1000</v>
      </c>
      <c r="H14">
        <f>'Secondary load assumptions'!$H$11</f>
        <v>480</v>
      </c>
      <c r="I14">
        <f>'Secondary load assumptions'!$H$12</f>
        <v>1200</v>
      </c>
      <c r="J14">
        <f t="shared" si="0"/>
        <v>4496</v>
      </c>
    </row>
    <row r="15" spans="1:10" x14ac:dyDescent="0.25">
      <c r="A15">
        <v>13</v>
      </c>
      <c r="B15">
        <f>'Secondary load assumptions'!$I$5</f>
        <v>0</v>
      </c>
      <c r="C15">
        <f>'Secondary load assumptions'!$H$6</f>
        <v>400</v>
      </c>
      <c r="D15">
        <f>'Secondary load assumptions'!$H$7</f>
        <v>0</v>
      </c>
      <c r="E15">
        <f>'Secondary load assumptions'!$H$8</f>
        <v>216</v>
      </c>
      <c r="F15">
        <f>'Secondary load assumptions'!$H$9</f>
        <v>1200</v>
      </c>
      <c r="G15">
        <f>'Secondary load assumptions'!$H$10</f>
        <v>1000</v>
      </c>
      <c r="H15">
        <f>'Secondary load assumptions'!$H$11</f>
        <v>480</v>
      </c>
      <c r="I15">
        <f>'Secondary load assumptions'!$H$12</f>
        <v>1200</v>
      </c>
      <c r="J15">
        <f t="shared" si="0"/>
        <v>4496</v>
      </c>
    </row>
    <row r="16" spans="1:10" x14ac:dyDescent="0.25">
      <c r="A16">
        <v>14</v>
      </c>
      <c r="B16">
        <f>'Secondary load assumptions'!$I$5</f>
        <v>0</v>
      </c>
      <c r="C16">
        <f>'Secondary load assumptions'!$H$6</f>
        <v>400</v>
      </c>
      <c r="D16">
        <f>'Secondary load assumptions'!$H$7</f>
        <v>0</v>
      </c>
      <c r="E16">
        <f>'Secondary load assumptions'!$H$8</f>
        <v>216</v>
      </c>
      <c r="F16">
        <f>'Secondary load assumptions'!$H$9</f>
        <v>1200</v>
      </c>
      <c r="G16">
        <f>'Secondary load assumptions'!$H$10</f>
        <v>1000</v>
      </c>
      <c r="H16">
        <f>'Secondary load assumptions'!$H$11</f>
        <v>480</v>
      </c>
      <c r="I16">
        <f>'Secondary load assumptions'!$H$12</f>
        <v>1200</v>
      </c>
      <c r="J16">
        <f t="shared" si="0"/>
        <v>4496</v>
      </c>
    </row>
    <row r="17" spans="1:10" x14ac:dyDescent="0.25">
      <c r="A17">
        <v>15</v>
      </c>
      <c r="B17">
        <f>'Secondary load assumptions'!$I$5</f>
        <v>0</v>
      </c>
      <c r="C17">
        <f>'Secondary load assumptions'!$H$6</f>
        <v>400</v>
      </c>
      <c r="D17">
        <f>'Secondary load assumptions'!$H$7</f>
        <v>0</v>
      </c>
      <c r="E17">
        <f>'Secondary load assumptions'!$H$8</f>
        <v>216</v>
      </c>
      <c r="F17">
        <f>'Secondary load assumptions'!$H$9</f>
        <v>1200</v>
      </c>
      <c r="G17">
        <f>'Secondary load assumptions'!$H$10</f>
        <v>1000</v>
      </c>
      <c r="H17">
        <f>'Secondary load assumptions'!$H$11</f>
        <v>480</v>
      </c>
      <c r="I17">
        <f>'Secondary load assumptions'!$H$12</f>
        <v>1200</v>
      </c>
      <c r="J17">
        <f t="shared" si="0"/>
        <v>4496</v>
      </c>
    </row>
    <row r="18" spans="1:10" x14ac:dyDescent="0.25">
      <c r="A18">
        <v>16</v>
      </c>
      <c r="B18">
        <f>'Secondary load assumptions'!$I$5</f>
        <v>0</v>
      </c>
      <c r="C18">
        <f>'Secondary load assumptions'!$H$6</f>
        <v>400</v>
      </c>
      <c r="D18">
        <f>'Secondary load assumptions'!$H$7</f>
        <v>0</v>
      </c>
      <c r="E18">
        <f>'Secondary load assumptions'!$H$8</f>
        <v>216</v>
      </c>
      <c r="F18">
        <v>0</v>
      </c>
      <c r="G18">
        <f>'Secondary load assumptions'!$H$10</f>
        <v>1000</v>
      </c>
      <c r="H18">
        <f>'Secondary load assumptions'!$H$11</f>
        <v>480</v>
      </c>
      <c r="I18">
        <f>'Secondary load assumptions'!$H$12</f>
        <v>1200</v>
      </c>
      <c r="J18">
        <f t="shared" si="0"/>
        <v>3296</v>
      </c>
    </row>
    <row r="19" spans="1:10" x14ac:dyDescent="0.25">
      <c r="A19">
        <v>17</v>
      </c>
      <c r="B19">
        <f>'Secondary load assumptions'!$I$5</f>
        <v>0</v>
      </c>
      <c r="C19">
        <f>'Secondary load assumptions'!$H$6</f>
        <v>400</v>
      </c>
      <c r="D19">
        <f>'Secondary load assumptions'!$H$7</f>
        <v>0</v>
      </c>
      <c r="E19">
        <f>'Secondary load assumptions'!$H$8</f>
        <v>216</v>
      </c>
      <c r="F19">
        <f>'Weekend assumptions'!$I$9</f>
        <v>0</v>
      </c>
      <c r="G19">
        <f>'Secondary load assumptions'!$H$10</f>
        <v>1000</v>
      </c>
      <c r="H19">
        <f>'Secondary load assumptions'!$H$11</f>
        <v>480</v>
      </c>
      <c r="I19">
        <f>'Secondary load assumptions'!$H$12</f>
        <v>1200</v>
      </c>
      <c r="J19">
        <f t="shared" si="0"/>
        <v>3296</v>
      </c>
    </row>
    <row r="20" spans="1:10" x14ac:dyDescent="0.25">
      <c r="A20">
        <v>18</v>
      </c>
      <c r="B20">
        <f>'Secondary load assumptions'!$I$5</f>
        <v>0</v>
      </c>
      <c r="C20">
        <f>'Secondary load assumptions'!$H$6</f>
        <v>400</v>
      </c>
      <c r="D20">
        <f>'Secondary load assumptions'!$H$7</f>
        <v>0</v>
      </c>
      <c r="E20">
        <f>'Secondary load assumptions'!$H$8</f>
        <v>216</v>
      </c>
      <c r="F20">
        <f>'Weekend assumptions'!$I$9</f>
        <v>0</v>
      </c>
      <c r="G20">
        <v>0</v>
      </c>
      <c r="H20">
        <v>0</v>
      </c>
      <c r="I20">
        <f>'Secondary load assumptions'!$H$12</f>
        <v>1200</v>
      </c>
      <c r="J20">
        <f t="shared" si="0"/>
        <v>1816</v>
      </c>
    </row>
    <row r="21" spans="1:10" x14ac:dyDescent="0.25">
      <c r="A21">
        <v>19</v>
      </c>
      <c r="B21">
        <f>'Secondary load assumptions'!$I$5</f>
        <v>0</v>
      </c>
      <c r="C21">
        <f>'Secondary load assumptions'!$H$6</f>
        <v>400</v>
      </c>
      <c r="D21">
        <f>'Secondary load assumptions'!$H$7</f>
        <v>0</v>
      </c>
      <c r="E21">
        <f>'Secondary load assumptions'!$H$8</f>
        <v>216</v>
      </c>
      <c r="F21">
        <f>'Weekend assumptions'!$I$9</f>
        <v>0</v>
      </c>
      <c r="G21">
        <f>'Weekend assumptions'!$I$10</f>
        <v>0</v>
      </c>
      <c r="H21">
        <f>'Weekend assumptions'!$I$11</f>
        <v>0</v>
      </c>
      <c r="I21">
        <f>'Secondary load assumptions'!$H$12</f>
        <v>1200</v>
      </c>
      <c r="J21">
        <f t="shared" si="0"/>
        <v>1816</v>
      </c>
    </row>
    <row r="22" spans="1:10" x14ac:dyDescent="0.25">
      <c r="A22">
        <v>20</v>
      </c>
      <c r="B22">
        <f>'Secondary load assumptions'!$I$5</f>
        <v>0</v>
      </c>
      <c r="C22">
        <v>0</v>
      </c>
      <c r="D22">
        <f>'Secondary load assumptions'!$H$7</f>
        <v>0</v>
      </c>
      <c r="E22">
        <v>0</v>
      </c>
      <c r="F22">
        <f>'Weekend assumptions'!$I$9</f>
        <v>0</v>
      </c>
      <c r="G22">
        <f>'Weekend assumptions'!$I$10</f>
        <v>0</v>
      </c>
      <c r="H22">
        <f>'Weekend assumptions'!$I$11</f>
        <v>0</v>
      </c>
      <c r="I22">
        <v>0</v>
      </c>
      <c r="J22">
        <f t="shared" si="0"/>
        <v>0</v>
      </c>
    </row>
    <row r="23" spans="1:10" x14ac:dyDescent="0.25">
      <c r="A23">
        <v>21</v>
      </c>
      <c r="B23">
        <f>'Secondary load assumptions'!$I$5</f>
        <v>0</v>
      </c>
      <c r="C23">
        <f>'Weekend assumptions'!$I$6</f>
        <v>0</v>
      </c>
      <c r="D23">
        <f>'Secondary load assumptions'!$H$7</f>
        <v>0</v>
      </c>
      <c r="E23">
        <f>'Weekend assumptions'!$I$8</f>
        <v>0</v>
      </c>
      <c r="F23">
        <f>'Weekend assumptions'!$I$9</f>
        <v>0</v>
      </c>
      <c r="G23">
        <f>'Weekend assumptions'!$I$10</f>
        <v>0</v>
      </c>
      <c r="H23">
        <f>'Weekend assumptions'!$I$11</f>
        <v>0</v>
      </c>
      <c r="I23">
        <f>'Weekend assumptions'!$I$12</f>
        <v>0</v>
      </c>
      <c r="J23">
        <f t="shared" si="0"/>
        <v>0</v>
      </c>
    </row>
    <row r="24" spans="1:10" x14ac:dyDescent="0.25">
      <c r="A24">
        <v>22</v>
      </c>
      <c r="B24">
        <f>'Secondary load assumptions'!$I$5</f>
        <v>0</v>
      </c>
      <c r="C24">
        <f>'Weekend assumptions'!$I$6</f>
        <v>0</v>
      </c>
      <c r="D24">
        <f>'Secondary load assumptions'!$H$7</f>
        <v>0</v>
      </c>
      <c r="E24">
        <f>'Weekend assumptions'!$I$8</f>
        <v>0</v>
      </c>
      <c r="F24">
        <f>'Weekend assumptions'!$I$9</f>
        <v>0</v>
      </c>
      <c r="G24">
        <f>'Weekend assumptions'!$I$10</f>
        <v>0</v>
      </c>
      <c r="H24">
        <f>'Weekend assumptions'!$I$11</f>
        <v>0</v>
      </c>
      <c r="I24">
        <f>'Weekend assumptions'!$I$12</f>
        <v>0</v>
      </c>
      <c r="J24">
        <f t="shared" si="0"/>
        <v>0</v>
      </c>
    </row>
    <row r="25" spans="1:10" x14ac:dyDescent="0.25">
      <c r="A25">
        <v>23</v>
      </c>
      <c r="B25">
        <f>'Secondary load assumptions'!$I$5</f>
        <v>0</v>
      </c>
      <c r="C25">
        <f>'Weekend assumptions'!$I$6</f>
        <v>0</v>
      </c>
      <c r="D25">
        <f>'Secondary load assumptions'!$H$7</f>
        <v>0</v>
      </c>
      <c r="E25">
        <f>'Weekend assumptions'!$I$8</f>
        <v>0</v>
      </c>
      <c r="F25">
        <f>'Weekend assumptions'!$I$9</f>
        <v>0</v>
      </c>
      <c r="G25">
        <f>'Weekend assumptions'!$I$10</f>
        <v>0</v>
      </c>
      <c r="H25">
        <f>'Weekend assumptions'!$I$11</f>
        <v>0</v>
      </c>
      <c r="I25">
        <f>'Weekend assumptions'!$I$12</f>
        <v>0</v>
      </c>
      <c r="J25">
        <f t="shared" si="0"/>
        <v>0</v>
      </c>
    </row>
    <row r="26" spans="1:10" x14ac:dyDescent="0.25">
      <c r="J26">
        <f>SUM(J2:J25)</f>
        <v>46992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0B29-C23E-4ECD-BA1B-9490D6639E70}">
  <dimension ref="A1:J16"/>
  <sheetViews>
    <sheetView workbookViewId="0">
      <selection activeCell="A17" sqref="A17"/>
    </sheetView>
  </sheetViews>
  <sheetFormatPr defaultRowHeight="15" x14ac:dyDescent="0.25"/>
  <cols>
    <col min="1" max="1" width="22.5703125" bestFit="1" customWidth="1"/>
    <col min="3" max="3" width="17.5703125" bestFit="1" customWidth="1"/>
    <col min="4" max="4" width="16.42578125" bestFit="1" customWidth="1"/>
    <col min="8" max="8" width="20.85546875" bestFit="1" customWidth="1"/>
    <col min="9" max="9" width="12.7109375" bestFit="1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24</v>
      </c>
    </row>
    <row r="4" spans="1:10" x14ac:dyDescent="0.25">
      <c r="A4" t="s">
        <v>21</v>
      </c>
      <c r="B4">
        <v>20</v>
      </c>
    </row>
    <row r="5" spans="1:10" x14ac:dyDescent="0.25">
      <c r="A5" t="s">
        <v>1</v>
      </c>
      <c r="B5">
        <v>10</v>
      </c>
      <c r="C5">
        <v>1</v>
      </c>
      <c r="D5">
        <f>C5*$B$4</f>
        <v>20</v>
      </c>
      <c r="E5">
        <v>0</v>
      </c>
      <c r="F5">
        <v>0</v>
      </c>
      <c r="G5">
        <f>E5-F5</f>
        <v>0</v>
      </c>
      <c r="H5">
        <f t="shared" ref="H5:H12" si="0">B5*D5</f>
        <v>200</v>
      </c>
      <c r="I5">
        <f>H5*G5</f>
        <v>0</v>
      </c>
      <c r="J5">
        <f>I5/1000</f>
        <v>0</v>
      </c>
    </row>
    <row r="6" spans="1:10" x14ac:dyDescent="0.25">
      <c r="A6" t="s">
        <v>2</v>
      </c>
      <c r="B6">
        <v>10</v>
      </c>
      <c r="C6">
        <v>2</v>
      </c>
      <c r="D6">
        <f>C6*$B$4</f>
        <v>40</v>
      </c>
      <c r="E6">
        <v>8</v>
      </c>
      <c r="F6">
        <v>20</v>
      </c>
      <c r="G6">
        <f>F6-E6</f>
        <v>12</v>
      </c>
      <c r="H6">
        <f t="shared" si="0"/>
        <v>400</v>
      </c>
      <c r="I6">
        <f>B6*D6*G6</f>
        <v>4800</v>
      </c>
      <c r="J6">
        <f t="shared" ref="J6:J14" si="1">I6/1000</f>
        <v>4.8</v>
      </c>
    </row>
    <row r="7" spans="1:10" x14ac:dyDescent="0.25">
      <c r="A7" t="s">
        <v>3</v>
      </c>
      <c r="B7">
        <v>10</v>
      </c>
      <c r="C7">
        <v>0</v>
      </c>
      <c r="D7">
        <f t="shared" ref="D7:D12" si="2">C7*$B$4</f>
        <v>0</v>
      </c>
      <c r="E7">
        <v>6</v>
      </c>
      <c r="F7">
        <v>24</v>
      </c>
      <c r="G7">
        <f>F7-E7</f>
        <v>18</v>
      </c>
      <c r="H7">
        <f t="shared" si="0"/>
        <v>0</v>
      </c>
      <c r="I7">
        <f>B7*D7*G7</f>
        <v>0</v>
      </c>
      <c r="J7">
        <f t="shared" si="1"/>
        <v>0</v>
      </c>
    </row>
    <row r="8" spans="1:10" x14ac:dyDescent="0.25">
      <c r="A8" t="s">
        <v>4</v>
      </c>
      <c r="B8">
        <v>3.6</v>
      </c>
      <c r="C8">
        <v>3</v>
      </c>
      <c r="D8">
        <f t="shared" si="2"/>
        <v>60</v>
      </c>
      <c r="E8">
        <v>8</v>
      </c>
      <c r="F8">
        <v>20</v>
      </c>
      <c r="G8">
        <f t="shared" ref="G8:G12" si="3">F8-E8</f>
        <v>12</v>
      </c>
      <c r="H8">
        <f t="shared" si="0"/>
        <v>216</v>
      </c>
      <c r="I8">
        <f>H8*G8</f>
        <v>2592</v>
      </c>
      <c r="J8">
        <f t="shared" si="1"/>
        <v>2.5920000000000001</v>
      </c>
    </row>
    <row r="9" spans="1:10" x14ac:dyDescent="0.25">
      <c r="A9" t="s">
        <v>5</v>
      </c>
      <c r="B9">
        <v>60</v>
      </c>
      <c r="C9">
        <v>1</v>
      </c>
      <c r="D9">
        <f t="shared" si="2"/>
        <v>20</v>
      </c>
      <c r="E9">
        <v>8</v>
      </c>
      <c r="F9">
        <v>16</v>
      </c>
      <c r="G9">
        <f t="shared" si="3"/>
        <v>8</v>
      </c>
      <c r="H9">
        <f t="shared" si="0"/>
        <v>1200</v>
      </c>
      <c r="I9">
        <f>B9*D9*G9</f>
        <v>9600</v>
      </c>
      <c r="J9">
        <f t="shared" si="1"/>
        <v>9.6</v>
      </c>
    </row>
    <row r="10" spans="1:10" x14ac:dyDescent="0.25">
      <c r="A10" t="s">
        <v>6</v>
      </c>
      <c r="B10">
        <v>50</v>
      </c>
      <c r="C10">
        <v>1</v>
      </c>
      <c r="D10">
        <f t="shared" si="2"/>
        <v>20</v>
      </c>
      <c r="E10">
        <v>8</v>
      </c>
      <c r="F10">
        <v>18</v>
      </c>
      <c r="G10">
        <f t="shared" si="3"/>
        <v>10</v>
      </c>
      <c r="H10">
        <f t="shared" si="0"/>
        <v>1000</v>
      </c>
      <c r="I10">
        <f>B10*D10*G10</f>
        <v>10000</v>
      </c>
      <c r="J10">
        <f t="shared" si="1"/>
        <v>10</v>
      </c>
    </row>
    <row r="11" spans="1:10" x14ac:dyDescent="0.25">
      <c r="A11" t="s">
        <v>7</v>
      </c>
      <c r="B11">
        <v>80</v>
      </c>
      <c r="C11">
        <v>0.3</v>
      </c>
      <c r="D11">
        <f t="shared" si="2"/>
        <v>6</v>
      </c>
      <c r="E11">
        <v>8</v>
      </c>
      <c r="F11">
        <v>18</v>
      </c>
      <c r="G11">
        <f t="shared" si="3"/>
        <v>10</v>
      </c>
      <c r="H11">
        <f t="shared" si="0"/>
        <v>480</v>
      </c>
      <c r="I11">
        <f>B11*D11*G11</f>
        <v>4800</v>
      </c>
      <c r="J11">
        <f t="shared" si="1"/>
        <v>4.8</v>
      </c>
    </row>
    <row r="12" spans="1:10" x14ac:dyDescent="0.25">
      <c r="A12" t="s">
        <v>8</v>
      </c>
      <c r="B12">
        <v>60</v>
      </c>
      <c r="C12">
        <v>1</v>
      </c>
      <c r="D12">
        <f t="shared" si="2"/>
        <v>20</v>
      </c>
      <c r="E12">
        <v>8</v>
      </c>
      <c r="F12">
        <v>20</v>
      </c>
      <c r="G12">
        <f t="shared" si="3"/>
        <v>12</v>
      </c>
      <c r="H12">
        <f t="shared" si="0"/>
        <v>1200</v>
      </c>
      <c r="I12">
        <f>B12*D12*G12</f>
        <v>14400</v>
      </c>
      <c r="J12">
        <f t="shared" si="1"/>
        <v>14.4</v>
      </c>
    </row>
    <row r="13" spans="1:10" x14ac:dyDescent="0.25">
      <c r="J13">
        <f t="shared" si="1"/>
        <v>0</v>
      </c>
    </row>
    <row r="14" spans="1:10" x14ac:dyDescent="0.25">
      <c r="I14">
        <f>SUM(I5:I12)</f>
        <v>46192</v>
      </c>
      <c r="J14">
        <f t="shared" si="1"/>
        <v>46.192</v>
      </c>
    </row>
    <row r="16" spans="1:10" x14ac:dyDescent="0.25">
      <c r="A16" t="s">
        <v>53</v>
      </c>
      <c r="J16">
        <f>J14/20</f>
        <v>2.3096000000000001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B0B2-285B-4610-BB86-43B3D65BC4A9}">
  <dimension ref="A1:E36"/>
  <sheetViews>
    <sheetView topLeftCell="A19" workbookViewId="0">
      <selection activeCell="F34" sqref="F34"/>
    </sheetView>
  </sheetViews>
  <sheetFormatPr defaultRowHeight="15" x14ac:dyDescent="0.25"/>
  <cols>
    <col min="1" max="1" width="10.7109375" style="1" bestFit="1" customWidth="1"/>
    <col min="2" max="2" width="14.85546875" bestFit="1" customWidth="1"/>
    <col min="3" max="3" width="20.85546875" bestFit="1" customWidth="1"/>
    <col min="5" max="5" width="26" bestFit="1" customWidth="1"/>
  </cols>
  <sheetData>
    <row r="1" spans="1:5" x14ac:dyDescent="0.25">
      <c r="A1" s="1" t="s">
        <v>25</v>
      </c>
      <c r="B1" t="s">
        <v>26</v>
      </c>
      <c r="C1" t="s">
        <v>27</v>
      </c>
      <c r="E1" t="s">
        <v>28</v>
      </c>
    </row>
    <row r="2" spans="1:5" x14ac:dyDescent="0.25">
      <c r="A2" s="1">
        <v>44197</v>
      </c>
      <c r="B2">
        <f>'Weekday consumption'!$I$28</f>
        <v>50634.399999999994</v>
      </c>
      <c r="C2">
        <f>B2/1000</f>
        <v>50.634399999999992</v>
      </c>
      <c r="E2">
        <f>C2</f>
        <v>50.634399999999992</v>
      </c>
    </row>
    <row r="3" spans="1:5" x14ac:dyDescent="0.25">
      <c r="A3" s="1">
        <v>44198</v>
      </c>
      <c r="B3">
        <f>'Weekday consumption'!$I$28</f>
        <v>50634.399999999994</v>
      </c>
      <c r="C3">
        <f t="shared" ref="C3:C29" si="0">B3/1000</f>
        <v>50.634399999999992</v>
      </c>
      <c r="E3">
        <f t="shared" ref="E3:E6" si="1">C3</f>
        <v>50.634399999999992</v>
      </c>
    </row>
    <row r="4" spans="1:5" x14ac:dyDescent="0.25">
      <c r="A4" s="1">
        <v>44199</v>
      </c>
      <c r="B4">
        <f>'Weekday consumption'!$I$28</f>
        <v>50634.399999999994</v>
      </c>
      <c r="C4">
        <f t="shared" si="0"/>
        <v>50.634399999999992</v>
      </c>
      <c r="E4">
        <f t="shared" si="1"/>
        <v>50.634399999999992</v>
      </c>
    </row>
    <row r="5" spans="1:5" x14ac:dyDescent="0.25">
      <c r="A5" s="1">
        <v>44200</v>
      </c>
      <c r="B5">
        <f>'Weekday consumption'!$I$28</f>
        <v>50634.399999999994</v>
      </c>
      <c r="C5">
        <f t="shared" si="0"/>
        <v>50.634399999999992</v>
      </c>
      <c r="E5">
        <f t="shared" si="1"/>
        <v>50.634399999999992</v>
      </c>
    </row>
    <row r="6" spans="1:5" x14ac:dyDescent="0.25">
      <c r="A6" s="1">
        <v>44201</v>
      </c>
      <c r="B6">
        <f>'Weekday consumption'!$I$28</f>
        <v>50634.399999999994</v>
      </c>
      <c r="C6">
        <f t="shared" si="0"/>
        <v>50.634399999999992</v>
      </c>
      <c r="E6">
        <f t="shared" si="1"/>
        <v>50.634399999999992</v>
      </c>
    </row>
    <row r="7" spans="1:5" x14ac:dyDescent="0.25">
      <c r="A7" s="1">
        <v>44202</v>
      </c>
      <c r="B7">
        <f>'Weekend consumption'!$J$26</f>
        <v>10600</v>
      </c>
      <c r="C7">
        <f t="shared" si="0"/>
        <v>10.6</v>
      </c>
      <c r="E7">
        <f>C7+'Secondary load consumption'!$J$26/1000</f>
        <v>57.591999999999999</v>
      </c>
    </row>
    <row r="8" spans="1:5" x14ac:dyDescent="0.25">
      <c r="A8" s="1">
        <v>44203</v>
      </c>
      <c r="B8">
        <f>'Weekend consumption'!$J$26</f>
        <v>10600</v>
      </c>
      <c r="C8">
        <f t="shared" si="0"/>
        <v>10.6</v>
      </c>
      <c r="E8">
        <f>C8+'Secondary load consumption'!$J$26/1000</f>
        <v>57.591999999999999</v>
      </c>
    </row>
    <row r="9" spans="1:5" x14ac:dyDescent="0.25">
      <c r="A9" s="1">
        <v>44204</v>
      </c>
      <c r="B9">
        <f>'Weekday consumption'!$I$28</f>
        <v>50634.399999999994</v>
      </c>
      <c r="C9">
        <f t="shared" si="0"/>
        <v>50.634399999999992</v>
      </c>
      <c r="E9">
        <f t="shared" ref="E9:E27" si="2">C9</f>
        <v>50.634399999999992</v>
      </c>
    </row>
    <row r="10" spans="1:5" x14ac:dyDescent="0.25">
      <c r="A10" s="1">
        <v>44205</v>
      </c>
      <c r="B10">
        <f>'Weekday consumption'!$I$28</f>
        <v>50634.399999999994</v>
      </c>
      <c r="C10">
        <f t="shared" si="0"/>
        <v>50.634399999999992</v>
      </c>
      <c r="E10">
        <f t="shared" si="2"/>
        <v>50.634399999999992</v>
      </c>
    </row>
    <row r="11" spans="1:5" x14ac:dyDescent="0.25">
      <c r="A11" s="1">
        <v>44206</v>
      </c>
      <c r="B11">
        <f>'Weekday consumption'!$I$28</f>
        <v>50634.399999999994</v>
      </c>
      <c r="C11">
        <f t="shared" si="0"/>
        <v>50.634399999999992</v>
      </c>
      <c r="E11">
        <f t="shared" si="2"/>
        <v>50.634399999999992</v>
      </c>
    </row>
    <row r="12" spans="1:5" x14ac:dyDescent="0.25">
      <c r="A12" s="1">
        <v>44207</v>
      </c>
      <c r="B12">
        <f>'Weekday consumption'!$I$28</f>
        <v>50634.399999999994</v>
      </c>
      <c r="C12">
        <f t="shared" si="0"/>
        <v>50.634399999999992</v>
      </c>
      <c r="E12">
        <f t="shared" si="2"/>
        <v>50.634399999999992</v>
      </c>
    </row>
    <row r="13" spans="1:5" x14ac:dyDescent="0.25">
      <c r="A13" s="1">
        <v>44208</v>
      </c>
      <c r="B13">
        <f>'Weekday consumption'!$I$28</f>
        <v>50634.399999999994</v>
      </c>
      <c r="C13">
        <f t="shared" si="0"/>
        <v>50.634399999999992</v>
      </c>
      <c r="E13">
        <f t="shared" si="2"/>
        <v>50.634399999999992</v>
      </c>
    </row>
    <row r="14" spans="1:5" x14ac:dyDescent="0.25">
      <c r="A14" s="1">
        <v>44209</v>
      </c>
      <c r="B14">
        <f>'Weekend consumption'!$J$26</f>
        <v>10600</v>
      </c>
      <c r="C14">
        <f t="shared" si="0"/>
        <v>10.6</v>
      </c>
      <c r="E14">
        <f>C14+'Secondary load consumption'!$J$26/1000</f>
        <v>57.591999999999999</v>
      </c>
    </row>
    <row r="15" spans="1:5" x14ac:dyDescent="0.25">
      <c r="A15" s="1">
        <v>44210</v>
      </c>
      <c r="B15">
        <f>'Weekend consumption'!$J$26</f>
        <v>10600</v>
      </c>
      <c r="C15">
        <f t="shared" si="0"/>
        <v>10.6</v>
      </c>
      <c r="E15">
        <f>C15+'Secondary load consumption'!$J$26/1000</f>
        <v>57.591999999999999</v>
      </c>
    </row>
    <row r="16" spans="1:5" x14ac:dyDescent="0.25">
      <c r="A16" s="1">
        <v>44211</v>
      </c>
      <c r="B16">
        <f>'Weekday consumption'!$I$28</f>
        <v>50634.399999999994</v>
      </c>
      <c r="C16">
        <f t="shared" si="0"/>
        <v>50.634399999999992</v>
      </c>
      <c r="E16">
        <f t="shared" ref="E16" si="3">C16</f>
        <v>50.634399999999992</v>
      </c>
    </row>
    <row r="17" spans="1:5" x14ac:dyDescent="0.25">
      <c r="A17" s="1">
        <v>44212</v>
      </c>
      <c r="B17">
        <f>'Weekday consumption'!$I$28</f>
        <v>50634.399999999994</v>
      </c>
      <c r="C17">
        <f t="shared" si="0"/>
        <v>50.634399999999992</v>
      </c>
      <c r="E17">
        <f t="shared" si="2"/>
        <v>50.634399999999992</v>
      </c>
    </row>
    <row r="18" spans="1:5" x14ac:dyDescent="0.25">
      <c r="A18" s="1">
        <v>44213</v>
      </c>
      <c r="B18">
        <f>'Weekday consumption'!$I$28</f>
        <v>50634.399999999994</v>
      </c>
      <c r="C18">
        <f t="shared" si="0"/>
        <v>50.634399999999992</v>
      </c>
      <c r="E18">
        <f t="shared" si="2"/>
        <v>50.634399999999992</v>
      </c>
    </row>
    <row r="19" spans="1:5" x14ac:dyDescent="0.25">
      <c r="A19" s="1">
        <v>44214</v>
      </c>
      <c r="B19">
        <f>'Weekday consumption'!$I$28</f>
        <v>50634.399999999994</v>
      </c>
      <c r="C19">
        <f t="shared" si="0"/>
        <v>50.634399999999992</v>
      </c>
      <c r="E19">
        <f t="shared" si="2"/>
        <v>50.634399999999992</v>
      </c>
    </row>
    <row r="20" spans="1:5" x14ac:dyDescent="0.25">
      <c r="A20" s="1">
        <v>44215</v>
      </c>
      <c r="B20">
        <f>'Weekday consumption'!$I$28</f>
        <v>50634.399999999994</v>
      </c>
      <c r="C20">
        <f t="shared" si="0"/>
        <v>50.634399999999992</v>
      </c>
      <c r="E20">
        <f t="shared" si="2"/>
        <v>50.634399999999992</v>
      </c>
    </row>
    <row r="21" spans="1:5" x14ac:dyDescent="0.25">
      <c r="A21" s="1">
        <v>44216</v>
      </c>
      <c r="B21">
        <f>'Weekend consumption'!$J$26</f>
        <v>10600</v>
      </c>
      <c r="C21">
        <f t="shared" si="0"/>
        <v>10.6</v>
      </c>
      <c r="E21">
        <f>C21+'Secondary load consumption'!$J$26/1000</f>
        <v>57.591999999999999</v>
      </c>
    </row>
    <row r="22" spans="1:5" x14ac:dyDescent="0.25">
      <c r="A22" s="1">
        <v>44217</v>
      </c>
      <c r="B22">
        <f>'Weekend consumption'!$J$26</f>
        <v>10600</v>
      </c>
      <c r="C22">
        <f t="shared" si="0"/>
        <v>10.6</v>
      </c>
      <c r="E22">
        <f>C22+'Secondary load consumption'!$J$26/1000</f>
        <v>57.591999999999999</v>
      </c>
    </row>
    <row r="23" spans="1:5" x14ac:dyDescent="0.25">
      <c r="A23" s="1">
        <v>44218</v>
      </c>
      <c r="B23">
        <f>'Weekday consumption'!$I$28</f>
        <v>50634.399999999994</v>
      </c>
      <c r="C23">
        <f t="shared" si="0"/>
        <v>50.634399999999992</v>
      </c>
      <c r="E23">
        <f t="shared" ref="E23" si="4">C23</f>
        <v>50.634399999999992</v>
      </c>
    </row>
    <row r="24" spans="1:5" x14ac:dyDescent="0.25">
      <c r="A24" s="1">
        <v>44219</v>
      </c>
      <c r="B24">
        <f>'Weekday consumption'!$I$28</f>
        <v>50634.399999999994</v>
      </c>
      <c r="C24">
        <f t="shared" si="0"/>
        <v>50.634399999999992</v>
      </c>
      <c r="E24">
        <f t="shared" si="2"/>
        <v>50.634399999999992</v>
      </c>
    </row>
    <row r="25" spans="1:5" x14ac:dyDescent="0.25">
      <c r="A25" s="1">
        <v>44220</v>
      </c>
      <c r="B25">
        <f>'Weekday consumption'!$I$28</f>
        <v>50634.399999999994</v>
      </c>
      <c r="C25">
        <f t="shared" si="0"/>
        <v>50.634399999999992</v>
      </c>
      <c r="E25">
        <f t="shared" si="2"/>
        <v>50.634399999999992</v>
      </c>
    </row>
    <row r="26" spans="1:5" x14ac:dyDescent="0.25">
      <c r="A26" s="1">
        <v>44221</v>
      </c>
      <c r="B26">
        <f>'Weekday consumption'!$I$28</f>
        <v>50634.399999999994</v>
      </c>
      <c r="C26">
        <f t="shared" si="0"/>
        <v>50.634399999999992</v>
      </c>
      <c r="E26">
        <f t="shared" si="2"/>
        <v>50.634399999999992</v>
      </c>
    </row>
    <row r="27" spans="1:5" x14ac:dyDescent="0.25">
      <c r="A27" s="1">
        <v>44222</v>
      </c>
      <c r="B27">
        <f>'Weekday consumption'!$I$28</f>
        <v>50634.399999999994</v>
      </c>
      <c r="C27">
        <f t="shared" si="0"/>
        <v>50.634399999999992</v>
      </c>
      <c r="E27">
        <f t="shared" si="2"/>
        <v>50.634399999999992</v>
      </c>
    </row>
    <row r="28" spans="1:5" x14ac:dyDescent="0.25">
      <c r="A28" s="1">
        <v>44223</v>
      </c>
      <c r="B28">
        <f>'Weekend consumption'!$J$26</f>
        <v>10600</v>
      </c>
      <c r="C28">
        <f t="shared" si="0"/>
        <v>10.6</v>
      </c>
      <c r="E28">
        <f>C28+'Secondary load consumption'!$J$26/1000</f>
        <v>57.591999999999999</v>
      </c>
    </row>
    <row r="29" spans="1:5" x14ac:dyDescent="0.25">
      <c r="A29" s="1">
        <v>44224</v>
      </c>
      <c r="B29">
        <f>'Weekend consumption'!$J$26</f>
        <v>10600</v>
      </c>
      <c r="C29">
        <f t="shared" si="0"/>
        <v>10.6</v>
      </c>
      <c r="E29">
        <f>C29+'Secondary load consumption'!$J$26/1000</f>
        <v>57.591999999999999</v>
      </c>
    </row>
    <row r="30" spans="1:5" x14ac:dyDescent="0.25">
      <c r="E30">
        <f>E23</f>
        <v>50.634399999999992</v>
      </c>
    </row>
    <row r="31" spans="1:5" x14ac:dyDescent="0.25">
      <c r="E31">
        <f t="shared" ref="E31:E34" si="5">E24</f>
        <v>50.634399999999992</v>
      </c>
    </row>
    <row r="32" spans="1:5" x14ac:dyDescent="0.25">
      <c r="E32">
        <f t="shared" si="5"/>
        <v>50.634399999999992</v>
      </c>
    </row>
    <row r="33" spans="5:5" x14ac:dyDescent="0.25">
      <c r="E33">
        <f t="shared" si="5"/>
        <v>50.634399999999992</v>
      </c>
    </row>
    <row r="34" spans="5:5" x14ac:dyDescent="0.25">
      <c r="E34">
        <f t="shared" si="5"/>
        <v>50.634399999999992</v>
      </c>
    </row>
    <row r="35" spans="5:5" x14ac:dyDescent="0.25">
      <c r="E35">
        <f>E28</f>
        <v>57.591999999999999</v>
      </c>
    </row>
    <row r="36" spans="5:5" x14ac:dyDescent="0.25">
      <c r="E36">
        <f>E29</f>
        <v>57.591999999999999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CF98-EE31-4EE9-91AA-4880726CE24B}">
  <dimension ref="A1:A46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29</v>
      </c>
    </row>
    <row r="2" spans="1:1" x14ac:dyDescent="0.25">
      <c r="A2">
        <f>'Secondary load consumption'!J2+'Weekend consumption'!L2</f>
        <v>200</v>
      </c>
    </row>
    <row r="3" spans="1:1" x14ac:dyDescent="0.25">
      <c r="A3">
        <f>'Secondary load consumption'!J3+'Weekend consumption'!L3</f>
        <v>200</v>
      </c>
    </row>
    <row r="4" spans="1:1" x14ac:dyDescent="0.25">
      <c r="A4">
        <f>'Secondary load consumption'!J4+'Weekend consumption'!L4</f>
        <v>200</v>
      </c>
    </row>
    <row r="5" spans="1:1" x14ac:dyDescent="0.25">
      <c r="A5">
        <f>'Secondary load consumption'!J5+'Weekend consumption'!L5</f>
        <v>200</v>
      </c>
    </row>
    <row r="6" spans="1:1" x14ac:dyDescent="0.25">
      <c r="A6">
        <f>'Secondary load consumption'!J6+'Weekend consumption'!L6</f>
        <v>600</v>
      </c>
    </row>
    <row r="7" spans="1:1" x14ac:dyDescent="0.25">
      <c r="A7">
        <f>'Secondary load consumption'!J7+'Weekend consumption'!L7</f>
        <v>600</v>
      </c>
    </row>
    <row r="8" spans="1:1" x14ac:dyDescent="0.25">
      <c r="A8">
        <f>'Secondary load consumption'!J8+'Weekend consumption'!L8</f>
        <v>1000</v>
      </c>
    </row>
    <row r="9" spans="1:1" x14ac:dyDescent="0.25">
      <c r="A9">
        <f>'Secondary load consumption'!J9+'Weekend consumption'!L9</f>
        <v>800</v>
      </c>
    </row>
    <row r="10" spans="1:1" x14ac:dyDescent="0.25">
      <c r="A10">
        <f>'Secondary load consumption'!J10+'Weekend consumption'!L10</f>
        <v>4896</v>
      </c>
    </row>
    <row r="11" spans="1:1" x14ac:dyDescent="0.25">
      <c r="A11">
        <f>'Secondary load consumption'!J11+'Weekend consumption'!L11</f>
        <v>4896</v>
      </c>
    </row>
    <row r="12" spans="1:1" x14ac:dyDescent="0.25">
      <c r="A12">
        <f>'Secondary load consumption'!J12+'Weekend consumption'!L12</f>
        <v>4896</v>
      </c>
    </row>
    <row r="13" spans="1:1" x14ac:dyDescent="0.25">
      <c r="A13">
        <f>'Secondary load consumption'!J13+'Weekend consumption'!L13</f>
        <v>4896</v>
      </c>
    </row>
    <row r="14" spans="1:1" x14ac:dyDescent="0.25">
      <c r="A14">
        <f>'Secondary load consumption'!J14+'Weekend consumption'!L14</f>
        <v>4896</v>
      </c>
    </row>
    <row r="15" spans="1:1" x14ac:dyDescent="0.25">
      <c r="A15">
        <f>'Secondary load consumption'!J15+'Weekend consumption'!L15</f>
        <v>4896</v>
      </c>
    </row>
    <row r="16" spans="1:1" x14ac:dyDescent="0.25">
      <c r="A16">
        <f>'Secondary load consumption'!J16+'Weekend consumption'!L16</f>
        <v>4896</v>
      </c>
    </row>
    <row r="17" spans="1:1" x14ac:dyDescent="0.25">
      <c r="A17">
        <f>'Secondary load consumption'!J17+'Weekend consumption'!L17</f>
        <v>4896</v>
      </c>
    </row>
    <row r="18" spans="1:1" x14ac:dyDescent="0.25">
      <c r="A18">
        <f>'Secondary load consumption'!J18+'Weekend consumption'!L18</f>
        <v>3696</v>
      </c>
    </row>
    <row r="19" spans="1:1" x14ac:dyDescent="0.25">
      <c r="A19">
        <f>'Secondary load consumption'!J19+'Weekend consumption'!L19</f>
        <v>3696</v>
      </c>
    </row>
    <row r="20" spans="1:1" x14ac:dyDescent="0.25">
      <c r="A20">
        <f>'Secondary load consumption'!J20+'Weekend consumption'!L20</f>
        <v>2416</v>
      </c>
    </row>
    <row r="21" spans="1:1" x14ac:dyDescent="0.25">
      <c r="A21">
        <f>'Secondary load consumption'!J21+'Weekend consumption'!L21</f>
        <v>2416</v>
      </c>
    </row>
    <row r="22" spans="1:1" x14ac:dyDescent="0.25">
      <c r="A22">
        <f>'Secondary load consumption'!J22+'Weekend consumption'!L22</f>
        <v>600</v>
      </c>
    </row>
    <row r="23" spans="1:1" x14ac:dyDescent="0.25">
      <c r="A23">
        <f>'Secondary load consumption'!J23+'Weekend consumption'!L23</f>
        <v>600</v>
      </c>
    </row>
    <row r="24" spans="1:1" x14ac:dyDescent="0.25">
      <c r="A24">
        <f>'Secondary load consumption'!J24+'Weekend consumption'!L24</f>
        <v>600</v>
      </c>
    </row>
    <row r="25" spans="1:1" x14ac:dyDescent="0.25">
      <c r="A25">
        <f>'Secondary load consumption'!J25+'Weekend consumption'!L25</f>
        <v>600</v>
      </c>
    </row>
    <row r="27" spans="1:1" x14ac:dyDescent="0.25">
      <c r="A27">
        <f>'Secondary load consumption'!J27+'Weekend consumption'!L27</f>
        <v>0</v>
      </c>
    </row>
    <row r="28" spans="1:1" x14ac:dyDescent="0.25">
      <c r="A28">
        <f>'Secondary load consumption'!J28+'Weekend consumption'!L28</f>
        <v>0</v>
      </c>
    </row>
    <row r="29" spans="1:1" x14ac:dyDescent="0.25">
      <c r="A29">
        <f>'Secondary load consumption'!J29+'Weekend consumption'!L29</f>
        <v>0</v>
      </c>
    </row>
    <row r="30" spans="1:1" x14ac:dyDescent="0.25">
      <c r="A30">
        <f>'Secondary load consumption'!J30+'Weekend consumption'!L30</f>
        <v>0</v>
      </c>
    </row>
    <row r="31" spans="1:1" x14ac:dyDescent="0.25">
      <c r="A31">
        <f>'Secondary load consumption'!J31+'Weekend consumption'!L31</f>
        <v>0</v>
      </c>
    </row>
    <row r="32" spans="1:1" x14ac:dyDescent="0.25">
      <c r="A32">
        <f>'Secondary load consumption'!J32+'Weekend consumption'!L32</f>
        <v>0</v>
      </c>
    </row>
    <row r="33" spans="1:1" x14ac:dyDescent="0.25">
      <c r="A33">
        <f>'Secondary load consumption'!J33+'Weekend consumption'!L33</f>
        <v>0</v>
      </c>
    </row>
    <row r="34" spans="1:1" x14ac:dyDescent="0.25">
      <c r="A34">
        <f>'Secondary load consumption'!J34+'Weekend consumption'!L34</f>
        <v>0</v>
      </c>
    </row>
    <row r="35" spans="1:1" x14ac:dyDescent="0.25">
      <c r="A35">
        <f>'Secondary load consumption'!J35+'Weekend consumption'!L35</f>
        <v>0</v>
      </c>
    </row>
    <row r="36" spans="1:1" x14ac:dyDescent="0.25">
      <c r="A36">
        <f>'Secondary load consumption'!J36+'Weekend consumption'!L36</f>
        <v>0</v>
      </c>
    </row>
    <row r="37" spans="1:1" x14ac:dyDescent="0.25">
      <c r="A37">
        <f>'Secondary load consumption'!J37+'Weekend consumption'!L37</f>
        <v>0</v>
      </c>
    </row>
    <row r="38" spans="1:1" x14ac:dyDescent="0.25">
      <c r="A38">
        <f>'Secondary load consumption'!J38+'Weekend consumption'!L38</f>
        <v>0</v>
      </c>
    </row>
    <row r="39" spans="1:1" x14ac:dyDescent="0.25">
      <c r="A39">
        <f>'Secondary load consumption'!J39+'Weekend consumption'!L39</f>
        <v>0</v>
      </c>
    </row>
    <row r="40" spans="1:1" x14ac:dyDescent="0.25">
      <c r="A40">
        <f>'Secondary load consumption'!J40+'Weekend consumption'!L40</f>
        <v>0</v>
      </c>
    </row>
    <row r="41" spans="1:1" x14ac:dyDescent="0.25">
      <c r="A41">
        <f>'Secondary load consumption'!J41+'Weekend consumption'!L41</f>
        <v>0</v>
      </c>
    </row>
    <row r="42" spans="1:1" x14ac:dyDescent="0.25">
      <c r="A42">
        <f>'Secondary load consumption'!J42+'Weekend consumption'!L42</f>
        <v>0</v>
      </c>
    </row>
    <row r="43" spans="1:1" x14ac:dyDescent="0.25">
      <c r="A43">
        <f>'Secondary load consumption'!J43+'Weekend consumption'!L43</f>
        <v>0</v>
      </c>
    </row>
    <row r="44" spans="1:1" x14ac:dyDescent="0.25">
      <c r="A44">
        <f>'Secondary load consumption'!J44+'Weekend consumption'!L44</f>
        <v>0</v>
      </c>
    </row>
    <row r="45" spans="1:1" x14ac:dyDescent="0.25">
      <c r="A45">
        <f>'Secondary load consumption'!J45+'Weekend consumption'!L45</f>
        <v>0</v>
      </c>
    </row>
    <row r="46" spans="1:1" x14ac:dyDescent="0.25">
      <c r="A46">
        <f>'Secondary load consumption'!J46+'Weekend consumption'!L46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7F9E-104F-4701-90DC-E1B8CD3A77FE}">
  <dimension ref="A1:J50"/>
  <sheetViews>
    <sheetView workbookViewId="0">
      <selection activeCell="E2" sqref="E2"/>
    </sheetView>
  </sheetViews>
  <sheetFormatPr defaultRowHeight="15" x14ac:dyDescent="0.25"/>
  <cols>
    <col min="2" max="2" width="15.85546875" bestFit="1" customWidth="1"/>
    <col min="5" max="5" width="15" bestFit="1" customWidth="1"/>
    <col min="6" max="6" width="9.85546875" bestFit="1" customWidth="1"/>
    <col min="7" max="7" width="14.140625" bestFit="1" customWidth="1"/>
  </cols>
  <sheetData>
    <row r="1" spans="1:10" x14ac:dyDescent="0.25">
      <c r="B1" t="s">
        <v>30</v>
      </c>
      <c r="C1" t="s">
        <v>31</v>
      </c>
      <c r="D1" t="s">
        <v>0</v>
      </c>
      <c r="E1" t="s">
        <v>32</v>
      </c>
      <c r="F1" t="s">
        <v>33</v>
      </c>
      <c r="G1" t="s">
        <v>34</v>
      </c>
    </row>
    <row r="2" spans="1:10" x14ac:dyDescent="0.25">
      <c r="A2">
        <v>2784</v>
      </c>
      <c r="B2" s="3">
        <v>43582.041666666664</v>
      </c>
      <c r="C2">
        <v>0</v>
      </c>
      <c r="D2">
        <v>0</v>
      </c>
      <c r="E2">
        <f>'Secondary load consumption'!J2</f>
        <v>0</v>
      </c>
      <c r="F2">
        <f>E2/1000</f>
        <v>0</v>
      </c>
      <c r="G2">
        <f>C2-F2</f>
        <v>0</v>
      </c>
    </row>
    <row r="3" spans="1:10" x14ac:dyDescent="0.25">
      <c r="A3">
        <v>2785</v>
      </c>
      <c r="B3" s="3">
        <v>43582.083333333336</v>
      </c>
      <c r="C3">
        <v>0</v>
      </c>
      <c r="D3">
        <v>1</v>
      </c>
      <c r="E3">
        <f>'Secondary load consumption'!J3</f>
        <v>0</v>
      </c>
      <c r="F3">
        <f t="shared" ref="F3:F49" si="0">E3/1000</f>
        <v>0</v>
      </c>
      <c r="G3">
        <f t="shared" ref="G3:G49" si="1">C3-F3</f>
        <v>0</v>
      </c>
    </row>
    <row r="4" spans="1:10" x14ac:dyDescent="0.25">
      <c r="A4">
        <v>2786</v>
      </c>
      <c r="B4" s="3">
        <v>43582.125</v>
      </c>
      <c r="C4">
        <v>0</v>
      </c>
      <c r="D4">
        <v>2</v>
      </c>
      <c r="E4">
        <f>'Secondary load consumption'!J4</f>
        <v>0</v>
      </c>
      <c r="F4">
        <f t="shared" si="0"/>
        <v>0</v>
      </c>
      <c r="G4">
        <f t="shared" si="1"/>
        <v>0</v>
      </c>
    </row>
    <row r="5" spans="1:10" x14ac:dyDescent="0.25">
      <c r="A5">
        <v>2787</v>
      </c>
      <c r="B5" s="3">
        <v>43582.166666666664</v>
      </c>
      <c r="C5">
        <v>0</v>
      </c>
      <c r="D5">
        <v>3</v>
      </c>
      <c r="E5">
        <f>'Secondary load consumption'!J5</f>
        <v>0</v>
      </c>
      <c r="F5">
        <f t="shared" si="0"/>
        <v>0</v>
      </c>
      <c r="G5">
        <f t="shared" si="1"/>
        <v>0</v>
      </c>
    </row>
    <row r="6" spans="1:10" x14ac:dyDescent="0.25">
      <c r="A6">
        <v>2788</v>
      </c>
      <c r="B6" s="3">
        <v>43582.208333333336</v>
      </c>
      <c r="C6">
        <v>0</v>
      </c>
      <c r="D6">
        <v>4</v>
      </c>
      <c r="E6">
        <f>'Secondary load consumption'!J6</f>
        <v>0</v>
      </c>
      <c r="F6">
        <f t="shared" si="0"/>
        <v>0</v>
      </c>
      <c r="G6">
        <f t="shared" si="1"/>
        <v>0</v>
      </c>
    </row>
    <row r="7" spans="1:10" x14ac:dyDescent="0.25">
      <c r="A7">
        <v>2789</v>
      </c>
      <c r="B7" s="3">
        <v>43582.25</v>
      </c>
      <c r="C7">
        <v>3.5000000000000003E-2</v>
      </c>
      <c r="D7">
        <v>5</v>
      </c>
      <c r="E7">
        <f>'Secondary load consumption'!J7</f>
        <v>0</v>
      </c>
      <c r="F7">
        <f t="shared" si="0"/>
        <v>0</v>
      </c>
      <c r="G7">
        <f t="shared" si="1"/>
        <v>3.5000000000000003E-2</v>
      </c>
      <c r="J7">
        <f>SUM(C7:C19)</f>
        <v>53.640999999999977</v>
      </c>
    </row>
    <row r="8" spans="1:10" x14ac:dyDescent="0.25">
      <c r="A8">
        <v>2790</v>
      </c>
      <c r="B8" s="3">
        <v>43582.291666666664</v>
      </c>
      <c r="C8">
        <v>1.319</v>
      </c>
      <c r="D8">
        <v>6</v>
      </c>
      <c r="E8">
        <f>'Secondary load consumption'!J8</f>
        <v>400</v>
      </c>
      <c r="F8">
        <f t="shared" si="0"/>
        <v>0.4</v>
      </c>
      <c r="G8">
        <f t="shared" si="1"/>
        <v>0.91899999999999993</v>
      </c>
    </row>
    <row r="9" spans="1:10" x14ac:dyDescent="0.25">
      <c r="A9">
        <v>2791</v>
      </c>
      <c r="B9" s="3">
        <v>43582.333333333336</v>
      </c>
      <c r="C9">
        <v>3.6239999999999899</v>
      </c>
      <c r="D9">
        <v>7</v>
      </c>
      <c r="E9">
        <f>'Secondary load consumption'!J9</f>
        <v>400</v>
      </c>
      <c r="F9">
        <f t="shared" si="0"/>
        <v>0.4</v>
      </c>
      <c r="G9">
        <f t="shared" si="1"/>
        <v>3.22399999999999</v>
      </c>
      <c r="H9">
        <f>SUM(G7:G21)</f>
        <v>6.6489999999999769</v>
      </c>
    </row>
    <row r="10" spans="1:10" x14ac:dyDescent="0.25">
      <c r="A10">
        <v>2792</v>
      </c>
      <c r="B10" s="3">
        <v>43582.375</v>
      </c>
      <c r="C10">
        <v>5.7879999999999896</v>
      </c>
      <c r="D10">
        <v>8</v>
      </c>
      <c r="E10">
        <f>'Secondary load consumption'!J10</f>
        <v>4496</v>
      </c>
      <c r="F10">
        <f t="shared" si="0"/>
        <v>4.4960000000000004</v>
      </c>
      <c r="G10">
        <f t="shared" si="1"/>
        <v>1.2919999999999892</v>
      </c>
    </row>
    <row r="11" spans="1:10" x14ac:dyDescent="0.25">
      <c r="A11">
        <v>2793</v>
      </c>
      <c r="B11" s="3">
        <v>43582.416666666664</v>
      </c>
      <c r="C11">
        <v>7.524</v>
      </c>
      <c r="D11">
        <v>9</v>
      </c>
      <c r="E11">
        <f>'Secondary load consumption'!J11</f>
        <v>4496</v>
      </c>
      <c r="F11">
        <f t="shared" si="0"/>
        <v>4.4960000000000004</v>
      </c>
      <c r="G11">
        <f t="shared" si="1"/>
        <v>3.0279999999999996</v>
      </c>
    </row>
    <row r="12" spans="1:10" x14ac:dyDescent="0.25">
      <c r="A12">
        <v>2794</v>
      </c>
      <c r="B12" s="3">
        <v>43582.458333333336</v>
      </c>
      <c r="C12">
        <v>8.266</v>
      </c>
      <c r="D12">
        <v>10</v>
      </c>
      <c r="E12">
        <f>'Secondary load consumption'!J12</f>
        <v>4496</v>
      </c>
      <c r="F12">
        <f t="shared" si="0"/>
        <v>4.4960000000000004</v>
      </c>
      <c r="G12">
        <f t="shared" si="1"/>
        <v>3.7699999999999996</v>
      </c>
    </row>
    <row r="13" spans="1:10" x14ac:dyDescent="0.25">
      <c r="A13">
        <v>2795</v>
      </c>
      <c r="B13" s="3">
        <v>43582.5</v>
      </c>
      <c r="C13">
        <v>8.1479999999999997</v>
      </c>
      <c r="D13">
        <v>11</v>
      </c>
      <c r="E13">
        <f>'Secondary load consumption'!J13</f>
        <v>4496</v>
      </c>
      <c r="F13">
        <f t="shared" si="0"/>
        <v>4.4960000000000004</v>
      </c>
      <c r="G13">
        <f t="shared" si="1"/>
        <v>3.6519999999999992</v>
      </c>
    </row>
    <row r="14" spans="1:10" x14ac:dyDescent="0.25">
      <c r="A14">
        <v>2796</v>
      </c>
      <c r="B14" s="3">
        <v>43582.541666666664</v>
      </c>
      <c r="C14">
        <v>6.8550000000000004</v>
      </c>
      <c r="D14">
        <v>12</v>
      </c>
      <c r="E14">
        <f>'Secondary load consumption'!J14</f>
        <v>4496</v>
      </c>
      <c r="F14">
        <f t="shared" si="0"/>
        <v>4.4960000000000004</v>
      </c>
      <c r="G14">
        <f t="shared" si="1"/>
        <v>2.359</v>
      </c>
    </row>
    <row r="15" spans="1:10" x14ac:dyDescent="0.25">
      <c r="A15">
        <v>2797</v>
      </c>
      <c r="B15" s="3">
        <v>43582.583333333336</v>
      </c>
      <c r="C15">
        <v>5.4420000000000002</v>
      </c>
      <c r="D15">
        <v>13</v>
      </c>
      <c r="E15">
        <f>'Secondary load consumption'!J15</f>
        <v>4496</v>
      </c>
      <c r="F15">
        <f t="shared" si="0"/>
        <v>4.4960000000000004</v>
      </c>
      <c r="G15">
        <f t="shared" si="1"/>
        <v>0.94599999999999973</v>
      </c>
    </row>
    <row r="16" spans="1:10" x14ac:dyDescent="0.25">
      <c r="A16">
        <v>2798</v>
      </c>
      <c r="B16" s="3">
        <v>43582.625</v>
      </c>
      <c r="C16">
        <v>3.7069999999999999</v>
      </c>
      <c r="D16">
        <v>14</v>
      </c>
      <c r="E16">
        <f>'Secondary load consumption'!J16</f>
        <v>4496</v>
      </c>
      <c r="F16">
        <f t="shared" si="0"/>
        <v>4.4960000000000004</v>
      </c>
      <c r="G16">
        <f t="shared" si="1"/>
        <v>-0.78900000000000059</v>
      </c>
    </row>
    <row r="17" spans="1:9" x14ac:dyDescent="0.25">
      <c r="A17">
        <v>2799</v>
      </c>
      <c r="B17" s="3">
        <v>43582.666666666664</v>
      </c>
      <c r="C17">
        <v>2.1259999999999999</v>
      </c>
      <c r="D17">
        <v>15</v>
      </c>
      <c r="E17">
        <f>'Secondary load consumption'!J17</f>
        <v>4496</v>
      </c>
      <c r="F17">
        <f t="shared" si="0"/>
        <v>4.4960000000000004</v>
      </c>
      <c r="G17">
        <f t="shared" si="1"/>
        <v>-2.3700000000000006</v>
      </c>
    </row>
    <row r="18" spans="1:9" x14ac:dyDescent="0.25">
      <c r="A18">
        <v>2800</v>
      </c>
      <c r="B18" s="3">
        <v>43582.708333333336</v>
      </c>
      <c r="C18">
        <v>0.79099999999999904</v>
      </c>
      <c r="D18">
        <v>16</v>
      </c>
      <c r="E18">
        <f>'Secondary load consumption'!J18</f>
        <v>3296</v>
      </c>
      <c r="F18">
        <f t="shared" si="0"/>
        <v>3.2959999999999998</v>
      </c>
      <c r="G18">
        <f t="shared" si="1"/>
        <v>-2.5050000000000008</v>
      </c>
    </row>
    <row r="19" spans="1:9" x14ac:dyDescent="0.25">
      <c r="A19">
        <v>2801</v>
      </c>
      <c r="B19" s="3">
        <v>43582.75</v>
      </c>
      <c r="C19">
        <v>1.6E-2</v>
      </c>
      <c r="D19">
        <v>17</v>
      </c>
      <c r="E19">
        <f>'Secondary load consumption'!J19</f>
        <v>3296</v>
      </c>
      <c r="F19">
        <f t="shared" si="0"/>
        <v>3.2959999999999998</v>
      </c>
      <c r="G19">
        <f t="shared" si="1"/>
        <v>-3.28</v>
      </c>
    </row>
    <row r="20" spans="1:9" x14ac:dyDescent="0.25">
      <c r="A20">
        <v>2802</v>
      </c>
      <c r="B20" s="3">
        <v>43582.791666666664</v>
      </c>
      <c r="C20">
        <v>0</v>
      </c>
      <c r="D20">
        <v>18</v>
      </c>
      <c r="E20">
        <f>'Secondary load consumption'!J20</f>
        <v>1816</v>
      </c>
      <c r="F20">
        <f t="shared" si="0"/>
        <v>1.8160000000000001</v>
      </c>
      <c r="G20">
        <f t="shared" si="1"/>
        <v>-1.8160000000000001</v>
      </c>
      <c r="I20">
        <f>SUM(E8:E21)</f>
        <v>46992</v>
      </c>
    </row>
    <row r="21" spans="1:9" x14ac:dyDescent="0.25">
      <c r="A21">
        <v>2803</v>
      </c>
      <c r="B21" s="3">
        <v>43582.833333333336</v>
      </c>
      <c r="C21">
        <v>0</v>
      </c>
      <c r="D21">
        <v>19</v>
      </c>
      <c r="E21">
        <f>'Secondary load consumption'!J21</f>
        <v>1816</v>
      </c>
      <c r="F21">
        <f t="shared" si="0"/>
        <v>1.8160000000000001</v>
      </c>
      <c r="G21">
        <f t="shared" si="1"/>
        <v>-1.8160000000000001</v>
      </c>
    </row>
    <row r="22" spans="1:9" x14ac:dyDescent="0.25">
      <c r="A22">
        <v>2804</v>
      </c>
      <c r="B22" s="3">
        <v>43582.875</v>
      </c>
      <c r="C22">
        <v>0</v>
      </c>
      <c r="D22">
        <v>20</v>
      </c>
      <c r="E22">
        <f>'Secondary load consumption'!J22</f>
        <v>0</v>
      </c>
      <c r="F22">
        <f t="shared" si="0"/>
        <v>0</v>
      </c>
      <c r="G22">
        <f t="shared" si="1"/>
        <v>0</v>
      </c>
    </row>
    <row r="23" spans="1:9" x14ac:dyDescent="0.25">
      <c r="A23">
        <v>2805</v>
      </c>
      <c r="B23" s="3">
        <v>43582.916666666664</v>
      </c>
      <c r="C23">
        <v>0</v>
      </c>
      <c r="D23">
        <v>21</v>
      </c>
      <c r="E23">
        <f>'Secondary load consumption'!J23</f>
        <v>0</v>
      </c>
      <c r="F23">
        <f t="shared" si="0"/>
        <v>0</v>
      </c>
      <c r="G23">
        <f t="shared" si="1"/>
        <v>0</v>
      </c>
    </row>
    <row r="24" spans="1:9" x14ac:dyDescent="0.25">
      <c r="A24">
        <v>2806</v>
      </c>
      <c r="B24" s="3">
        <v>43582.958333333336</v>
      </c>
      <c r="C24">
        <v>0</v>
      </c>
      <c r="D24">
        <v>22</v>
      </c>
      <c r="E24">
        <f>'Secondary load consumption'!J24</f>
        <v>0</v>
      </c>
      <c r="F24">
        <f t="shared" si="0"/>
        <v>0</v>
      </c>
      <c r="G24">
        <f t="shared" si="1"/>
        <v>0</v>
      </c>
    </row>
    <row r="25" spans="1:9" x14ac:dyDescent="0.25">
      <c r="A25">
        <v>2807</v>
      </c>
      <c r="B25" s="3">
        <v>43583</v>
      </c>
      <c r="C25">
        <v>0</v>
      </c>
      <c r="D25">
        <v>23</v>
      </c>
      <c r="E25">
        <f>'Secondary load consumption'!J25</f>
        <v>0</v>
      </c>
      <c r="F25">
        <f t="shared" si="0"/>
        <v>0</v>
      </c>
      <c r="G25">
        <f t="shared" si="1"/>
        <v>0</v>
      </c>
    </row>
    <row r="26" spans="1:9" x14ac:dyDescent="0.25">
      <c r="A26">
        <v>2808</v>
      </c>
      <c r="B26" s="3">
        <v>43583.041666666664</v>
      </c>
      <c r="C26">
        <v>0</v>
      </c>
      <c r="D26">
        <v>24</v>
      </c>
      <c r="E26">
        <f>'Secondary load consumption'!J2</f>
        <v>0</v>
      </c>
      <c r="F26">
        <f t="shared" si="0"/>
        <v>0</v>
      </c>
      <c r="G26">
        <f t="shared" si="1"/>
        <v>0</v>
      </c>
    </row>
    <row r="27" spans="1:9" x14ac:dyDescent="0.25">
      <c r="A27">
        <v>2809</v>
      </c>
      <c r="B27" s="3">
        <v>43583.083333333336</v>
      </c>
      <c r="C27">
        <v>0</v>
      </c>
      <c r="D27">
        <v>25</v>
      </c>
      <c r="E27">
        <f>'Secondary load consumption'!J3</f>
        <v>0</v>
      </c>
      <c r="F27">
        <f t="shared" si="0"/>
        <v>0</v>
      </c>
      <c r="G27">
        <f t="shared" si="1"/>
        <v>0</v>
      </c>
    </row>
    <row r="28" spans="1:9" x14ac:dyDescent="0.25">
      <c r="A28">
        <v>2810</v>
      </c>
      <c r="B28" s="3">
        <v>43583.125</v>
      </c>
      <c r="C28">
        <v>0</v>
      </c>
      <c r="D28">
        <v>26</v>
      </c>
      <c r="E28">
        <f>'Secondary load consumption'!J4</f>
        <v>0</v>
      </c>
      <c r="F28">
        <f t="shared" si="0"/>
        <v>0</v>
      </c>
      <c r="G28">
        <f t="shared" si="1"/>
        <v>0</v>
      </c>
    </row>
    <row r="29" spans="1:9" x14ac:dyDescent="0.25">
      <c r="A29">
        <v>2811</v>
      </c>
      <c r="B29" s="3">
        <v>43583.166666666664</v>
      </c>
      <c r="C29">
        <v>0</v>
      </c>
      <c r="D29">
        <v>27</v>
      </c>
      <c r="E29">
        <f>'Secondary load consumption'!J5</f>
        <v>0</v>
      </c>
      <c r="F29">
        <f t="shared" si="0"/>
        <v>0</v>
      </c>
      <c r="G29">
        <f t="shared" si="1"/>
        <v>0</v>
      </c>
    </row>
    <row r="30" spans="1:9" x14ac:dyDescent="0.25">
      <c r="A30">
        <v>2812</v>
      </c>
      <c r="B30" s="3">
        <v>43583.208333333336</v>
      </c>
      <c r="C30">
        <v>0</v>
      </c>
      <c r="D30">
        <v>28</v>
      </c>
      <c r="E30">
        <f>'Secondary load consumption'!J6</f>
        <v>0</v>
      </c>
      <c r="F30">
        <f t="shared" si="0"/>
        <v>0</v>
      </c>
      <c r="G30">
        <f t="shared" si="1"/>
        <v>0</v>
      </c>
    </row>
    <row r="31" spans="1:9" x14ac:dyDescent="0.25">
      <c r="A31">
        <v>2813</v>
      </c>
      <c r="B31" s="3">
        <v>43583.25</v>
      </c>
      <c r="C31">
        <v>5.3999999999999999E-2</v>
      </c>
      <c r="D31">
        <v>29</v>
      </c>
      <c r="E31">
        <f>'Secondary load consumption'!J7</f>
        <v>0</v>
      </c>
      <c r="F31">
        <f t="shared" si="0"/>
        <v>0</v>
      </c>
      <c r="G31">
        <f t="shared" si="1"/>
        <v>5.3999999999999999E-2</v>
      </c>
    </row>
    <row r="32" spans="1:9" x14ac:dyDescent="0.25">
      <c r="A32">
        <v>2814</v>
      </c>
      <c r="B32" s="3">
        <v>43583.291666666664</v>
      </c>
      <c r="C32">
        <v>1.6739999999999999</v>
      </c>
      <c r="D32">
        <v>30</v>
      </c>
      <c r="E32">
        <f>'Secondary load consumption'!J8</f>
        <v>400</v>
      </c>
      <c r="F32">
        <f t="shared" si="0"/>
        <v>0.4</v>
      </c>
      <c r="G32">
        <f t="shared" si="1"/>
        <v>1.274</v>
      </c>
    </row>
    <row r="33" spans="1:7" x14ac:dyDescent="0.25">
      <c r="A33">
        <v>2815</v>
      </c>
      <c r="B33" s="3">
        <v>43583.333333333336</v>
      </c>
      <c r="C33">
        <v>4.2270000000000003</v>
      </c>
      <c r="D33">
        <v>31</v>
      </c>
      <c r="E33">
        <f>'Secondary load consumption'!J9</f>
        <v>400</v>
      </c>
      <c r="F33">
        <f t="shared" si="0"/>
        <v>0.4</v>
      </c>
      <c r="G33">
        <f t="shared" si="1"/>
        <v>3.8270000000000004</v>
      </c>
    </row>
    <row r="34" spans="1:7" x14ac:dyDescent="0.25">
      <c r="A34">
        <v>2816</v>
      </c>
      <c r="B34" s="3">
        <v>43583.375</v>
      </c>
      <c r="C34">
        <v>6.8279999999999896</v>
      </c>
      <c r="D34">
        <v>32</v>
      </c>
      <c r="E34">
        <f>'Secondary load consumption'!J10</f>
        <v>4496</v>
      </c>
      <c r="F34">
        <f t="shared" si="0"/>
        <v>4.4960000000000004</v>
      </c>
      <c r="G34">
        <f t="shared" si="1"/>
        <v>2.3319999999999892</v>
      </c>
    </row>
    <row r="35" spans="1:7" x14ac:dyDescent="0.25">
      <c r="A35">
        <v>2817</v>
      </c>
      <c r="B35" s="3">
        <v>43583.416666666664</v>
      </c>
      <c r="C35">
        <v>8.6389999999999993</v>
      </c>
      <c r="D35">
        <v>33</v>
      </c>
      <c r="E35">
        <f>'Secondary load consumption'!J11</f>
        <v>4496</v>
      </c>
      <c r="F35">
        <f t="shared" si="0"/>
        <v>4.4960000000000004</v>
      </c>
      <c r="G35">
        <f t="shared" si="1"/>
        <v>4.1429999999999989</v>
      </c>
    </row>
    <row r="36" spans="1:7" x14ac:dyDescent="0.25">
      <c r="A36">
        <v>2818</v>
      </c>
      <c r="B36" s="3">
        <v>43583.458333333336</v>
      </c>
      <c r="C36">
        <v>9.6470000000000002</v>
      </c>
      <c r="D36">
        <v>34</v>
      </c>
      <c r="E36">
        <f>'Secondary load consumption'!J12</f>
        <v>4496</v>
      </c>
      <c r="F36">
        <f t="shared" si="0"/>
        <v>4.4960000000000004</v>
      </c>
      <c r="G36">
        <f t="shared" si="1"/>
        <v>5.1509999999999998</v>
      </c>
    </row>
    <row r="37" spans="1:7" x14ac:dyDescent="0.25">
      <c r="A37">
        <v>2819</v>
      </c>
      <c r="B37" s="3">
        <v>43583.5</v>
      </c>
      <c r="C37">
        <v>9.7100000000000009</v>
      </c>
      <c r="D37">
        <v>35</v>
      </c>
      <c r="E37">
        <f>'Secondary load consumption'!J13</f>
        <v>4496</v>
      </c>
      <c r="F37">
        <f t="shared" si="0"/>
        <v>4.4960000000000004</v>
      </c>
      <c r="G37">
        <f t="shared" si="1"/>
        <v>5.2140000000000004</v>
      </c>
    </row>
    <row r="38" spans="1:7" x14ac:dyDescent="0.25">
      <c r="A38">
        <v>2820</v>
      </c>
      <c r="B38" s="3">
        <v>43583.541666666664</v>
      </c>
      <c r="C38">
        <v>9.2919999999999998</v>
      </c>
      <c r="D38">
        <v>36</v>
      </c>
      <c r="E38">
        <f>'Secondary load consumption'!J14</f>
        <v>4496</v>
      </c>
      <c r="F38">
        <f t="shared" si="0"/>
        <v>4.4960000000000004</v>
      </c>
      <c r="G38">
        <f t="shared" si="1"/>
        <v>4.7959999999999994</v>
      </c>
    </row>
    <row r="39" spans="1:7" x14ac:dyDescent="0.25">
      <c r="A39">
        <v>2821</v>
      </c>
      <c r="B39" s="3">
        <v>43583.583333333336</v>
      </c>
      <c r="C39">
        <v>8.1039999999999992</v>
      </c>
      <c r="D39">
        <v>37</v>
      </c>
      <c r="E39">
        <f>'Secondary load consumption'!J15</f>
        <v>4496</v>
      </c>
      <c r="F39">
        <f t="shared" si="0"/>
        <v>4.4960000000000004</v>
      </c>
      <c r="G39">
        <f t="shared" si="1"/>
        <v>3.6079999999999988</v>
      </c>
    </row>
    <row r="40" spans="1:7" x14ac:dyDescent="0.25">
      <c r="A40">
        <v>2822</v>
      </c>
      <c r="B40" s="3">
        <v>43583.625</v>
      </c>
      <c r="C40">
        <v>5.7139999999999898</v>
      </c>
      <c r="D40">
        <v>38</v>
      </c>
      <c r="E40">
        <f>'Secondary load consumption'!J16</f>
        <v>4496</v>
      </c>
      <c r="F40">
        <f t="shared" si="0"/>
        <v>4.4960000000000004</v>
      </c>
      <c r="G40">
        <f t="shared" si="1"/>
        <v>1.2179999999999893</v>
      </c>
    </row>
    <row r="41" spans="1:7" x14ac:dyDescent="0.25">
      <c r="A41">
        <v>2823</v>
      </c>
      <c r="B41" s="3">
        <v>43583.666666666664</v>
      </c>
      <c r="C41">
        <v>3.177</v>
      </c>
      <c r="D41">
        <v>39</v>
      </c>
      <c r="E41">
        <f>'Secondary load consumption'!J17</f>
        <v>4496</v>
      </c>
      <c r="F41">
        <f t="shared" si="0"/>
        <v>4.4960000000000004</v>
      </c>
      <c r="G41">
        <f t="shared" si="1"/>
        <v>-1.3190000000000004</v>
      </c>
    </row>
    <row r="42" spans="1:7" x14ac:dyDescent="0.25">
      <c r="A42">
        <v>2824</v>
      </c>
      <c r="B42" s="3">
        <v>43583.708333333336</v>
      </c>
      <c r="C42">
        <v>0.98499999999999999</v>
      </c>
      <c r="D42">
        <v>40</v>
      </c>
      <c r="E42">
        <f>'Secondary load consumption'!J18</f>
        <v>3296</v>
      </c>
      <c r="F42">
        <f t="shared" si="0"/>
        <v>3.2959999999999998</v>
      </c>
      <c r="G42">
        <f t="shared" si="1"/>
        <v>-2.3109999999999999</v>
      </c>
    </row>
    <row r="43" spans="1:7" x14ac:dyDescent="0.25">
      <c r="A43">
        <v>2825</v>
      </c>
      <c r="B43" s="3">
        <v>43583.75</v>
      </c>
      <c r="C43">
        <v>2.8999999999999901E-2</v>
      </c>
      <c r="D43">
        <v>41</v>
      </c>
      <c r="E43">
        <f>'Secondary load consumption'!J19</f>
        <v>3296</v>
      </c>
      <c r="F43">
        <f t="shared" si="0"/>
        <v>3.2959999999999998</v>
      </c>
      <c r="G43">
        <f t="shared" si="1"/>
        <v>-3.2669999999999999</v>
      </c>
    </row>
    <row r="44" spans="1:7" x14ac:dyDescent="0.25">
      <c r="A44">
        <v>2826</v>
      </c>
      <c r="B44" s="3">
        <v>43583.791666666664</v>
      </c>
      <c r="C44">
        <v>0</v>
      </c>
      <c r="D44">
        <v>42</v>
      </c>
      <c r="E44">
        <f>'Secondary load consumption'!J20</f>
        <v>1816</v>
      </c>
      <c r="F44">
        <f t="shared" si="0"/>
        <v>1.8160000000000001</v>
      </c>
      <c r="G44">
        <f t="shared" si="1"/>
        <v>-1.8160000000000001</v>
      </c>
    </row>
    <row r="45" spans="1:7" x14ac:dyDescent="0.25">
      <c r="A45">
        <v>2827</v>
      </c>
      <c r="B45" s="3">
        <v>43583.833333333336</v>
      </c>
      <c r="C45">
        <v>0</v>
      </c>
      <c r="D45">
        <v>43</v>
      </c>
      <c r="E45">
        <f>'Secondary load consumption'!J21</f>
        <v>1816</v>
      </c>
      <c r="F45">
        <f t="shared" si="0"/>
        <v>1.8160000000000001</v>
      </c>
      <c r="G45">
        <f t="shared" si="1"/>
        <v>-1.8160000000000001</v>
      </c>
    </row>
    <row r="46" spans="1:7" x14ac:dyDescent="0.25">
      <c r="A46">
        <v>2828</v>
      </c>
      <c r="B46" s="3">
        <v>43583.875</v>
      </c>
      <c r="C46">
        <v>0</v>
      </c>
      <c r="D46">
        <v>44</v>
      </c>
      <c r="E46">
        <f>'Secondary load consumption'!J22</f>
        <v>0</v>
      </c>
      <c r="F46">
        <f t="shared" si="0"/>
        <v>0</v>
      </c>
      <c r="G46">
        <f t="shared" si="1"/>
        <v>0</v>
      </c>
    </row>
    <row r="47" spans="1:7" x14ac:dyDescent="0.25">
      <c r="A47">
        <v>2829</v>
      </c>
      <c r="B47" s="3">
        <v>43583.916666666664</v>
      </c>
      <c r="C47">
        <v>0</v>
      </c>
      <c r="D47">
        <v>45</v>
      </c>
      <c r="E47">
        <f>'Secondary load consumption'!J23</f>
        <v>0</v>
      </c>
      <c r="F47">
        <f t="shared" si="0"/>
        <v>0</v>
      </c>
      <c r="G47">
        <f t="shared" si="1"/>
        <v>0</v>
      </c>
    </row>
    <row r="48" spans="1:7" x14ac:dyDescent="0.25">
      <c r="A48">
        <v>2830</v>
      </c>
      <c r="B48" s="3">
        <v>43583.958333333336</v>
      </c>
      <c r="C48">
        <v>0</v>
      </c>
      <c r="D48">
        <v>46</v>
      </c>
      <c r="E48">
        <f>'Secondary load consumption'!J24</f>
        <v>0</v>
      </c>
      <c r="F48">
        <f t="shared" si="0"/>
        <v>0</v>
      </c>
      <c r="G48">
        <f t="shared" si="1"/>
        <v>0</v>
      </c>
    </row>
    <row r="49" spans="1:7" x14ac:dyDescent="0.25">
      <c r="A49">
        <v>2831</v>
      </c>
      <c r="B49" s="3">
        <v>43584</v>
      </c>
      <c r="C49">
        <v>0</v>
      </c>
      <c r="D49">
        <v>47</v>
      </c>
      <c r="E49">
        <f>'Secondary load consumption'!J25</f>
        <v>0</v>
      </c>
      <c r="F49">
        <f t="shared" si="0"/>
        <v>0</v>
      </c>
      <c r="G49">
        <f t="shared" si="1"/>
        <v>0</v>
      </c>
    </row>
    <row r="50" spans="1:7" x14ac:dyDescent="0.25">
      <c r="G50">
        <f>SUM(G2:G49)</f>
        <v>27.736999999999956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61738EB83944AA7EE89B5A6749ED1" ma:contentTypeVersion="13" ma:contentTypeDescription="Create a new document." ma:contentTypeScope="" ma:versionID="dc9a093ee71f4b71c763175d98743168">
  <xsd:schema xmlns:xsd="http://www.w3.org/2001/XMLSchema" xmlns:xs="http://www.w3.org/2001/XMLSchema" xmlns:p="http://schemas.microsoft.com/office/2006/metadata/properties" xmlns:ns2="5f24a041-931e-4579-ae8d-8e5b19bd7c6e" xmlns:ns3="5c2e4759-5408-44df-8e20-fae8b937955e" targetNamespace="http://schemas.microsoft.com/office/2006/metadata/properties" ma:root="true" ma:fieldsID="c405883dc88d9cd35f405e386561e63b" ns2:_="" ns3:_="">
    <xsd:import namespace="5f24a041-931e-4579-ae8d-8e5b19bd7c6e"/>
    <xsd:import namespace="5c2e4759-5408-44df-8e20-fae8b93795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4a041-931e-4579-ae8d-8e5b19bd7c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e4759-5408-44df-8e20-fae8b93795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4DB771-3A6A-4B93-BA6D-2B8EAE0D2A94}">
  <ds:schemaRefs>
    <ds:schemaRef ds:uri="http://schemas.microsoft.com/office/2006/documentManagement/types"/>
    <ds:schemaRef ds:uri="5f24a041-931e-4579-ae8d-8e5b19bd7c6e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c2e4759-5408-44df-8e20-fae8b937955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CA03CB8-01BF-4777-9F60-BF607B19B4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B534D9-A9CD-49DC-A38D-AAC8F6BEB8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4a041-931e-4579-ae8d-8e5b19bd7c6e"/>
    <ds:schemaRef ds:uri="5c2e4759-5408-44df-8e20-fae8b93795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Weekday consumption</vt:lpstr>
      <vt:lpstr>Weekdays Assumptions</vt:lpstr>
      <vt:lpstr>Weekend consumption</vt:lpstr>
      <vt:lpstr>Weekend assumptions</vt:lpstr>
      <vt:lpstr>Secondary load consumption</vt:lpstr>
      <vt:lpstr>Secondary load assumptions</vt:lpstr>
      <vt:lpstr>Monthly demand profile</vt:lpstr>
      <vt:lpstr>Total weekend hourly demand</vt:lpstr>
      <vt:lpstr>Sheet1</vt:lpstr>
      <vt:lpstr>Sheet2</vt:lpstr>
      <vt:lpstr>Daily storage requirement</vt:lpstr>
      <vt:lpstr>Worst month</vt:lpstr>
      <vt:lpstr>Daily generation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Bader</dc:creator>
  <cp:keywords/>
  <dc:description/>
  <cp:lastModifiedBy>lakebl6635</cp:lastModifiedBy>
  <cp:revision/>
  <dcterms:created xsi:type="dcterms:W3CDTF">2021-01-18T14:49:38Z</dcterms:created>
  <dcterms:modified xsi:type="dcterms:W3CDTF">2021-08-18T21:47:44Z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0x0101006F961738EB83944AA7EE89B5A6749ED1</vt:lpwstr>
  </property>
</Properties>
</file>