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thon test\"/>
    </mc:Choice>
  </mc:AlternateContent>
  <xr:revisionPtr revIDLastSave="0" documentId="13_ncr:1_{E9572E3F-40FB-4B03-A067-C9402E9E978A}" xr6:coauthVersionLast="47" xr6:coauthVersionMax="47" xr10:uidLastSave="{00000000-0000-0000-0000-000000000000}"/>
  <bookViews>
    <workbookView xWindow="-108" yWindow="-108" windowWidth="23256" windowHeight="12456" xr2:uid="{802E8B4E-738F-4564-9402-3809CCA96CD0}"/>
  </bookViews>
  <sheets>
    <sheet name="Q1" sheetId="1" r:id="rId1"/>
    <sheet name="Q2" sheetId="2" r:id="rId2"/>
    <sheet name="Q3" sheetId="3" r:id="rId3"/>
    <sheet name="Q4" sheetId="4" r:id="rId4"/>
    <sheet name="Q5" sheetId="5" r:id="rId5"/>
    <sheet name="Q6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9" i="5" l="1"/>
  <c r="F15" i="4"/>
  <c r="F14" i="4"/>
  <c r="F21" i="3"/>
  <c r="F18" i="3"/>
  <c r="C28" i="3"/>
  <c r="B28" i="3"/>
  <c r="C26" i="3"/>
  <c r="B26" i="3"/>
  <c r="C17" i="3"/>
  <c r="C18" i="3"/>
  <c r="C19" i="3"/>
  <c r="C20" i="3"/>
  <c r="C21" i="3"/>
  <c r="C22" i="3"/>
  <c r="C23" i="3"/>
  <c r="C24" i="3"/>
  <c r="C25" i="3"/>
  <c r="B25" i="3"/>
  <c r="B24" i="3"/>
  <c r="B23" i="3"/>
  <c r="B22" i="3"/>
  <c r="B21" i="3"/>
  <c r="B20" i="3"/>
  <c r="B19" i="3"/>
  <c r="B18" i="3"/>
  <c r="B17" i="3"/>
  <c r="C14" i="3"/>
  <c r="B14" i="3"/>
  <c r="H26" i="2"/>
  <c r="D29" i="2"/>
  <c r="C28" i="2"/>
  <c r="D28" i="2"/>
  <c r="B28" i="2"/>
  <c r="D20" i="2"/>
  <c r="D21" i="2"/>
  <c r="D22" i="2"/>
  <c r="D23" i="2"/>
  <c r="D24" i="2"/>
  <c r="D25" i="2"/>
  <c r="D26" i="2"/>
  <c r="D27" i="2"/>
  <c r="C20" i="2"/>
  <c r="C21" i="2"/>
  <c r="C22" i="2"/>
  <c r="C23" i="2"/>
  <c r="C24" i="2"/>
  <c r="C25" i="2"/>
  <c r="C26" i="2"/>
  <c r="C27" i="2"/>
  <c r="B27" i="2"/>
  <c r="B26" i="2"/>
  <c r="B25" i="2"/>
  <c r="B24" i="2"/>
  <c r="B23" i="2"/>
  <c r="B22" i="2"/>
  <c r="B21" i="2"/>
  <c r="B20" i="2"/>
  <c r="H15" i="2"/>
  <c r="H10" i="2"/>
  <c r="H9" i="2"/>
  <c r="H8" i="2"/>
  <c r="H7" i="2"/>
  <c r="B14" i="2"/>
  <c r="C13" i="2"/>
  <c r="D13" i="2"/>
  <c r="B13" i="2"/>
  <c r="D32" i="1"/>
  <c r="C31" i="1"/>
  <c r="D31" i="1"/>
  <c r="B31" i="1"/>
  <c r="D21" i="1"/>
  <c r="D22" i="1"/>
  <c r="D23" i="1"/>
  <c r="D24" i="1"/>
  <c r="D25" i="1"/>
  <c r="D26" i="1"/>
  <c r="D27" i="1"/>
  <c r="D28" i="1"/>
  <c r="D29" i="1"/>
  <c r="D30" i="1"/>
  <c r="C21" i="1"/>
  <c r="C22" i="1"/>
  <c r="C23" i="1"/>
  <c r="C24" i="1"/>
  <c r="C25" i="1"/>
  <c r="C26" i="1"/>
  <c r="C27" i="1"/>
  <c r="C28" i="1"/>
  <c r="C29" i="1"/>
  <c r="C30" i="1"/>
  <c r="B30" i="1"/>
  <c r="B29" i="1"/>
  <c r="B28" i="1"/>
  <c r="B27" i="1"/>
  <c r="B26" i="1"/>
  <c r="B25" i="1"/>
  <c r="B24" i="1"/>
  <c r="B23" i="1"/>
  <c r="B22" i="1"/>
  <c r="B21" i="1"/>
  <c r="G11" i="1"/>
  <c r="B14" i="1"/>
  <c r="D13" i="1"/>
  <c r="C13" i="1"/>
  <c r="B13" i="1"/>
</calcChain>
</file>

<file path=xl/sharedStrings.xml><?xml version="1.0" encoding="utf-8"?>
<sst xmlns="http://schemas.openxmlformats.org/spreadsheetml/2006/main" count="138" uniqueCount="108">
  <si>
    <t>Variable 1</t>
  </si>
  <si>
    <t>Varaible 2</t>
  </si>
  <si>
    <t>Variable 3</t>
  </si>
  <si>
    <t>mean</t>
  </si>
  <si>
    <t>mean(1,2,3)</t>
  </si>
  <si>
    <t>MEAN(TOT)</t>
  </si>
  <si>
    <t>Anova</t>
  </si>
  <si>
    <t>Sum of Squares</t>
  </si>
  <si>
    <t>s</t>
  </si>
  <si>
    <t>Ua - Utot</t>
  </si>
  <si>
    <t>Ub-Utot</t>
  </si>
  <si>
    <t>Uc-Utot</t>
  </si>
  <si>
    <t>sum of groups</t>
  </si>
  <si>
    <t>multiply by number of items in group</t>
  </si>
  <si>
    <t>42*10</t>
  </si>
  <si>
    <t>SSG</t>
  </si>
  <si>
    <t>Dfgroups(3-1)</t>
  </si>
  <si>
    <t>(Xa-Ua)^2</t>
  </si>
  <si>
    <t>(Xb-Ub)^2</t>
  </si>
  <si>
    <t>(Xc-Uc)^2</t>
  </si>
  <si>
    <t>sum</t>
  </si>
  <si>
    <t>total</t>
  </si>
  <si>
    <t>Dferror(10-1)*3</t>
  </si>
  <si>
    <t>F=(SSG/Dfgroups)/(SSE/Dferror)</t>
  </si>
  <si>
    <t>(420/2)/(3300/27)</t>
  </si>
  <si>
    <t xml:space="preserve">For 95% confidence level ,lookup the </t>
  </si>
  <si>
    <t>F table,Fcritical=</t>
  </si>
  <si>
    <t>Ua=Ub=Uc</t>
  </si>
  <si>
    <t>Null Hypothesis(Ho)</t>
  </si>
  <si>
    <t>since Fobserved&lt;Fcritical</t>
  </si>
  <si>
    <t>We accept the null hypothesis</t>
  </si>
  <si>
    <t>therefore Ua=Ub=Uc</t>
  </si>
  <si>
    <t>Stock market example</t>
  </si>
  <si>
    <t>5 years rates of return</t>
  </si>
  <si>
    <t>Financial</t>
  </si>
  <si>
    <t>Energy</t>
  </si>
  <si>
    <t>Utilties</t>
  </si>
  <si>
    <t>t</t>
  </si>
  <si>
    <t>U(a,b,c)</t>
  </si>
  <si>
    <t>Utot</t>
  </si>
  <si>
    <t>12.1993*8</t>
  </si>
  <si>
    <t>Dferror(8-1)*3</t>
  </si>
  <si>
    <t>(97.5944/2)/(493.2577/21)</t>
  </si>
  <si>
    <t>alternate hypothesis</t>
  </si>
  <si>
    <t>atleast one of the industries has a different rate of retuen</t>
  </si>
  <si>
    <t>hypothesis test for 2 variances</t>
  </si>
  <si>
    <t>machine1</t>
  </si>
  <si>
    <t>machine2</t>
  </si>
  <si>
    <t>s^2</t>
  </si>
  <si>
    <t>(xi-X)^2</t>
  </si>
  <si>
    <t>Sum</t>
  </si>
  <si>
    <t>Testing hypothesis about a variance</t>
  </si>
  <si>
    <t>Ho</t>
  </si>
  <si>
    <t>σ1^2=σ2^2</t>
  </si>
  <si>
    <t>H1</t>
  </si>
  <si>
    <r>
      <t>σ1^2</t>
    </r>
    <r>
      <rPr>
        <sz val="11"/>
        <color theme="1"/>
        <rFont val="Calibri"/>
        <family val="2"/>
      </rPr>
      <t>≠</t>
    </r>
    <r>
      <rPr>
        <sz val="11"/>
        <color theme="1"/>
        <rFont val="Calibri"/>
        <family val="2"/>
        <scheme val="minor"/>
      </rPr>
      <t>σ2^2</t>
    </r>
  </si>
  <si>
    <t>Two tailed test</t>
  </si>
  <si>
    <t>v1(10-1)</t>
  </si>
  <si>
    <t>v2(10-1)</t>
  </si>
  <si>
    <t>Fratio(S1^2/S2^2)</t>
  </si>
  <si>
    <t>F(0.025,10,10)</t>
  </si>
  <si>
    <t>F(0.975,10,10)</t>
  </si>
  <si>
    <t>WE accept Ho</t>
  </si>
  <si>
    <t>The sample variances are equal</t>
  </si>
  <si>
    <t>There is no variance  between samples</t>
  </si>
  <si>
    <t>Speeds of the cars</t>
  </si>
  <si>
    <t>µ</t>
  </si>
  <si>
    <t>n</t>
  </si>
  <si>
    <t>v(10-1)</t>
  </si>
  <si>
    <t>95% level</t>
  </si>
  <si>
    <t>ά</t>
  </si>
  <si>
    <t>ά/2</t>
  </si>
  <si>
    <t>X</t>
  </si>
  <si>
    <t>speeds</t>
  </si>
  <si>
    <t>On looking T table</t>
  </si>
  <si>
    <t>t9,0.025</t>
  </si>
  <si>
    <t>std</t>
  </si>
  <si>
    <t>X-(t n-1,0.025) *s/root n&lt;=µ&lt;=X+t n-1,0.025) *s/root n</t>
  </si>
  <si>
    <t>99.50&lt;=µ&lt;=102.155</t>
  </si>
  <si>
    <t xml:space="preserve">The batch mean is 100.83 mph with error of 2.655 and the researcher is 95%confodent the speed of car is within 99.50 mph and 102.55 mph </t>
  </si>
  <si>
    <t>t test</t>
  </si>
  <si>
    <t>x</t>
  </si>
  <si>
    <t>Ho:</t>
  </si>
  <si>
    <t>µ=105</t>
  </si>
  <si>
    <t>null hypo:book enhancement dint work</t>
  </si>
  <si>
    <t>H1:</t>
  </si>
  <si>
    <t>µ&gt;105</t>
  </si>
  <si>
    <t>alternate hypo:book enhancement worked</t>
  </si>
  <si>
    <t>(X-µ)/(s/root n)</t>
  </si>
  <si>
    <t>t(calc)</t>
  </si>
  <si>
    <t>look in the t-table for alpha level 5%,degree of freedom=(25-1)=24</t>
  </si>
  <si>
    <t>t(obs)</t>
  </si>
  <si>
    <t>one tailed critical value</t>
  </si>
  <si>
    <t>tobs&lt;t(caclc)</t>
  </si>
  <si>
    <t>the value 6.66 will fall in the rejection region</t>
  </si>
  <si>
    <t>therefore,we reject the null hypothesis.Thus the book enhancement has worked</t>
  </si>
  <si>
    <t>Z-test</t>
  </si>
  <si>
    <t>µ=15</t>
  </si>
  <si>
    <r>
      <t>µ</t>
    </r>
    <r>
      <rPr>
        <sz val="11"/>
        <color theme="1"/>
        <rFont val="Calibri"/>
        <family val="2"/>
      </rPr>
      <t>≠</t>
    </r>
    <r>
      <rPr>
        <sz val="11"/>
        <color theme="1"/>
        <rFont val="Calibri"/>
        <family val="2"/>
        <scheme val="minor"/>
      </rPr>
      <t>15</t>
    </r>
  </si>
  <si>
    <t xml:space="preserve">Ho should be rejected if the observed Z is moreposiive than the upper critical or more negative than the lower critical value </t>
  </si>
  <si>
    <t>z</t>
  </si>
  <si>
    <r>
      <t>(X-µ)/(</t>
    </r>
    <r>
      <rPr>
        <sz val="11"/>
        <color theme="1"/>
        <rFont val="Calibri"/>
        <family val="2"/>
      </rPr>
      <t>σ/root n)</t>
    </r>
  </si>
  <si>
    <t>For 90% confidence</t>
  </si>
  <si>
    <t>Z(critical)</t>
  </si>
  <si>
    <t>1.0769&lt;1.64</t>
  </si>
  <si>
    <t>This falls in the acceptance region</t>
  </si>
  <si>
    <t>We accept Ho</t>
  </si>
  <si>
    <t>therefore the national average commuting distance describbes the mean commuting distance for all workers in NEW York 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</si>
</sst>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/>
    <xf numFmtId="0" fontId="0" fillId="0" borderId="0" xfId="0" applyAlignment="1"/>
    <xf numFmtId="0" fontId="1" fillId="0" borderId="0" xfId="0" applyFont="1" applyAlignment="1">
      <alignment horizontal="center"/>
    </xf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24</xdr:row>
      <xdr:rowOff>0</xdr:rowOff>
    </xdr:from>
    <xdr:to>
      <xdr:col>12</xdr:col>
      <xdr:colOff>396785</xdr:colOff>
      <xdr:row>44</xdr:row>
      <xdr:rowOff>53662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C963C0D-DF2D-4308-8C7B-64F6518635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38400" y="4389120"/>
          <a:ext cx="6287045" cy="37112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BDA019-20C1-4FB4-AFA8-38E75D61FAF9}">
  <dimension ref="A2:G46"/>
  <sheetViews>
    <sheetView tabSelected="1" topLeftCell="A20" workbookViewId="0">
      <selection activeCell="K37" sqref="K37"/>
    </sheetView>
  </sheetViews>
  <sheetFormatPr defaultRowHeight="14.4" x14ac:dyDescent="0.3"/>
  <cols>
    <col min="1" max="1" width="10.77734375" customWidth="1"/>
    <col min="2" max="2" width="10.44140625" customWidth="1"/>
    <col min="3" max="3" width="12.77734375" customWidth="1"/>
    <col min="6" max="6" width="30.44140625" customWidth="1"/>
  </cols>
  <sheetData>
    <row r="2" spans="1:7" x14ac:dyDescent="0.3">
      <c r="B2" t="s">
        <v>0</v>
      </c>
      <c r="C2" t="s">
        <v>1</v>
      </c>
      <c r="D2" t="s">
        <v>2</v>
      </c>
    </row>
    <row r="3" spans="1:7" x14ac:dyDescent="0.3">
      <c r="B3">
        <v>27</v>
      </c>
      <c r="C3">
        <v>63</v>
      </c>
      <c r="D3">
        <v>52</v>
      </c>
    </row>
    <row r="4" spans="1:7" x14ac:dyDescent="0.3">
      <c r="B4">
        <v>43</v>
      </c>
      <c r="C4">
        <v>43</v>
      </c>
      <c r="D4">
        <v>60</v>
      </c>
    </row>
    <row r="5" spans="1:7" x14ac:dyDescent="0.3">
      <c r="B5">
        <v>64</v>
      </c>
      <c r="C5">
        <v>52</v>
      </c>
      <c r="D5">
        <v>37</v>
      </c>
      <c r="F5" t="s">
        <v>6</v>
      </c>
    </row>
    <row r="6" spans="1:7" x14ac:dyDescent="0.3">
      <c r="B6">
        <v>62</v>
      </c>
      <c r="C6">
        <v>58</v>
      </c>
      <c r="D6">
        <v>40</v>
      </c>
    </row>
    <row r="7" spans="1:7" x14ac:dyDescent="0.3">
      <c r="B7">
        <v>44</v>
      </c>
      <c r="C7">
        <v>54</v>
      </c>
      <c r="D7">
        <v>23</v>
      </c>
      <c r="F7" t="s">
        <v>7</v>
      </c>
      <c r="G7" t="s">
        <v>8</v>
      </c>
    </row>
    <row r="8" spans="1:7" x14ac:dyDescent="0.3">
      <c r="B8">
        <v>54</v>
      </c>
      <c r="C8">
        <v>50</v>
      </c>
      <c r="D8">
        <v>39</v>
      </c>
      <c r="F8" t="s">
        <v>9</v>
      </c>
      <c r="G8">
        <v>1</v>
      </c>
    </row>
    <row r="9" spans="1:7" x14ac:dyDescent="0.3">
      <c r="B9">
        <v>57</v>
      </c>
      <c r="C9">
        <v>65</v>
      </c>
      <c r="D9">
        <v>55</v>
      </c>
      <c r="F9" t="s">
        <v>10</v>
      </c>
      <c r="G9">
        <v>16</v>
      </c>
    </row>
    <row r="10" spans="1:7" x14ac:dyDescent="0.3">
      <c r="B10">
        <v>49</v>
      </c>
      <c r="C10">
        <v>53</v>
      </c>
      <c r="D10">
        <v>52</v>
      </c>
      <c r="F10" t="s">
        <v>11</v>
      </c>
      <c r="G10">
        <v>25</v>
      </c>
    </row>
    <row r="11" spans="1:7" x14ac:dyDescent="0.3">
      <c r="B11">
        <v>31</v>
      </c>
      <c r="C11">
        <v>43</v>
      </c>
      <c r="D11">
        <v>43</v>
      </c>
      <c r="F11" t="s">
        <v>12</v>
      </c>
      <c r="G11">
        <f>SUM(G8:G10)</f>
        <v>42</v>
      </c>
    </row>
    <row r="12" spans="1:7" x14ac:dyDescent="0.3">
      <c r="B12">
        <v>69</v>
      </c>
      <c r="C12">
        <v>49</v>
      </c>
      <c r="D12">
        <v>39</v>
      </c>
    </row>
    <row r="13" spans="1:7" x14ac:dyDescent="0.3">
      <c r="A13" t="s">
        <v>4</v>
      </c>
      <c r="B13">
        <f>AVERAGE(B3:B12)</f>
        <v>50</v>
      </c>
      <c r="C13">
        <f>AVERAGE(C3:C12)</f>
        <v>53</v>
      </c>
      <c r="D13">
        <f>AVERAGE(D3:D12)</f>
        <v>44</v>
      </c>
    </row>
    <row r="14" spans="1:7" x14ac:dyDescent="0.3">
      <c r="A14" t="s">
        <v>5</v>
      </c>
      <c r="B14">
        <f>AVERAGE(B13:D13)</f>
        <v>49</v>
      </c>
      <c r="F14" t="s">
        <v>13</v>
      </c>
      <c r="G14" t="s">
        <v>14</v>
      </c>
    </row>
    <row r="15" spans="1:7" x14ac:dyDescent="0.3">
      <c r="F15" t="s">
        <v>15</v>
      </c>
      <c r="G15">
        <v>420</v>
      </c>
    </row>
    <row r="16" spans="1:7" x14ac:dyDescent="0.3">
      <c r="F16" t="s">
        <v>16</v>
      </c>
      <c r="G16">
        <v>2</v>
      </c>
    </row>
    <row r="20" spans="1:7" x14ac:dyDescent="0.3">
      <c r="B20" t="s">
        <v>17</v>
      </c>
      <c r="C20" t="s">
        <v>18</v>
      </c>
      <c r="D20" t="s">
        <v>19</v>
      </c>
    </row>
    <row r="21" spans="1:7" x14ac:dyDescent="0.3">
      <c r="B21">
        <f>(B3-B13)^2</f>
        <v>529</v>
      </c>
      <c r="C21">
        <f>(C3-C13)^2</f>
        <v>100</v>
      </c>
      <c r="D21">
        <f>(D3-D13)^2</f>
        <v>64</v>
      </c>
    </row>
    <row r="22" spans="1:7" x14ac:dyDescent="0.3">
      <c r="B22">
        <f>(B4-B13)^2</f>
        <v>49</v>
      </c>
      <c r="C22">
        <f>(C4-C13)^2</f>
        <v>100</v>
      </c>
      <c r="D22">
        <f>(D4-D13)^2</f>
        <v>256</v>
      </c>
    </row>
    <row r="23" spans="1:7" x14ac:dyDescent="0.3">
      <c r="B23">
        <f>(B5-B13)^2</f>
        <v>196</v>
      </c>
      <c r="C23">
        <f>(C5-C13)^2</f>
        <v>1</v>
      </c>
      <c r="D23">
        <f>(D5-D13)^2</f>
        <v>49</v>
      </c>
    </row>
    <row r="24" spans="1:7" x14ac:dyDescent="0.3">
      <c r="B24">
        <f>(B6-B13)^2</f>
        <v>144</v>
      </c>
      <c r="C24">
        <f>(C6-C13)^2</f>
        <v>25</v>
      </c>
      <c r="D24">
        <f>(D6-D13)^2</f>
        <v>16</v>
      </c>
    </row>
    <row r="25" spans="1:7" x14ac:dyDescent="0.3">
      <c r="B25">
        <f>(B7-B13)^2</f>
        <v>36</v>
      </c>
      <c r="C25">
        <f>(C7-C13)^2</f>
        <v>1</v>
      </c>
      <c r="D25">
        <f>(D7-D13)^2</f>
        <v>441</v>
      </c>
    </row>
    <row r="26" spans="1:7" x14ac:dyDescent="0.3">
      <c r="B26">
        <f>(B8-B13)^2</f>
        <v>16</v>
      </c>
      <c r="C26">
        <f>(C8-C13)^2</f>
        <v>9</v>
      </c>
      <c r="D26">
        <f>(D8-D13)^2</f>
        <v>25</v>
      </c>
      <c r="F26" t="s">
        <v>22</v>
      </c>
      <c r="G26">
        <v>27</v>
      </c>
    </row>
    <row r="27" spans="1:7" x14ac:dyDescent="0.3">
      <c r="B27">
        <f>(B9-B13)^2</f>
        <v>49</v>
      </c>
      <c r="C27">
        <f>(C9-C13)^2</f>
        <v>144</v>
      </c>
      <c r="D27">
        <f>(D9-D13)^2</f>
        <v>121</v>
      </c>
    </row>
    <row r="28" spans="1:7" x14ac:dyDescent="0.3">
      <c r="B28">
        <f>(B10-B13)^2</f>
        <v>1</v>
      </c>
      <c r="C28">
        <f>(C10-C13)^2</f>
        <v>0</v>
      </c>
      <c r="D28">
        <f>(D10-D13)^2</f>
        <v>64</v>
      </c>
    </row>
    <row r="29" spans="1:7" x14ac:dyDescent="0.3">
      <c r="B29">
        <f>(B11-B13)^2</f>
        <v>361</v>
      </c>
      <c r="C29">
        <f>(C11-C13)^2</f>
        <v>100</v>
      </c>
      <c r="D29">
        <f>(D11-D13)^2</f>
        <v>1</v>
      </c>
    </row>
    <row r="30" spans="1:7" x14ac:dyDescent="0.3">
      <c r="B30">
        <f>(B12-B13)^2</f>
        <v>361</v>
      </c>
      <c r="C30">
        <f>(C12-C13)^2</f>
        <v>16</v>
      </c>
      <c r="D30">
        <f>(D12-D13)^2</f>
        <v>25</v>
      </c>
    </row>
    <row r="31" spans="1:7" x14ac:dyDescent="0.3">
      <c r="A31" t="s">
        <v>20</v>
      </c>
      <c r="B31">
        <f>SUM(B21:B30)</f>
        <v>1742</v>
      </c>
      <c r="C31">
        <f t="shared" ref="C31:D31" si="0">SUM(C21:C30)</f>
        <v>496</v>
      </c>
      <c r="D31">
        <f t="shared" si="0"/>
        <v>1062</v>
      </c>
    </row>
    <row r="32" spans="1:7" x14ac:dyDescent="0.3">
      <c r="C32" t="s">
        <v>21</v>
      </c>
      <c r="D32">
        <f>SUM(B31:D31)</f>
        <v>3300</v>
      </c>
    </row>
    <row r="34" spans="6:7" x14ac:dyDescent="0.3">
      <c r="F34" t="s">
        <v>23</v>
      </c>
      <c r="G34" t="s">
        <v>24</v>
      </c>
    </row>
    <row r="35" spans="6:7" x14ac:dyDescent="0.3">
      <c r="G35">
        <v>1.718</v>
      </c>
    </row>
    <row r="38" spans="6:7" x14ac:dyDescent="0.3">
      <c r="F38" t="s">
        <v>25</v>
      </c>
    </row>
    <row r="39" spans="6:7" x14ac:dyDescent="0.3">
      <c r="F39" t="s">
        <v>26</v>
      </c>
      <c r="G39">
        <v>3.35</v>
      </c>
    </row>
    <row r="41" spans="6:7" x14ac:dyDescent="0.3">
      <c r="F41" t="s">
        <v>28</v>
      </c>
      <c r="G41" t="s">
        <v>27</v>
      </c>
    </row>
    <row r="43" spans="6:7" x14ac:dyDescent="0.3">
      <c r="F43" t="s">
        <v>29</v>
      </c>
    </row>
    <row r="45" spans="6:7" x14ac:dyDescent="0.3">
      <c r="F45" t="s">
        <v>30</v>
      </c>
    </row>
    <row r="46" spans="6:7" x14ac:dyDescent="0.3">
      <c r="F46" s="2" t="s">
        <v>31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25381-2156-4DEE-9766-C7B2ACF03DAA}">
  <dimension ref="A1:H39"/>
  <sheetViews>
    <sheetView topLeftCell="B12" workbookViewId="0">
      <selection activeCell="H26" sqref="H26"/>
    </sheetView>
  </sheetViews>
  <sheetFormatPr defaultRowHeight="14.4" x14ac:dyDescent="0.3"/>
  <cols>
    <col min="7" max="7" width="26.109375" customWidth="1"/>
    <col min="8" max="8" width="24.33203125" customWidth="1"/>
  </cols>
  <sheetData>
    <row r="1" spans="1:8" x14ac:dyDescent="0.3">
      <c r="A1" t="s">
        <v>32</v>
      </c>
    </row>
    <row r="3" spans="1:8" x14ac:dyDescent="0.3">
      <c r="B3" s="1" t="s">
        <v>33</v>
      </c>
      <c r="C3" s="1"/>
      <c r="D3" s="1"/>
    </row>
    <row r="4" spans="1:8" x14ac:dyDescent="0.3">
      <c r="B4" t="s">
        <v>34</v>
      </c>
      <c r="C4" t="s">
        <v>35</v>
      </c>
      <c r="D4" t="s">
        <v>36</v>
      </c>
    </row>
    <row r="5" spans="1:8" x14ac:dyDescent="0.3">
      <c r="B5">
        <v>10.76</v>
      </c>
      <c r="C5">
        <v>12.72</v>
      </c>
      <c r="D5">
        <v>11.88</v>
      </c>
    </row>
    <row r="6" spans="1:8" x14ac:dyDescent="0.3">
      <c r="B6">
        <v>15.05</v>
      </c>
      <c r="C6">
        <v>13.91</v>
      </c>
      <c r="D6">
        <v>5.86</v>
      </c>
      <c r="G6" t="s">
        <v>7</v>
      </c>
      <c r="H6" t="s">
        <v>8</v>
      </c>
    </row>
    <row r="7" spans="1:8" x14ac:dyDescent="0.3">
      <c r="B7">
        <v>17.010000000000002</v>
      </c>
      <c r="C7">
        <v>6.43</v>
      </c>
      <c r="D7">
        <v>13.46</v>
      </c>
      <c r="G7" t="s">
        <v>9</v>
      </c>
      <c r="H7">
        <f>(B13-B14)^2</f>
        <v>1.8791840277778173E-2</v>
      </c>
    </row>
    <row r="8" spans="1:8" x14ac:dyDescent="0.3">
      <c r="B8">
        <v>5.07</v>
      </c>
      <c r="C8">
        <v>11.19</v>
      </c>
      <c r="D8">
        <v>9.9</v>
      </c>
      <c r="G8" t="s">
        <v>10</v>
      </c>
      <c r="H8">
        <f>(C13-B14)^2</f>
        <v>5.7520027777777694</v>
      </c>
    </row>
    <row r="9" spans="1:8" x14ac:dyDescent="0.3">
      <c r="B9">
        <v>19.5</v>
      </c>
      <c r="C9">
        <v>18.79</v>
      </c>
      <c r="D9">
        <v>3.95</v>
      </c>
      <c r="G9" t="s">
        <v>11</v>
      </c>
      <c r="H9">
        <f>(D13-B14)^2</f>
        <v>6.42833767361111</v>
      </c>
    </row>
    <row r="10" spans="1:8" x14ac:dyDescent="0.3">
      <c r="B10">
        <v>8.16</v>
      </c>
      <c r="C10">
        <v>20.73</v>
      </c>
      <c r="D10">
        <v>3.44</v>
      </c>
      <c r="G10" t="s">
        <v>12</v>
      </c>
      <c r="H10">
        <f>SUM(H7:H9)</f>
        <v>12.199132291666658</v>
      </c>
    </row>
    <row r="11" spans="1:8" x14ac:dyDescent="0.3">
      <c r="B11">
        <v>10.38</v>
      </c>
      <c r="C11">
        <v>9.6</v>
      </c>
      <c r="D11">
        <v>7.11</v>
      </c>
    </row>
    <row r="12" spans="1:8" x14ac:dyDescent="0.3">
      <c r="B12">
        <v>6.75</v>
      </c>
      <c r="C12">
        <v>17.399999999999999</v>
      </c>
      <c r="D12">
        <v>15.7</v>
      </c>
    </row>
    <row r="13" spans="1:8" x14ac:dyDescent="0.3">
      <c r="A13" t="s">
        <v>38</v>
      </c>
      <c r="B13">
        <f>AVERAGE(B5:B12)</f>
        <v>11.585000000000001</v>
      </c>
      <c r="C13">
        <f t="shared" ref="C13:D13" si="0">AVERAGE(C5:C12)</f>
        <v>13.846249999999998</v>
      </c>
      <c r="D13">
        <f t="shared" si="0"/>
        <v>8.9124999999999996</v>
      </c>
    </row>
    <row r="14" spans="1:8" x14ac:dyDescent="0.3">
      <c r="A14" t="s">
        <v>39</v>
      </c>
      <c r="B14">
        <f>AVERAGE(B13:D13)</f>
        <v>11.447916666666666</v>
      </c>
      <c r="G14" t="s">
        <v>15</v>
      </c>
      <c r="H14" t="s">
        <v>40</v>
      </c>
    </row>
    <row r="15" spans="1:8" x14ac:dyDescent="0.3">
      <c r="H15">
        <f>(12.1993*8)</f>
        <v>97.594399999999993</v>
      </c>
    </row>
    <row r="19" spans="1:8" x14ac:dyDescent="0.3">
      <c r="B19" t="s">
        <v>17</v>
      </c>
      <c r="C19" t="s">
        <v>18</v>
      </c>
      <c r="D19" t="s">
        <v>19</v>
      </c>
    </row>
    <row r="20" spans="1:8" x14ac:dyDescent="0.3">
      <c r="B20">
        <f>(B5-B13)^2</f>
        <v>0.68062500000000181</v>
      </c>
      <c r="C20">
        <f>(C5-C13)^2</f>
        <v>1.2684390624999935</v>
      </c>
      <c r="D20">
        <f>(D5-D13)^2</f>
        <v>8.8060562500000064</v>
      </c>
    </row>
    <row r="21" spans="1:8" x14ac:dyDescent="0.3">
      <c r="B21">
        <f>(B6-B13)^2</f>
        <v>12.006224999999999</v>
      </c>
      <c r="C21">
        <f>(C6-C13)^2</f>
        <v>4.0640625000003079E-3</v>
      </c>
      <c r="D21">
        <f>(D6-D13)^2</f>
        <v>9.3177562499999951</v>
      </c>
    </row>
    <row r="22" spans="1:8" x14ac:dyDescent="0.3">
      <c r="B22">
        <f>(B7-B13)^2</f>
        <v>29.430625000000006</v>
      </c>
      <c r="C22">
        <f>(C7-C13)^2</f>
        <v>55.000764062499968</v>
      </c>
      <c r="D22">
        <f>(D7-D13)^2</f>
        <v>20.679756250000011</v>
      </c>
      <c r="G22" t="s">
        <v>41</v>
      </c>
      <c r="H22">
        <v>21</v>
      </c>
    </row>
    <row r="23" spans="1:8" x14ac:dyDescent="0.3">
      <c r="B23">
        <f>(B8-B13)^2</f>
        <v>42.445225000000008</v>
      </c>
      <c r="C23">
        <f>(C8-C13)^2</f>
        <v>7.0556640624999902</v>
      </c>
      <c r="D23">
        <f>(D8-D13)^2</f>
        <v>0.97515625000000139</v>
      </c>
    </row>
    <row r="24" spans="1:8" x14ac:dyDescent="0.3">
      <c r="B24">
        <f>(B9-B13)^2</f>
        <v>62.647224999999985</v>
      </c>
      <c r="C24">
        <f>(C9-C13)^2</f>
        <v>24.440664062500016</v>
      </c>
      <c r="D24">
        <f>(D9-D13)^2</f>
        <v>24.626406249999995</v>
      </c>
    </row>
    <row r="25" spans="1:8" x14ac:dyDescent="0.3">
      <c r="B25">
        <f>(B10-B13)^2</f>
        <v>11.730625000000005</v>
      </c>
      <c r="C25">
        <f>(C10-C13)^2</f>
        <v>47.386014062500038</v>
      </c>
      <c r="D25">
        <f>(D10-D13)^2</f>
        <v>29.94825625</v>
      </c>
      <c r="G25" t="s">
        <v>23</v>
      </c>
      <c r="H25" t="s">
        <v>42</v>
      </c>
    </row>
    <row r="26" spans="1:8" x14ac:dyDescent="0.3">
      <c r="B26">
        <f>(B11-B13)^2</f>
        <v>1.4520250000000001</v>
      </c>
      <c r="C26">
        <f>(C11-C13)^2</f>
        <v>18.030639062499983</v>
      </c>
      <c r="D26">
        <f>(D11-D13)^2</f>
        <v>3.2490062499999977</v>
      </c>
      <c r="H26">
        <f>(97.5944/2)/(493.2577/21)</f>
        <v>2.077496610797966</v>
      </c>
    </row>
    <row r="27" spans="1:8" x14ac:dyDescent="0.3">
      <c r="B27">
        <f>(B12-B13)^2</f>
        <v>23.37722500000001</v>
      </c>
      <c r="C27">
        <f>(C12-C13)^2</f>
        <v>12.629139062500006</v>
      </c>
      <c r="D27">
        <f>(D12-D13)^2</f>
        <v>46.070156249999997</v>
      </c>
    </row>
    <row r="28" spans="1:8" x14ac:dyDescent="0.3">
      <c r="A28" t="s">
        <v>20</v>
      </c>
      <c r="B28">
        <f>SUM(B20:B27)</f>
        <v>183.7698</v>
      </c>
      <c r="C28">
        <f t="shared" ref="C28:D28" si="1">SUM(C20:C27)</f>
        <v>165.81538749999999</v>
      </c>
      <c r="D28">
        <f t="shared" si="1"/>
        <v>143.67255</v>
      </c>
    </row>
    <row r="29" spans="1:8" x14ac:dyDescent="0.3">
      <c r="D29">
        <f>SUM(B28:D28)</f>
        <v>493.25773749999996</v>
      </c>
      <c r="G29" t="s">
        <v>25</v>
      </c>
    </row>
    <row r="30" spans="1:8" x14ac:dyDescent="0.3">
      <c r="G30" t="s">
        <v>26</v>
      </c>
      <c r="H30">
        <v>3.4468000000000001</v>
      </c>
    </row>
    <row r="34" spans="7:8" x14ac:dyDescent="0.3">
      <c r="G34" t="s">
        <v>28</v>
      </c>
      <c r="H34" t="s">
        <v>27</v>
      </c>
    </row>
    <row r="35" spans="7:8" x14ac:dyDescent="0.3">
      <c r="G35" t="s">
        <v>43</v>
      </c>
      <c r="H35" t="s">
        <v>44</v>
      </c>
    </row>
    <row r="36" spans="7:8" x14ac:dyDescent="0.3">
      <c r="G36" t="s">
        <v>29</v>
      </c>
    </row>
    <row r="38" spans="7:8" x14ac:dyDescent="0.3">
      <c r="G38" t="s">
        <v>30</v>
      </c>
    </row>
    <row r="39" spans="7:8" x14ac:dyDescent="0.3">
      <c r="G39" s="2" t="s">
        <v>31</v>
      </c>
    </row>
  </sheetData>
  <mergeCells count="1">
    <mergeCell ref="B3:D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BE64A-BB4C-48F0-B5AD-00370C535E3B}">
  <dimension ref="A1:I51"/>
  <sheetViews>
    <sheetView topLeftCell="A26" workbookViewId="0">
      <selection activeCell="D44" sqref="D44"/>
    </sheetView>
  </sheetViews>
  <sheetFormatPr defaultRowHeight="14.4" x14ac:dyDescent="0.3"/>
  <cols>
    <col min="5" max="5" width="20.6640625" customWidth="1"/>
    <col min="6" max="6" width="11.88671875" customWidth="1"/>
  </cols>
  <sheetData>
    <row r="1" spans="1:9" x14ac:dyDescent="0.3">
      <c r="B1" s="1" t="s">
        <v>45</v>
      </c>
      <c r="C1" s="1"/>
      <c r="D1" s="1"/>
    </row>
    <row r="4" spans="1:9" x14ac:dyDescent="0.3">
      <c r="B4" t="s">
        <v>46</v>
      </c>
      <c r="C4" t="s">
        <v>47</v>
      </c>
    </row>
    <row r="5" spans="1:9" x14ac:dyDescent="0.3">
      <c r="B5">
        <v>20.2</v>
      </c>
      <c r="C5">
        <v>22.1</v>
      </c>
      <c r="F5" s="1" t="s">
        <v>51</v>
      </c>
      <c r="G5" s="1"/>
      <c r="H5" s="1"/>
      <c r="I5" s="1"/>
    </row>
    <row r="6" spans="1:9" x14ac:dyDescent="0.3">
      <c r="B6">
        <v>20.9</v>
      </c>
      <c r="C6">
        <v>21.3</v>
      </c>
    </row>
    <row r="7" spans="1:9" x14ac:dyDescent="0.3">
      <c r="B7">
        <v>22.3</v>
      </c>
      <c r="C7">
        <v>20.100000000000001</v>
      </c>
    </row>
    <row r="8" spans="1:9" x14ac:dyDescent="0.3">
      <c r="B8">
        <v>22.8</v>
      </c>
      <c r="C8">
        <v>22.5</v>
      </c>
      <c r="E8" t="s">
        <v>52</v>
      </c>
      <c r="F8" s="3" t="s">
        <v>53</v>
      </c>
    </row>
    <row r="9" spans="1:9" x14ac:dyDescent="0.3">
      <c r="B9">
        <v>21.5</v>
      </c>
      <c r="C9">
        <v>20.2</v>
      </c>
      <c r="E9" t="s">
        <v>54</v>
      </c>
      <c r="F9" t="s">
        <v>55</v>
      </c>
    </row>
    <row r="10" spans="1:9" x14ac:dyDescent="0.3">
      <c r="B10">
        <v>23</v>
      </c>
      <c r="C10">
        <v>20.3</v>
      </c>
    </row>
    <row r="11" spans="1:9" x14ac:dyDescent="0.3">
      <c r="B11">
        <v>21.4</v>
      </c>
      <c r="C11">
        <v>20.399999999999999</v>
      </c>
    </row>
    <row r="12" spans="1:9" x14ac:dyDescent="0.3">
      <c r="B12">
        <v>21.2</v>
      </c>
      <c r="C12">
        <v>21.1</v>
      </c>
      <c r="E12" t="s">
        <v>56</v>
      </c>
    </row>
    <row r="13" spans="1:9" x14ac:dyDescent="0.3">
      <c r="B13">
        <v>21.3</v>
      </c>
      <c r="C13">
        <v>20.8</v>
      </c>
    </row>
    <row r="14" spans="1:9" x14ac:dyDescent="0.3">
      <c r="A14" t="s">
        <v>3</v>
      </c>
      <c r="B14">
        <f>AVERAGE(B5:B13)</f>
        <v>21.62222222222222</v>
      </c>
      <c r="C14">
        <f>AVERAGE(C5:C13)</f>
        <v>20.977777777777778</v>
      </c>
      <c r="E14" t="s">
        <v>57</v>
      </c>
      <c r="F14">
        <v>9</v>
      </c>
    </row>
    <row r="15" spans="1:9" x14ac:dyDescent="0.3">
      <c r="E15" t="s">
        <v>58</v>
      </c>
      <c r="F15">
        <v>9</v>
      </c>
    </row>
    <row r="17" spans="1:6" x14ac:dyDescent="0.3">
      <c r="A17" t="s">
        <v>49</v>
      </c>
      <c r="B17">
        <f>(B5-B14)^2</f>
        <v>2.0227160493827117</v>
      </c>
      <c r="C17">
        <f>(C5-C14)^2</f>
        <v>1.2593827160493858</v>
      </c>
    </row>
    <row r="18" spans="1:6" x14ac:dyDescent="0.3">
      <c r="B18">
        <f>(B6-B14)^2</f>
        <v>0.52160493827160381</v>
      </c>
      <c r="C18">
        <f>(C6-C14)^2</f>
        <v>0.10382716049382756</v>
      </c>
      <c r="E18" t="s">
        <v>59</v>
      </c>
      <c r="F18">
        <f>(B28/C28)</f>
        <v>1.1255182811911049</v>
      </c>
    </row>
    <row r="19" spans="1:6" x14ac:dyDescent="0.3">
      <c r="B19">
        <f>(B7-B14)^2</f>
        <v>0.45938271604938669</v>
      </c>
      <c r="C19">
        <f>(C7-C14)^2</f>
        <v>0.77049382716049142</v>
      </c>
    </row>
    <row r="20" spans="1:6" x14ac:dyDescent="0.3">
      <c r="B20">
        <f>(B8-B14)^2</f>
        <v>1.3871604938271673</v>
      </c>
      <c r="C20">
        <f>(C8-C14)^2</f>
        <v>2.3171604938271604</v>
      </c>
      <c r="E20" t="s">
        <v>60</v>
      </c>
      <c r="F20">
        <v>4.0259999999999998</v>
      </c>
    </row>
    <row r="21" spans="1:6" x14ac:dyDescent="0.3">
      <c r="B21">
        <f>(B9-B14)^2</f>
        <v>1.4938271604937731E-2</v>
      </c>
      <c r="C21">
        <f>(C9-C14)^2</f>
        <v>0.60493827160493951</v>
      </c>
      <c r="E21" t="s">
        <v>61</v>
      </c>
      <c r="F21">
        <f>(1/F20)</f>
        <v>0.24838549428713363</v>
      </c>
    </row>
    <row r="22" spans="1:6" x14ac:dyDescent="0.3">
      <c r="B22">
        <f>(B10-B14)^2</f>
        <v>1.8982716049382777</v>
      </c>
      <c r="C22">
        <f>(C10-C14)^2</f>
        <v>0.45938271604938186</v>
      </c>
    </row>
    <row r="23" spans="1:6" x14ac:dyDescent="0.3">
      <c r="B23">
        <f>(B11-B14)^2</f>
        <v>4.9382716049382366E-2</v>
      </c>
      <c r="C23">
        <f>(C11-C14)^2</f>
        <v>0.33382716049382888</v>
      </c>
    </row>
    <row r="24" spans="1:6" x14ac:dyDescent="0.3">
      <c r="B24">
        <f>(B12-B14)^2</f>
        <v>0.17827160493827035</v>
      </c>
      <c r="C24">
        <f>(C12-C14)^2</f>
        <v>1.49382716049386E-2</v>
      </c>
    </row>
    <row r="25" spans="1:6" x14ac:dyDescent="0.3">
      <c r="B25">
        <f>(B13-B14)^2</f>
        <v>0.10382716049382527</v>
      </c>
      <c r="C25">
        <f>(C13-C14)^2</f>
        <v>3.1604938271604717E-2</v>
      </c>
    </row>
    <row r="26" spans="1:6" x14ac:dyDescent="0.3">
      <c r="A26" t="s">
        <v>50</v>
      </c>
      <c r="B26">
        <f>SUM(B17:B25)</f>
        <v>6.6355555555555625</v>
      </c>
      <c r="C26">
        <f>SUM(C17:C25)</f>
        <v>5.8955555555555597</v>
      </c>
    </row>
    <row r="28" spans="1:6" x14ac:dyDescent="0.3">
      <c r="A28" t="s">
        <v>48</v>
      </c>
      <c r="B28">
        <f>(B26/9)</f>
        <v>0.73728395061728469</v>
      </c>
      <c r="C28">
        <f>(C26/9)</f>
        <v>0.65506172839506216</v>
      </c>
    </row>
    <row r="47" spans="6:6" x14ac:dyDescent="0.3">
      <c r="F47" s="2" t="s">
        <v>62</v>
      </c>
    </row>
    <row r="49" spans="6:9" x14ac:dyDescent="0.3">
      <c r="F49" s="1" t="s">
        <v>63</v>
      </c>
      <c r="G49" s="1"/>
      <c r="H49" s="1"/>
    </row>
    <row r="51" spans="6:9" x14ac:dyDescent="0.3">
      <c r="F51" s="1" t="s">
        <v>64</v>
      </c>
      <c r="G51" s="1"/>
      <c r="H51" s="1"/>
      <c r="I51" s="1"/>
    </row>
  </sheetData>
  <mergeCells count="4">
    <mergeCell ref="B1:D1"/>
    <mergeCell ref="F5:I5"/>
    <mergeCell ref="F49:H49"/>
    <mergeCell ref="F51:I5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742B79-A581-4912-97AC-23426C638FC1}">
  <dimension ref="B2:G24"/>
  <sheetViews>
    <sheetView workbookViewId="0">
      <selection activeCell="I24" sqref="I24"/>
    </sheetView>
  </sheetViews>
  <sheetFormatPr defaultRowHeight="14.4" x14ac:dyDescent="0.3"/>
  <sheetData>
    <row r="2" spans="2:6" x14ac:dyDescent="0.3">
      <c r="B2" t="s">
        <v>65</v>
      </c>
      <c r="F2" t="s">
        <v>73</v>
      </c>
    </row>
    <row r="4" spans="2:6" x14ac:dyDescent="0.3">
      <c r="B4" s="3" t="s">
        <v>66</v>
      </c>
      <c r="C4">
        <v>100</v>
      </c>
      <c r="F4">
        <v>100.5</v>
      </c>
    </row>
    <row r="5" spans="2:6" x14ac:dyDescent="0.3">
      <c r="B5" t="s">
        <v>67</v>
      </c>
      <c r="C5">
        <v>10</v>
      </c>
      <c r="F5">
        <v>101.3</v>
      </c>
    </row>
    <row r="6" spans="2:6" x14ac:dyDescent="0.3">
      <c r="B6" t="s">
        <v>68</v>
      </c>
      <c r="C6">
        <v>9</v>
      </c>
      <c r="F6">
        <v>99.5</v>
      </c>
    </row>
    <row r="7" spans="2:6" x14ac:dyDescent="0.3">
      <c r="B7" t="s">
        <v>69</v>
      </c>
      <c r="F7">
        <v>98.6</v>
      </c>
    </row>
    <row r="8" spans="2:6" x14ac:dyDescent="0.3">
      <c r="B8" s="3" t="s">
        <v>70</v>
      </c>
      <c r="C8">
        <v>0.05</v>
      </c>
      <c r="F8">
        <v>104</v>
      </c>
    </row>
    <row r="9" spans="2:6" x14ac:dyDescent="0.3">
      <c r="B9" s="3" t="s">
        <v>71</v>
      </c>
      <c r="C9">
        <v>2.5000000000000001E-2</v>
      </c>
      <c r="F9">
        <v>103.1</v>
      </c>
    </row>
    <row r="10" spans="2:6" x14ac:dyDescent="0.3">
      <c r="B10" s="3" t="s">
        <v>72</v>
      </c>
      <c r="C10">
        <v>100.83</v>
      </c>
      <c r="F10">
        <v>100.5</v>
      </c>
    </row>
    <row r="11" spans="2:6" x14ac:dyDescent="0.3">
      <c r="F11">
        <v>99.8</v>
      </c>
    </row>
    <row r="12" spans="2:6" x14ac:dyDescent="0.3">
      <c r="F12">
        <v>98.6</v>
      </c>
    </row>
    <row r="13" spans="2:6" x14ac:dyDescent="0.3">
      <c r="F13">
        <v>102.4</v>
      </c>
    </row>
    <row r="14" spans="2:6" x14ac:dyDescent="0.3">
      <c r="E14" t="s">
        <v>3</v>
      </c>
      <c r="F14">
        <f>AVERAGE(F4:F13)</f>
        <v>100.83</v>
      </c>
    </row>
    <row r="15" spans="2:6" x14ac:dyDescent="0.3">
      <c r="E15" t="s">
        <v>76</v>
      </c>
      <c r="F15">
        <f>STDEV(F4:F14)</f>
        <v>1.7572990639046058</v>
      </c>
    </row>
    <row r="18" spans="2:7" x14ac:dyDescent="0.3">
      <c r="B18" s="1" t="s">
        <v>74</v>
      </c>
      <c r="C18" s="1"/>
      <c r="D18" t="s">
        <v>75</v>
      </c>
      <c r="E18">
        <v>2.262</v>
      </c>
    </row>
    <row r="21" spans="2:7" x14ac:dyDescent="0.3">
      <c r="C21" s="1" t="s">
        <v>77</v>
      </c>
      <c r="D21" s="1"/>
      <c r="E21" s="1"/>
      <c r="F21" s="1"/>
      <c r="G21" s="1"/>
    </row>
    <row r="22" spans="2:7" x14ac:dyDescent="0.3">
      <c r="C22" s="1" t="s">
        <v>78</v>
      </c>
      <c r="D22" s="1"/>
      <c r="E22" s="1"/>
      <c r="F22" s="1"/>
      <c r="G22" s="1"/>
    </row>
    <row r="23" spans="2:7" x14ac:dyDescent="0.3">
      <c r="C23" s="1" t="s">
        <v>79</v>
      </c>
      <c r="D23" s="1"/>
      <c r="E23" s="1"/>
      <c r="F23" s="1"/>
      <c r="G23" s="1"/>
    </row>
    <row r="24" spans="2:7" x14ac:dyDescent="0.3">
      <c r="C24" s="1"/>
      <c r="D24" s="1"/>
      <c r="E24" s="1"/>
      <c r="F24" s="1"/>
      <c r="G24" s="1"/>
    </row>
  </sheetData>
  <mergeCells count="4">
    <mergeCell ref="B18:C18"/>
    <mergeCell ref="C21:G21"/>
    <mergeCell ref="C22:G22"/>
    <mergeCell ref="C23:G2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C4577-9735-4BF9-8CBA-756B5171340E}">
  <dimension ref="B2:I32"/>
  <sheetViews>
    <sheetView topLeftCell="A7" workbookViewId="0">
      <selection activeCell="J26" sqref="J26"/>
    </sheetView>
  </sheetViews>
  <sheetFormatPr defaultRowHeight="14.4" x14ac:dyDescent="0.3"/>
  <sheetData>
    <row r="2" spans="2:4" x14ac:dyDescent="0.3">
      <c r="B2" t="s">
        <v>80</v>
      </c>
    </row>
    <row r="4" spans="2:4" x14ac:dyDescent="0.3">
      <c r="B4" s="3" t="s">
        <v>66</v>
      </c>
      <c r="C4">
        <v>105</v>
      </c>
    </row>
    <row r="5" spans="2:4" x14ac:dyDescent="0.3">
      <c r="B5" t="s">
        <v>67</v>
      </c>
      <c r="C5">
        <v>25</v>
      </c>
    </row>
    <row r="6" spans="2:4" x14ac:dyDescent="0.3">
      <c r="B6" t="s">
        <v>8</v>
      </c>
      <c r="C6">
        <v>15</v>
      </c>
    </row>
    <row r="7" spans="2:4" x14ac:dyDescent="0.3">
      <c r="B7" t="s">
        <v>81</v>
      </c>
      <c r="C7">
        <v>125</v>
      </c>
    </row>
    <row r="10" spans="2:4" x14ac:dyDescent="0.3">
      <c r="B10" t="s">
        <v>82</v>
      </c>
      <c r="C10" t="s">
        <v>83</v>
      </c>
    </row>
    <row r="11" spans="2:4" x14ac:dyDescent="0.3">
      <c r="B11" s="4" t="s">
        <v>84</v>
      </c>
      <c r="C11" s="4"/>
      <c r="D11" s="4"/>
    </row>
    <row r="13" spans="2:4" x14ac:dyDescent="0.3">
      <c r="B13" t="s">
        <v>85</v>
      </c>
      <c r="C13" t="s">
        <v>86</v>
      </c>
    </row>
    <row r="14" spans="2:4" x14ac:dyDescent="0.3">
      <c r="B14" s="4" t="s">
        <v>87</v>
      </c>
      <c r="C14" s="4"/>
      <c r="D14" s="4"/>
    </row>
    <row r="17" spans="2:9" x14ac:dyDescent="0.3">
      <c r="B17" t="s">
        <v>37</v>
      </c>
      <c r="C17" t="s">
        <v>88</v>
      </c>
    </row>
    <row r="19" spans="2:9" x14ac:dyDescent="0.3">
      <c r="B19" t="s">
        <v>89</v>
      </c>
      <c r="C19">
        <f>(125-105)/(15/5)</f>
        <v>6.666666666666667</v>
      </c>
    </row>
    <row r="22" spans="2:9" x14ac:dyDescent="0.3">
      <c r="B22" s="1" t="s">
        <v>90</v>
      </c>
      <c r="C22" s="1"/>
      <c r="D22" s="1"/>
      <c r="E22" s="1"/>
      <c r="F22" s="1"/>
      <c r="G22" s="1"/>
      <c r="H22" s="1"/>
      <c r="I22" s="1"/>
    </row>
    <row r="24" spans="2:9" x14ac:dyDescent="0.3">
      <c r="B24" t="s">
        <v>91</v>
      </c>
      <c r="C24">
        <v>1.7110000000000001</v>
      </c>
    </row>
    <row r="26" spans="2:9" x14ac:dyDescent="0.3">
      <c r="B26" t="s">
        <v>92</v>
      </c>
    </row>
    <row r="28" spans="2:9" x14ac:dyDescent="0.3">
      <c r="B28" t="s">
        <v>93</v>
      </c>
    </row>
    <row r="30" spans="2:9" x14ac:dyDescent="0.3">
      <c r="B30" s="5" t="s">
        <v>94</v>
      </c>
      <c r="C30" s="5"/>
      <c r="D30" s="5"/>
      <c r="E30" s="5"/>
      <c r="F30" s="5"/>
    </row>
    <row r="31" spans="2:9" x14ac:dyDescent="0.3">
      <c r="B31" s="6" t="s">
        <v>95</v>
      </c>
      <c r="C31" s="6"/>
      <c r="D31" s="6"/>
      <c r="E31" s="6"/>
      <c r="F31" s="6"/>
    </row>
    <row r="32" spans="2:9" x14ac:dyDescent="0.3">
      <c r="B32" s="6"/>
      <c r="C32" s="6"/>
      <c r="D32" s="6"/>
      <c r="E32" s="6"/>
      <c r="F32" s="6"/>
    </row>
  </sheetData>
  <mergeCells count="2">
    <mergeCell ref="B22:I22"/>
    <mergeCell ref="B30:F3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FB476-ABFF-411F-9D64-597C2F72D932}">
  <dimension ref="B2:L30"/>
  <sheetViews>
    <sheetView workbookViewId="0">
      <selection activeCell="M21" sqref="M21"/>
    </sheetView>
  </sheetViews>
  <sheetFormatPr defaultRowHeight="14.4" x14ac:dyDescent="0.3"/>
  <cols>
    <col min="2" max="2" width="17.21875" bestFit="1" customWidth="1"/>
  </cols>
  <sheetData>
    <row r="2" spans="2:11" x14ac:dyDescent="0.3">
      <c r="B2" t="s">
        <v>96</v>
      </c>
    </row>
    <row r="4" spans="2:11" x14ac:dyDescent="0.3">
      <c r="B4" s="3" t="s">
        <v>66</v>
      </c>
      <c r="C4">
        <v>15</v>
      </c>
    </row>
    <row r="5" spans="2:11" x14ac:dyDescent="0.3">
      <c r="B5" t="s">
        <v>8</v>
      </c>
      <c r="C5">
        <v>14</v>
      </c>
    </row>
    <row r="6" spans="2:11" x14ac:dyDescent="0.3">
      <c r="B6" t="s">
        <v>67</v>
      </c>
      <c r="C6">
        <v>169</v>
      </c>
    </row>
    <row r="7" spans="2:11" x14ac:dyDescent="0.3">
      <c r="B7" t="s">
        <v>72</v>
      </c>
      <c r="C7">
        <v>16</v>
      </c>
    </row>
    <row r="11" spans="2:11" x14ac:dyDescent="0.3">
      <c r="B11" t="s">
        <v>82</v>
      </c>
      <c r="C11" t="s">
        <v>97</v>
      </c>
    </row>
    <row r="12" spans="2:11" x14ac:dyDescent="0.3">
      <c r="B12" t="s">
        <v>85</v>
      </c>
      <c r="C12" t="s">
        <v>98</v>
      </c>
    </row>
    <row r="14" spans="2:11" x14ac:dyDescent="0.3">
      <c r="B14" s="1" t="s">
        <v>99</v>
      </c>
      <c r="C14" s="1"/>
      <c r="D14" s="1"/>
      <c r="E14" s="1"/>
      <c r="F14" s="1"/>
      <c r="G14" s="1"/>
      <c r="H14" s="1"/>
      <c r="I14" s="1"/>
      <c r="J14" s="1"/>
      <c r="K14" s="1"/>
    </row>
    <row r="15" spans="2:11" x14ac:dyDescent="0.3">
      <c r="B15" s="1"/>
      <c r="C15" s="1"/>
      <c r="D15" s="1"/>
      <c r="E15" s="1"/>
      <c r="F15" s="1"/>
      <c r="G15" s="1"/>
      <c r="H15" s="1"/>
      <c r="I15" s="1"/>
      <c r="J15" s="1"/>
      <c r="K15" s="1"/>
    </row>
    <row r="17" spans="2:12" x14ac:dyDescent="0.3">
      <c r="B17" t="s">
        <v>100</v>
      </c>
      <c r="C17" t="s">
        <v>101</v>
      </c>
    </row>
    <row r="19" spans="2:12" x14ac:dyDescent="0.3">
      <c r="B19" t="s">
        <v>100</v>
      </c>
      <c r="C19">
        <v>1.0769</v>
      </c>
    </row>
    <row r="21" spans="2:12" x14ac:dyDescent="0.3">
      <c r="B21" t="s">
        <v>102</v>
      </c>
    </row>
    <row r="22" spans="2:12" x14ac:dyDescent="0.3">
      <c r="B22" t="s">
        <v>103</v>
      </c>
      <c r="C22">
        <v>1.64</v>
      </c>
    </row>
    <row r="24" spans="2:12" x14ac:dyDescent="0.3">
      <c r="B24" t="s">
        <v>104</v>
      </c>
    </row>
    <row r="26" spans="2:12" x14ac:dyDescent="0.3">
      <c r="B26" t="s">
        <v>105</v>
      </c>
    </row>
    <row r="28" spans="2:12" x14ac:dyDescent="0.3">
      <c r="B28" t="s">
        <v>106</v>
      </c>
    </row>
    <row r="29" spans="2:12" x14ac:dyDescent="0.3">
      <c r="B29" s="1" t="s">
        <v>107</v>
      </c>
      <c r="C29" s="1"/>
      <c r="D29" s="1"/>
      <c r="E29" s="1"/>
      <c r="F29" s="1"/>
      <c r="G29" s="1"/>
      <c r="H29" s="1"/>
      <c r="I29" s="1"/>
      <c r="J29" s="1"/>
      <c r="K29" s="1"/>
      <c r="L29" s="1"/>
    </row>
    <row r="30" spans="2:12" x14ac:dyDescent="0.3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</row>
  </sheetData>
  <mergeCells count="2">
    <mergeCell ref="B14:K15"/>
    <mergeCell ref="B29:L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Q1</vt:lpstr>
      <vt:lpstr>Q2</vt:lpstr>
      <vt:lpstr>Q3</vt:lpstr>
      <vt:lpstr>Q4</vt:lpstr>
      <vt:lpstr>Q5</vt:lpstr>
      <vt:lpstr>Q6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Godwin Joshua</dc:creator>
  <cp:lastModifiedBy>Godwin Joshua</cp:lastModifiedBy>
  <dcterms:created xsi:type="dcterms:W3CDTF">2022-04-17T02:47:10Z</dcterms:created>
  <dcterms:modified xsi:type="dcterms:W3CDTF">2022-04-17T04:44:46Z</dcterms:modified>
</cp:coreProperties>
</file>