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n.okwuibe\Documents\GitHub\Survey_of_LEM_based_DLT\"/>
    </mc:Choice>
  </mc:AlternateContent>
  <xr:revisionPtr revIDLastSave="0" documentId="13_ncr:1_{AFFB09D1-B349-4C56-81EE-E7563A1438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isplay" sheetId="1" r:id="rId1"/>
    <sheet name="Settings" sheetId="2" r:id="rId2"/>
    <sheet name="Self-sufficiency" sheetId="3" r:id="rId3"/>
    <sheet name="Self-consumption" sheetId="4" r:id="rId4"/>
    <sheet name="SMS" sheetId="5" r:id="rId5"/>
    <sheet name="SIS-HHC" sheetId="6" r:id="rId6"/>
    <sheet name="SIS-HHP" sheetId="7" r:id="rId7"/>
    <sheet name="SIS-IND-C" sheetId="8" r:id="rId8"/>
    <sheet name="SIS-IND-P" sheetId="9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2" l="1" a="1"/>
  <c r="O9" i="2" a="1"/>
  <c r="N9" i="2" a="1"/>
  <c r="M9" i="2" a="1"/>
  <c r="L9" i="2" a="1"/>
  <c r="K9" i="2" a="1"/>
  <c r="C9" i="2" a="1"/>
  <c r="B9" i="2" a="1"/>
  <c r="G9" i="2" a="1"/>
  <c r="F9" i="2" a="1"/>
  <c r="E9" i="2" a="1"/>
  <c r="D9" i="2" a="1"/>
  <c r="AD4" i="2" a="1"/>
  <c r="I9" i="2" a="1"/>
  <c r="H9" i="2" a="1"/>
  <c r="H9" i="2" l="1"/>
  <c r="I9" i="2"/>
  <c r="AD4" i="2"/>
  <c r="D9" i="2"/>
  <c r="E9" i="2"/>
  <c r="F9" i="2"/>
  <c r="G9" i="2"/>
  <c r="B9" i="2"/>
  <c r="C9" i="2"/>
  <c r="K9" i="2"/>
  <c r="L9" i="2"/>
  <c r="M9" i="2"/>
  <c r="N9" i="2"/>
  <c r="O9" i="2"/>
  <c r="P9" i="2"/>
  <c r="F7" i="1" a="1"/>
  <c r="F6" i="1" a="1"/>
  <c r="F8" i="1" a="1"/>
  <c r="F3" i="1" a="1"/>
  <c r="F4" i="1" a="1"/>
  <c r="F5" i="1" a="1"/>
  <c r="F2" i="1" a="1"/>
  <c r="F2" i="1" l="1"/>
  <c r="F5" i="1"/>
  <c r="F4" i="1"/>
  <c r="F3" i="1"/>
  <c r="F8" i="1"/>
  <c r="F6" i="1"/>
  <c r="F7" i="1"/>
  <c r="J2" i="1" l="1"/>
  <c r="K2" i="1"/>
  <c r="G5" i="1"/>
  <c r="H5" i="1"/>
  <c r="I5" i="1"/>
  <c r="G2" i="1"/>
  <c r="M2" i="1" s="1"/>
  <c r="H2" i="1"/>
  <c r="L2" i="1" s="1"/>
  <c r="I2" i="1"/>
  <c r="G7" i="1"/>
  <c r="H7" i="1"/>
  <c r="I7" i="1"/>
  <c r="G6" i="1"/>
  <c r="H6" i="1"/>
  <c r="I6" i="1"/>
  <c r="H8" i="1"/>
  <c r="I8" i="1"/>
  <c r="G8" i="1"/>
  <c r="G3" i="1"/>
  <c r="H3" i="1"/>
  <c r="I3" i="1"/>
  <c r="H4" i="1"/>
  <c r="G4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<sst xmlns="http://schemas.openxmlformats.org/spreadsheetml/2006/main" count="493" uniqueCount="52">
  <si>
    <t>S/N</t>
  </si>
  <si>
    <t>Performance indicator</t>
  </si>
  <si>
    <t>Start of pilot project (%)</t>
  </si>
  <si>
    <t>After 5 years of project(%)</t>
  </si>
  <si>
    <t>LEM fully based on DLT</t>
  </si>
  <si>
    <t>Hybrid DLT based LEM</t>
  </si>
  <si>
    <t>WPR+MiF+HDLT</t>
  </si>
  <si>
    <t>SMS</t>
  </si>
  <si>
    <t>PtC ratio</t>
  </si>
  <si>
    <t>N</t>
  </si>
  <si>
    <t>PtC</t>
  </si>
  <si>
    <t>Pros.</t>
  </si>
  <si>
    <t>Cons.</t>
  </si>
  <si>
    <t>Self-sufficiency</t>
  </si>
  <si>
    <t>nPP</t>
  </si>
  <si>
    <t>nPP ratio</t>
  </si>
  <si>
    <t>Select</t>
  </si>
  <si>
    <t>Community-Size</t>
  </si>
  <si>
    <t>Comm-A-120</t>
  </si>
  <si>
    <t>Comm-B-100</t>
  </si>
  <si>
    <t>Comm-C-75</t>
  </si>
  <si>
    <t>Comm-D-50</t>
  </si>
  <si>
    <t>Comm-E-20</t>
  </si>
  <si>
    <t>Comm-F-10</t>
  </si>
  <si>
    <t>F4:L12</t>
  </si>
  <si>
    <t>Value [%]</t>
  </si>
  <si>
    <t>Solution</t>
  </si>
  <si>
    <t>nPC</t>
  </si>
  <si>
    <t>U3:AA11</t>
  </si>
  <si>
    <t>AJ3:AP11</t>
  </si>
  <si>
    <t>AY3:BE11</t>
  </si>
  <si>
    <t>BM3:BS11</t>
  </si>
  <si>
    <t>CB4:CH12</t>
  </si>
  <si>
    <t>Self-consumption</t>
  </si>
  <si>
    <t>SIS-HHC</t>
  </si>
  <si>
    <t>SIS-HHP</t>
  </si>
  <si>
    <t>SIS-IND-C</t>
  </si>
  <si>
    <t>SIS_IND_P</t>
  </si>
  <si>
    <t>Start of pilot</t>
  </si>
  <si>
    <t>Not available</t>
  </si>
  <si>
    <t>After 10 years of project(%)</t>
  </si>
  <si>
    <t>Willingness to pay more for Ren.</t>
  </si>
  <si>
    <t>SIS-IND-P</t>
  </si>
  <si>
    <t>SS</t>
  </si>
  <si>
    <t>Description</t>
  </si>
  <si>
    <t>0.2  -  1.4</t>
  </si>
  <si>
    <t>Range of nPP ratio</t>
  </si>
  <si>
    <t xml:space="preserve">Range of PtC ratio </t>
  </si>
  <si>
    <t>0.1  -  0.9</t>
  </si>
  <si>
    <t>Abbreviation</t>
  </si>
  <si>
    <t>Meaning</t>
  </si>
  <si>
    <t>WPR+SPP+LEMDLT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</si>
</sst>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C1" zoomScaleNormal="100" workbookViewId="0">
      <selection activeCell="G10" sqref="G10"/>
    </sheetView>
  </sheetViews>
  <sheetFormatPr defaultRowHeight="14.4"/>
  <cols>
    <col min="2" max="2" width="20.88671875" customWidth="1"/>
    <col min="3" max="3" width="18.88671875" customWidth="1"/>
    <col min="4" max="4" width="19.44140625" customWidth="1"/>
    <col min="5" max="5" width="25.5546875" customWidth="1"/>
    <col min="6" max="6" width="33.77734375" customWidth="1"/>
    <col min="7" max="7" width="36.33203125" customWidth="1"/>
    <col min="8" max="8" width="26.88671875" customWidth="1"/>
    <col min="9" max="9" width="27.21875" customWidth="1"/>
    <col min="10" max="10" width="22.109375" customWidth="1"/>
    <col min="11" max="11" width="22.21875" customWidth="1"/>
    <col min="12" max="12" width="20.44140625" customWidth="1"/>
    <col min="13" max="13" width="17.88671875" customWidth="1"/>
  </cols>
  <sheetData>
    <row r="1" spans="1:13">
      <c r="A1" t="s">
        <v>0</v>
      </c>
      <c r="B1" s="2" t="s">
        <v>1</v>
      </c>
      <c r="C1" s="2" t="s">
        <v>17</v>
      </c>
      <c r="D1" s="2" t="s">
        <v>8</v>
      </c>
      <c r="E1" s="2" t="s">
        <v>15</v>
      </c>
      <c r="F1" s="2" t="s">
        <v>25</v>
      </c>
      <c r="G1" s="2" t="s">
        <v>41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51</v>
      </c>
      <c r="M1" s="2" t="s">
        <v>6</v>
      </c>
    </row>
    <row r="2" spans="1:13">
      <c r="A2">
        <v>1</v>
      </c>
      <c r="B2" t="s">
        <v>13</v>
      </c>
      <c r="C2" t="s">
        <v>19</v>
      </c>
      <c r="D2">
        <v>1.2</v>
      </c>
      <c r="E2">
        <v>0.4</v>
      </c>
      <c r="F2" s="1" cm="1">
        <f t="array" aca="1" ref="F2" ca="1">IFERROR(INDEX(INDIRECT("'"&amp; B2 &amp;"'!" &amp;INDIRECT("Settings!B9")),E2*10,D2*5) *100,"Not Available")</f>
        <v>46.637800560073401</v>
      </c>
      <c r="G2">
        <f ca="1">IFERROR(F2*1.206388,"Not Available")</f>
        <v>56.263282942065828</v>
      </c>
      <c r="H2" t="str">
        <f ca="1">IFERROR(F2*Settings!C9, "Not Available")</f>
        <v>Not Available</v>
      </c>
      <c r="I2">
        <f ca="1">F2</f>
        <v>46.637800560073401</v>
      </c>
      <c r="J2">
        <f ca="1">F2*0.58</f>
        <v>27.049924324842571</v>
      </c>
      <c r="K2">
        <f ca="1">F2*0.83</f>
        <v>38.709374464860922</v>
      </c>
      <c r="L2" t="str">
        <f ca="1">IFERROR(0.78*H2, "Not Available")</f>
        <v>Not Available</v>
      </c>
      <c r="M2">
        <f ca="1">G2*0.82</f>
        <v>46.135892012493976</v>
      </c>
    </row>
    <row r="3" spans="1:13">
      <c r="A3">
        <v>2</v>
      </c>
      <c r="B3" t="s">
        <v>33</v>
      </c>
      <c r="C3" t="s">
        <v>19</v>
      </c>
      <c r="D3">
        <v>0.4</v>
      </c>
      <c r="E3">
        <v>0.4</v>
      </c>
      <c r="F3" s="1" cm="1">
        <f t="array" aca="1" ref="F3" ca="1">IFERROR(INDEX(INDIRECT("'"&amp; B3 &amp;"'!" &amp;INDIRECT("Settings!D9")),E3*10,D3*5) *100,"Not Available")</f>
        <v>71.02771896316959</v>
      </c>
      <c r="G3">
        <f ca="1">IFERROR(F3*1.185,"Not Available")</f>
        <v>84.167846971355971</v>
      </c>
      <c r="H3" t="str">
        <f ca="1">IFERROR(F3*Settings!K9, "Not Available")</f>
        <v>Not Available</v>
      </c>
      <c r="I3">
        <f t="shared" ref="I3:I8" ca="1" si="0">F3</f>
        <v>71.02771896316959</v>
      </c>
    </row>
    <row r="4" spans="1:13">
      <c r="A4">
        <v>3</v>
      </c>
      <c r="B4" t="s">
        <v>7</v>
      </c>
      <c r="C4" t="s">
        <v>19</v>
      </c>
      <c r="D4">
        <v>0.2</v>
      </c>
      <c r="E4">
        <v>0.9</v>
      </c>
      <c r="F4" s="1" cm="1">
        <f t="array" aca="1" ref="F4" ca="1">IFERROR(INDEX(INDIRECT("'"&amp; B4 &amp;"'!" &amp;INDIRECT("Settings!E9")),E4*10,D4*5) *100,"Not Available")</f>
        <v>12.179079241147999</v>
      </c>
      <c r="G4">
        <f ca="1">F4</f>
        <v>12.179079241147999</v>
      </c>
      <c r="H4" t="str">
        <f ca="1">IFERROR(F4*Settings!L9, "Not Available")</f>
        <v>Not Available</v>
      </c>
      <c r="I4">
        <f t="shared" ca="1" si="0"/>
        <v>12.179079241147999</v>
      </c>
    </row>
    <row r="5" spans="1:13">
      <c r="A5">
        <v>4</v>
      </c>
      <c r="B5" t="s">
        <v>34</v>
      </c>
      <c r="C5" t="s">
        <v>19</v>
      </c>
      <c r="D5">
        <v>1.4</v>
      </c>
      <c r="E5">
        <v>0.6</v>
      </c>
      <c r="F5" s="1" cm="1">
        <f t="array" aca="1" ref="F5" ca="1">IFERROR(INDEX(INDIRECT("'"&amp; B5 &amp;"'!" &amp;INDIRECT("Settings!F9")),E5*10,D5*5) *100,"Not Available")</f>
        <v>14.6714926025487</v>
      </c>
      <c r="G5">
        <f ca="1">1.14*F5-12 *0.567</f>
        <v>9.9215015669055191</v>
      </c>
      <c r="H5" t="str">
        <f ca="1">IFERROR(F5*Settings!M9, "Not Available")</f>
        <v>Not Available</v>
      </c>
      <c r="I5">
        <f t="shared" ca="1" si="0"/>
        <v>14.6714926025487</v>
      </c>
    </row>
    <row r="6" spans="1:13">
      <c r="A6">
        <v>5</v>
      </c>
      <c r="B6" t="s">
        <v>35</v>
      </c>
      <c r="C6" t="s">
        <v>19</v>
      </c>
      <c r="D6">
        <v>0.4</v>
      </c>
      <c r="E6">
        <v>0.3</v>
      </c>
      <c r="F6" s="1" cm="1">
        <f t="array" aca="1" ref="F6" ca="1">IFERROR(INDEX(INDIRECT("'"&amp; B6 &amp;"'!" &amp;INDIRECT("Settings!G9")),E6*10,D6*5) *100,"Not Available")</f>
        <v>484.32642109254198</v>
      </c>
      <c r="G6">
        <f ca="1">1.14*F6+12*0.567</f>
        <v>558.93612004549777</v>
      </c>
      <c r="H6" t="str">
        <f ca="1">IFERROR(F6*Settings!N9, "Not Available")</f>
        <v>Not Available</v>
      </c>
      <c r="I6">
        <f t="shared" ca="1" si="0"/>
        <v>484.32642109254198</v>
      </c>
    </row>
    <row r="7" spans="1:13">
      <c r="A7">
        <v>6</v>
      </c>
      <c r="B7" t="s">
        <v>36</v>
      </c>
      <c r="C7" t="s">
        <v>19</v>
      </c>
      <c r="D7">
        <v>0.2</v>
      </c>
      <c r="E7">
        <v>0.6</v>
      </c>
      <c r="F7" s="1" cm="1">
        <f t="array" aca="1" ref="F7" ca="1">IFERROR(INDEX(INDIRECT("'"&amp; B7 &amp;"'!" &amp;INDIRECT("Settings!H9")),E7*10,D7*5) *100,"Not Available")</f>
        <v>10.263181689371701</v>
      </c>
      <c r="G7">
        <f ca="1">1.14*F7-12*0.567</f>
        <v>4.8960271258837382</v>
      </c>
      <c r="H7" t="str">
        <f ca="1">IFERROR(F7*Settings!O9, "Not Available")</f>
        <v>Not Available</v>
      </c>
      <c r="I7">
        <f t="shared" ca="1" si="0"/>
        <v>10.263181689371701</v>
      </c>
    </row>
    <row r="8" spans="1:13">
      <c r="A8">
        <v>7</v>
      </c>
      <c r="B8" t="s">
        <v>42</v>
      </c>
      <c r="C8" t="s">
        <v>19</v>
      </c>
      <c r="D8">
        <v>0.8</v>
      </c>
      <c r="E8">
        <v>0.9</v>
      </c>
      <c r="F8" s="1" cm="1">
        <f t="array" aca="1" ref="F8" ca="1">IFERROR(INDEX(INDIRECT("'"&amp; B8 &amp;"'!" &amp;INDIRECT("Settings!I9")),E8*10,D8*5) *100,"Not Available")</f>
        <v>21.384869906968802</v>
      </c>
      <c r="G8">
        <f ca="1">1.14*F8+0.567*12</f>
        <v>31.182751693944432</v>
      </c>
      <c r="H8" t="str">
        <f ca="1">IFERROR(F8*Settings!P9, "Not Available")</f>
        <v>Not Available</v>
      </c>
      <c r="I8">
        <f t="shared" ca="1" si="0"/>
        <v>21.384869906968802</v>
      </c>
    </row>
    <row r="9" spans="1:13">
      <c r="C9" s="3"/>
    </row>
    <row r="11" spans="1:13">
      <c r="F11" s="3"/>
    </row>
    <row r="18" spans="3:8">
      <c r="C18" t="s">
        <v>44</v>
      </c>
      <c r="D18" t="s">
        <v>47</v>
      </c>
      <c r="E18" t="s">
        <v>46</v>
      </c>
      <c r="G18" t="s">
        <v>49</v>
      </c>
      <c r="H18" t="s">
        <v>50</v>
      </c>
    </row>
    <row r="19" spans="3:8">
      <c r="C19" t="s">
        <v>18</v>
      </c>
      <c r="D19" t="s">
        <v>45</v>
      </c>
      <c r="E19" t="s">
        <v>48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Settings!$A$3:$A$8</xm:f>
          </x14:formula1>
          <xm:sqref>C2:C8</xm:sqref>
        </x14:dataValidation>
        <x14:dataValidation type="list" allowBlank="1" showInputMessage="1" showErrorMessage="1" xr:uid="{00000000-0002-0000-0000-000000000000}">
          <x14:formula1>
            <xm:f>Settings!$C$13:$C$20</xm:f>
          </x14:formula1>
          <xm:sqref>D2:D8</xm:sqref>
        </x14:dataValidation>
        <x14:dataValidation type="list" allowBlank="1" showInputMessage="1" showErrorMessage="1" xr:uid="{00000000-0002-0000-0000-000001000000}">
          <x14:formula1>
            <xm:f>Settings!$A$13:$A$22</xm:f>
          </x14:formula1>
          <xm:sqref>E2:E8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2"/>
  <sheetViews>
    <sheetView workbookViewId="0">
      <selection activeCell="H27" sqref="H27"/>
    </sheetView>
  </sheetViews>
  <sheetFormatPr defaultRowHeight="14.4"/>
  <cols>
    <col min="1" max="1" width="28.77734375" customWidth="1"/>
    <col min="2" max="2" width="12.33203125" customWidth="1"/>
    <col min="3" max="3" width="19.33203125" customWidth="1"/>
    <col min="4" max="4" width="21.6640625" customWidth="1"/>
    <col min="5" max="5" width="12.33203125" customWidth="1"/>
    <col min="6" max="6" width="11.5546875" customWidth="1"/>
    <col min="7" max="7" width="10.88671875" customWidth="1"/>
    <col min="8" max="8" width="11.77734375" customWidth="1"/>
    <col min="9" max="9" width="35.44140625" customWidth="1"/>
    <col min="10" max="11" width="16.44140625" customWidth="1"/>
    <col min="12" max="12" width="12.21875" customWidth="1"/>
    <col min="13" max="13" width="13.44140625" customWidth="1"/>
    <col min="14" max="14" width="12" customWidth="1"/>
    <col min="15" max="15" width="12.88671875" customWidth="1"/>
    <col min="16" max="16" width="13.77734375" customWidth="1"/>
    <col min="19" max="19" width="26.5546875" customWidth="1"/>
    <col min="20" max="20" width="16" customWidth="1"/>
    <col min="21" max="21" width="17" customWidth="1"/>
  </cols>
  <sheetData>
    <row r="1" spans="1:36">
      <c r="A1" t="s">
        <v>17</v>
      </c>
      <c r="T1" t="s">
        <v>13</v>
      </c>
      <c r="U1" t="s">
        <v>33</v>
      </c>
      <c r="V1" t="s">
        <v>7</v>
      </c>
      <c r="W1" t="s">
        <v>34</v>
      </c>
      <c r="X1" t="s">
        <v>35</v>
      </c>
      <c r="Y1" t="s">
        <v>36</v>
      </c>
      <c r="Z1" t="s">
        <v>37</v>
      </c>
      <c r="AD1" t="s">
        <v>13</v>
      </c>
      <c r="AE1" t="s">
        <v>33</v>
      </c>
      <c r="AF1" t="s">
        <v>7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s">
        <v>16</v>
      </c>
      <c r="B2" s="2" t="s">
        <v>43</v>
      </c>
      <c r="C2" s="2" t="s">
        <v>38</v>
      </c>
      <c r="D2" t="s">
        <v>33</v>
      </c>
      <c r="E2" t="s">
        <v>7</v>
      </c>
      <c r="F2" t="s">
        <v>34</v>
      </c>
      <c r="G2" t="s">
        <v>35</v>
      </c>
      <c r="H2" t="s">
        <v>36</v>
      </c>
      <c r="I2" t="s">
        <v>37</v>
      </c>
      <c r="K2" t="s">
        <v>33</v>
      </c>
      <c r="L2" t="s">
        <v>7</v>
      </c>
      <c r="M2" t="s">
        <v>34</v>
      </c>
      <c r="N2" t="s">
        <v>35</v>
      </c>
      <c r="O2" t="s">
        <v>36</v>
      </c>
      <c r="P2" t="s">
        <v>37</v>
      </c>
      <c r="T2">
        <v>1.2</v>
      </c>
      <c r="V2">
        <v>1.2</v>
      </c>
      <c r="AC2" t="s">
        <v>3</v>
      </c>
      <c r="AD2">
        <v>1.2</v>
      </c>
      <c r="AF2">
        <v>1.2</v>
      </c>
    </row>
    <row r="3" spans="1:36">
      <c r="A3" t="s">
        <v>18</v>
      </c>
      <c r="B3" t="s">
        <v>24</v>
      </c>
      <c r="C3" t="s">
        <v>39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18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T3">
        <v>1.4</v>
      </c>
      <c r="V3">
        <v>1.4</v>
      </c>
      <c r="AC3" t="s">
        <v>40</v>
      </c>
      <c r="AD3">
        <v>1.4</v>
      </c>
      <c r="AF3">
        <v>1.4</v>
      </c>
    </row>
    <row r="4" spans="1:36">
      <c r="A4" t="s">
        <v>19</v>
      </c>
      <c r="B4" t="s">
        <v>28</v>
      </c>
      <c r="C4" t="s">
        <v>39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19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T4">
        <v>1.6</v>
      </c>
      <c r="V4">
        <v>1.6</v>
      </c>
      <c r="AC4" t="s">
        <v>26</v>
      </c>
      <c r="AD4" cm="1">
        <f t="array" aca="1" ref="AD4" ca="1">INDIRECT("T" &amp; (MATCH(Display!I1,AC$2:AC$3,0)+1))</f>
        <v>1.2</v>
      </c>
    </row>
    <row r="5" spans="1:36">
      <c r="A5" t="s">
        <v>20</v>
      </c>
      <c r="B5" t="s">
        <v>29</v>
      </c>
      <c r="C5" t="s">
        <v>39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20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T5">
        <v>1.8</v>
      </c>
      <c r="V5">
        <v>1.8</v>
      </c>
    </row>
    <row r="6" spans="1:36">
      <c r="A6" t="s">
        <v>21</v>
      </c>
      <c r="B6" t="s">
        <v>30</v>
      </c>
      <c r="C6">
        <v>1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21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T6">
        <v>2</v>
      </c>
      <c r="V6">
        <v>2</v>
      </c>
    </row>
    <row r="7" spans="1:36">
      <c r="A7" t="s">
        <v>22</v>
      </c>
      <c r="B7" t="s">
        <v>31</v>
      </c>
      <c r="C7">
        <v>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2.2000000000000002</v>
      </c>
      <c r="V7">
        <v>2.2000000000000002</v>
      </c>
    </row>
    <row r="8" spans="1:36">
      <c r="A8" t="s">
        <v>23</v>
      </c>
      <c r="B8" t="s">
        <v>32</v>
      </c>
      <c r="C8">
        <v>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23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36">
      <c r="A9" t="s">
        <v>26</v>
      </c>
      <c r="B9" t="str" cm="1">
        <f t="array" aca="1" ref="B9" ca="1">INDIRECT("B" &amp; (MATCH(Display!C2,A$3:A$8,0)+2))</f>
        <v>U3:AA11</v>
      </c>
      <c r="C9" t="str" cm="1">
        <f t="array" aca="1" ref="C9" ca="1">INDIRECT("C" &amp; (MATCH(Display!C2,A$3:A$8,0)+2))</f>
        <v>Not available</v>
      </c>
      <c r="D9" t="str" cm="1">
        <f t="array" aca="1" ref="D9" ca="1">INDIRECT("D" &amp; (MATCH(Display!C3,A$3:A$8,0)+2))</f>
        <v>U3:AA11</v>
      </c>
      <c r="E9" t="str" cm="1">
        <f t="array" aca="1" ref="E9" ca="1">INDIRECT("E" &amp; (MATCH(Display!C4,A$3:A$8,0)+2))</f>
        <v>U3:AA11</v>
      </c>
      <c r="F9" t="str" cm="1">
        <f t="array" aca="1" ref="F9" ca="1">INDIRECT("F" &amp; (MATCH(Display!C5,A$3:A$8,0)+2))</f>
        <v>U3:AA11</v>
      </c>
      <c r="G9" t="str" cm="1">
        <f t="array" aca="1" ref="G9" ca="1">INDIRECT("G" &amp; (MATCH(Display!C6,A$3:A$8,0)+2))</f>
        <v>U3:AA11</v>
      </c>
      <c r="H9" t="str" cm="1">
        <f t="array" aca="1" ref="H9" ca="1">INDIRECT("H" &amp; (MATCH(Display!C7,A$3:A$8,0)+2))</f>
        <v>U3:AA11</v>
      </c>
      <c r="I9" t="str" cm="1">
        <f t="array" aca="1" ref="I9" ca="1">INDIRECT("I" &amp; (MATCH(Display!C8,A$3:A$8,0)+2))</f>
        <v>U3:AA11</v>
      </c>
      <c r="J9" t="s">
        <v>26</v>
      </c>
      <c r="K9" t="str" cm="1">
        <f t="array" aca="1" ref="K9" ca="1">INDIRECT("K" &amp; (MATCH(Display!C3,J$3:J$8,0)+2))</f>
        <v>Not available</v>
      </c>
      <c r="L9" t="str" cm="1">
        <f t="array" aca="1" ref="L9" ca="1">INDIRECT("K" &amp; (MATCH(Display!C4,J$3:J$8,0)+2))</f>
        <v>Not available</v>
      </c>
      <c r="M9" t="str" cm="1">
        <f t="array" aca="1" ref="M9" ca="1">INDIRECT("K" &amp; (MATCH(Display!C5,J$3:J$8,0)+2))</f>
        <v>Not available</v>
      </c>
      <c r="N9" t="str" cm="1">
        <f t="array" aca="1" ref="N9" ca="1">INDIRECT("K" &amp; (MATCH(Display!C6,J$3:J$8,0)+2))</f>
        <v>Not available</v>
      </c>
      <c r="O9" t="str" cm="1">
        <f t="array" aca="1" ref="O9" ca="1">INDIRECT("K" &amp; (MATCH(Display!C7,J$3:J$8,0)+2))</f>
        <v>Not available</v>
      </c>
      <c r="P9" t="str" cm="1">
        <f t="array" aca="1" ref="P9" ca="1">INDIRECT("K" &amp; (MATCH(Display!C8,J$3:J$8,0)+2))</f>
        <v>Not available</v>
      </c>
    </row>
    <row r="12" spans="1:36">
      <c r="A12" t="s">
        <v>14</v>
      </c>
      <c r="C12" t="s">
        <v>10</v>
      </c>
    </row>
    <row r="13" spans="1:36">
      <c r="A13" t="s">
        <v>16</v>
      </c>
      <c r="B13">
        <v>1</v>
      </c>
      <c r="C13" t="s">
        <v>16</v>
      </c>
    </row>
    <row r="14" spans="1:36">
      <c r="A14">
        <v>0.1</v>
      </c>
      <c r="B14">
        <v>2</v>
      </c>
      <c r="C14">
        <v>0.2</v>
      </c>
      <c r="D14">
        <v>1</v>
      </c>
    </row>
    <row r="15" spans="1:36">
      <c r="A15">
        <v>0.2</v>
      </c>
      <c r="B15">
        <v>3</v>
      </c>
      <c r="C15">
        <v>0.4</v>
      </c>
      <c r="D15">
        <v>2</v>
      </c>
    </row>
    <row r="16" spans="1:36">
      <c r="A16">
        <v>0.3</v>
      </c>
      <c r="B16">
        <v>4</v>
      </c>
      <c r="C16">
        <v>0.6</v>
      </c>
      <c r="D16">
        <v>3</v>
      </c>
    </row>
    <row r="17" spans="1:4">
      <c r="A17" s="4">
        <v>0.4</v>
      </c>
      <c r="B17">
        <v>5</v>
      </c>
      <c r="C17">
        <v>0.8</v>
      </c>
      <c r="D17">
        <v>4</v>
      </c>
    </row>
    <row r="18" spans="1:4">
      <c r="A18">
        <v>0.5</v>
      </c>
      <c r="B18">
        <v>6</v>
      </c>
      <c r="C18">
        <v>1</v>
      </c>
      <c r="D18">
        <v>5</v>
      </c>
    </row>
    <row r="19" spans="1:4">
      <c r="A19">
        <v>0.6</v>
      </c>
      <c r="B19">
        <v>7</v>
      </c>
      <c r="C19">
        <v>1.2</v>
      </c>
      <c r="D19">
        <v>6</v>
      </c>
    </row>
    <row r="20" spans="1:4">
      <c r="A20">
        <v>0.7</v>
      </c>
      <c r="B20">
        <v>8</v>
      </c>
      <c r="C20">
        <v>1.4</v>
      </c>
      <c r="D20">
        <v>7</v>
      </c>
    </row>
    <row r="21" spans="1:4">
      <c r="A21">
        <v>0.8</v>
      </c>
      <c r="B21">
        <v>9</v>
      </c>
    </row>
    <row r="22" spans="1:4">
      <c r="A22">
        <v>0.9</v>
      </c>
    </row>
  </sheetData>
  <dataValidations disablePrompts="1" count="1">
    <dataValidation type="list" allowBlank="1" showInputMessage="1" showErrorMessage="1" sqref="B11" xr:uid="{00000000-0002-0000-0100-000001000000}">
      <formula1>$F$3:$F$7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13"/>
  <sheetViews>
    <sheetView workbookViewId="0">
      <selection activeCell="V25" sqref="V25"/>
    </sheetView>
  </sheetViews>
  <sheetFormatPr defaultRowHeight="14.4"/>
  <sheetData>
    <row r="1" spans="1:86">
      <c r="A1" t="s">
        <v>9</v>
      </c>
      <c r="B1">
        <v>120</v>
      </c>
      <c r="D1" t="s">
        <v>10</v>
      </c>
      <c r="E1" t="s">
        <v>16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9</v>
      </c>
      <c r="R1">
        <v>100</v>
      </c>
      <c r="T1" t="s">
        <v>10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9</v>
      </c>
      <c r="AG1">
        <v>75</v>
      </c>
      <c r="AI1" t="s">
        <v>10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9</v>
      </c>
      <c r="AV1">
        <v>50</v>
      </c>
      <c r="AX1" t="s">
        <v>10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9</v>
      </c>
      <c r="BJ1">
        <v>20</v>
      </c>
      <c r="BL1" t="s">
        <v>10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11</v>
      </c>
      <c r="B2" t="s">
        <v>12</v>
      </c>
      <c r="C2" t="s">
        <v>14</v>
      </c>
      <c r="Q2" t="s">
        <v>11</v>
      </c>
      <c r="R2" t="s">
        <v>12</v>
      </c>
      <c r="S2" t="s">
        <v>14</v>
      </c>
      <c r="AF2" t="s">
        <v>11</v>
      </c>
      <c r="AG2" t="s">
        <v>12</v>
      </c>
      <c r="AH2" t="s">
        <v>14</v>
      </c>
      <c r="AU2" t="s">
        <v>11</v>
      </c>
      <c r="AV2" t="s">
        <v>12</v>
      </c>
      <c r="AW2" t="s">
        <v>27</v>
      </c>
      <c r="BI2" t="s">
        <v>11</v>
      </c>
      <c r="BJ2" t="s">
        <v>12</v>
      </c>
      <c r="BK2" t="s">
        <v>27</v>
      </c>
      <c r="BX2" t="s">
        <v>9</v>
      </c>
      <c r="BY2">
        <v>10</v>
      </c>
      <c r="CA2" t="s">
        <v>10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16</v>
      </c>
      <c r="D3" s="4"/>
      <c r="E3" s="4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Q3">
        <v>10</v>
      </c>
      <c r="R3">
        <v>90</v>
      </c>
      <c r="S3">
        <v>0.1</v>
      </c>
      <c r="U3">
        <v>0.24380503352623001</v>
      </c>
      <c r="V3">
        <v>0.29590608086945203</v>
      </c>
      <c r="W3">
        <v>0.39098741923170399</v>
      </c>
      <c r="X3">
        <v>0.401031171624396</v>
      </c>
      <c r="Y3">
        <v>0.43815192828180399</v>
      </c>
      <c r="Z3">
        <v>0.454523693296769</v>
      </c>
      <c r="AA3">
        <v>0.454523693296769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11</v>
      </c>
      <c r="BY3" t="s">
        <v>12</v>
      </c>
      <c r="BZ3" t="s">
        <v>27</v>
      </c>
    </row>
    <row r="4" spans="1:86">
      <c r="A4" s="4">
        <v>12</v>
      </c>
      <c r="B4" s="4">
        <v>108</v>
      </c>
      <c r="C4" s="4">
        <v>0.1</v>
      </c>
      <c r="D4" s="4"/>
      <c r="E4" s="4" t="s">
        <v>16</v>
      </c>
      <c r="F4">
        <v>0.20152635267823499</v>
      </c>
      <c r="G4">
        <v>0.34225947320850097</v>
      </c>
      <c r="H4">
        <v>0.39463242411858701</v>
      </c>
      <c r="I4">
        <v>0.42657615419203898</v>
      </c>
      <c r="J4">
        <v>0.44838329067892801</v>
      </c>
      <c r="K4">
        <v>0.46482155915573897</v>
      </c>
      <c r="L4">
        <v>0.46940785769565202</v>
      </c>
      <c r="Q4">
        <v>20</v>
      </c>
      <c r="R4">
        <v>80</v>
      </c>
      <c r="S4">
        <v>0.2</v>
      </c>
      <c r="U4">
        <v>0.24537701917472701</v>
      </c>
      <c r="V4">
        <v>0.26199142380075602</v>
      </c>
      <c r="W4">
        <v>0.40019728295298901</v>
      </c>
      <c r="X4">
        <v>0.42871226348968999</v>
      </c>
      <c r="Y4">
        <v>0.44932735518648897</v>
      </c>
      <c r="Z4">
        <v>0.46427982389724698</v>
      </c>
      <c r="AA4">
        <v>0.40344474726756202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16</v>
      </c>
      <c r="F5">
        <v>0.202084724447636</v>
      </c>
      <c r="G5">
        <v>0.34200507468039798</v>
      </c>
      <c r="H5">
        <v>0.39448619679383501</v>
      </c>
      <c r="I5">
        <v>0.42658192581128901</v>
      </c>
      <c r="J5">
        <v>0.44831084317604297</v>
      </c>
      <c r="K5">
        <v>0.46486650620587999</v>
      </c>
      <c r="L5">
        <v>0.47773694155802099</v>
      </c>
      <c r="Q5">
        <v>30</v>
      </c>
      <c r="R5">
        <v>70</v>
      </c>
      <c r="S5">
        <v>0.3</v>
      </c>
      <c r="U5">
        <v>0.19739114481226799</v>
      </c>
      <c r="V5">
        <v>0.34058809177420002</v>
      </c>
      <c r="W5">
        <v>0.409050636104626</v>
      </c>
      <c r="X5">
        <v>0.41483876261071101</v>
      </c>
      <c r="Y5">
        <v>0.45024606592108601</v>
      </c>
      <c r="Z5">
        <v>0.45218311670707301</v>
      </c>
      <c r="AA5">
        <v>0.47558306143519502</v>
      </c>
      <c r="AF5">
        <v>23</v>
      </c>
      <c r="AG5">
        <v>52</v>
      </c>
      <c r="AH5">
        <v>0.3</v>
      </c>
      <c r="AJ5" s="5">
        <v>0.19803971212586</v>
      </c>
      <c r="AK5" s="5">
        <v>0.34696874837355601</v>
      </c>
      <c r="AL5" s="5">
        <v>0.39815434483344098</v>
      </c>
      <c r="AM5" s="5">
        <v>0.43078075484851602</v>
      </c>
      <c r="AN5" s="5">
        <v>0.45298613949733302</v>
      </c>
      <c r="AO5" s="5">
        <v>0.46947228819958498</v>
      </c>
      <c r="AP5" s="5">
        <v>0.48208835265209499</v>
      </c>
      <c r="AU5">
        <v>15</v>
      </c>
      <c r="AV5">
        <v>35</v>
      </c>
      <c r="AW5">
        <v>0.3</v>
      </c>
      <c r="AY5" s="5">
        <v>0.19653601439481899</v>
      </c>
      <c r="AZ5" s="5">
        <v>0.34450268186465699</v>
      </c>
      <c r="BA5" s="5">
        <v>0.40161929912934097</v>
      </c>
      <c r="BB5" s="5">
        <v>0.43041570813788804</v>
      </c>
      <c r="BC5" s="5">
        <v>0.45268931128310608</v>
      </c>
      <c r="BD5" s="5">
        <v>0.46931724300504302</v>
      </c>
      <c r="BE5" s="5">
        <v>0.48246458828807998</v>
      </c>
      <c r="BI5">
        <v>6</v>
      </c>
      <c r="BJ5">
        <v>14</v>
      </c>
      <c r="BK5">
        <v>0.3</v>
      </c>
      <c r="BM5" s="5">
        <v>0.25239582294350799</v>
      </c>
      <c r="BN5" s="5">
        <v>0.35085583496298201</v>
      </c>
      <c r="BO5" s="5">
        <v>0.41837490002611999</v>
      </c>
      <c r="BP5" s="5">
        <v>0.44503566704327502</v>
      </c>
      <c r="BQ5" s="5">
        <v>0.46842322623299604</v>
      </c>
      <c r="BR5" s="5">
        <v>0.48857690857306901</v>
      </c>
      <c r="BS5" s="5">
        <v>0.50301728224127795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16</v>
      </c>
      <c r="F6">
        <v>0.20219973530008001</v>
      </c>
      <c r="G6">
        <v>0.34266658203266898</v>
      </c>
      <c r="H6">
        <v>0.39446216846973597</v>
      </c>
      <c r="I6">
        <v>0.42653422582179501</v>
      </c>
      <c r="J6">
        <v>0.44832237117345197</v>
      </c>
      <c r="K6">
        <v>0.46490257564658</v>
      </c>
      <c r="L6">
        <v>0.47778701028852499</v>
      </c>
      <c r="Q6">
        <v>40</v>
      </c>
      <c r="R6">
        <v>60</v>
      </c>
      <c r="S6">
        <v>0.4</v>
      </c>
      <c r="U6">
        <v>0.24994130852042901</v>
      </c>
      <c r="V6">
        <v>0.33391030188014498</v>
      </c>
      <c r="W6">
        <v>0.361746816257554</v>
      </c>
      <c r="X6">
        <v>0.43653550510755601</v>
      </c>
      <c r="Y6">
        <v>0.42636723066276999</v>
      </c>
      <c r="Z6">
        <v>0.466378005600734</v>
      </c>
      <c r="AA6">
        <v>0.45999985591991299</v>
      </c>
      <c r="AF6">
        <v>30</v>
      </c>
      <c r="AG6">
        <v>45</v>
      </c>
      <c r="AH6">
        <v>0.4</v>
      </c>
      <c r="AJ6" s="5">
        <v>0.19751036208315301</v>
      </c>
      <c r="AK6" s="5">
        <v>0.34725526167691001</v>
      </c>
      <c r="AL6" s="5">
        <v>0.39793168719405903</v>
      </c>
      <c r="AM6" s="5">
        <v>0.4301781550789</v>
      </c>
      <c r="AN6" s="5">
        <v>0.45240334222967399</v>
      </c>
      <c r="AO6" s="5">
        <v>0.46963801505124503</v>
      </c>
      <c r="AP6" s="5">
        <v>0.48272740962797994</v>
      </c>
      <c r="AU6">
        <v>20</v>
      </c>
      <c r="AV6">
        <v>30</v>
      </c>
      <c r="AW6">
        <v>0.4</v>
      </c>
      <c r="AY6" s="5">
        <v>0.21674933910559299</v>
      </c>
      <c r="AZ6" s="5">
        <v>0.341586656271055</v>
      </c>
      <c r="BA6" s="5">
        <v>0.37160312363057896</v>
      </c>
      <c r="BB6" s="5">
        <v>0.41958389086112208</v>
      </c>
      <c r="BC6" s="5">
        <v>0.45259925848012</v>
      </c>
      <c r="BD6" s="5">
        <v>0.46949626572201703</v>
      </c>
      <c r="BE6" s="5">
        <v>0.48251176913238703</v>
      </c>
      <c r="BI6">
        <v>8</v>
      </c>
      <c r="BJ6">
        <v>12</v>
      </c>
      <c r="BK6">
        <v>0.4</v>
      </c>
      <c r="BM6" s="5">
        <v>0.25238352578383899</v>
      </c>
      <c r="BN6" s="5">
        <v>0.35061207543674899</v>
      </c>
      <c r="BO6" s="5">
        <v>0.41001147780369102</v>
      </c>
      <c r="BP6" s="5">
        <v>0.45208377069854899</v>
      </c>
      <c r="BQ6" s="5">
        <v>0.46067608127909698</v>
      </c>
      <c r="BR6" s="5">
        <v>0.48526555101037899</v>
      </c>
      <c r="BS6" s="5">
        <v>0.49922801465821698</v>
      </c>
      <c r="BX6">
        <v>3</v>
      </c>
      <c r="BY6">
        <v>7</v>
      </c>
      <c r="BZ6">
        <v>0.3</v>
      </c>
      <c r="CB6" s="5"/>
      <c r="CC6" s="5"/>
      <c r="CD6" s="5">
        <v>0.40014391519651599</v>
      </c>
      <c r="CE6" s="5">
        <v>0.43395107622951995</v>
      </c>
      <c r="CF6" s="5">
        <v>0.45719455014817795</v>
      </c>
      <c r="CG6" s="5">
        <v>0.47420099901056501</v>
      </c>
      <c r="CH6" s="5">
        <v>0.48757544824959792</v>
      </c>
    </row>
    <row r="7" spans="1:86">
      <c r="A7" s="4">
        <v>48</v>
      </c>
      <c r="B7" s="4">
        <v>72</v>
      </c>
      <c r="C7" s="4">
        <v>0.4</v>
      </c>
      <c r="D7" s="4"/>
      <c r="E7" s="4" t="s">
        <v>16</v>
      </c>
      <c r="F7">
        <v>0.20221911182005001</v>
      </c>
      <c r="G7">
        <v>0.34240177117931497</v>
      </c>
      <c r="H7">
        <v>0.39472814798670802</v>
      </c>
      <c r="I7">
        <v>0.426639665423724</v>
      </c>
      <c r="J7">
        <v>0.44834881567645402</v>
      </c>
      <c r="K7">
        <v>0.46492032325731902</v>
      </c>
      <c r="L7">
        <v>0.47779665901247698</v>
      </c>
      <c r="Q7">
        <v>50</v>
      </c>
      <c r="R7">
        <v>50</v>
      </c>
      <c r="S7">
        <v>0.5</v>
      </c>
      <c r="U7">
        <v>0.20266689222599801</v>
      </c>
      <c r="V7">
        <v>0.409778258359218</v>
      </c>
      <c r="W7">
        <v>0.33600635604041301</v>
      </c>
      <c r="X7">
        <v>0.43972906214299001</v>
      </c>
      <c r="Y7">
        <v>0.418021959428582</v>
      </c>
      <c r="Z7">
        <v>0.45649712616368299</v>
      </c>
      <c r="AA7">
        <v>0.46537677136938299</v>
      </c>
      <c r="AF7">
        <v>38</v>
      </c>
      <c r="AG7">
        <v>37</v>
      </c>
      <c r="AH7">
        <v>0.5</v>
      </c>
      <c r="AJ7" s="5">
        <v>0.20050704581075199</v>
      </c>
      <c r="AK7" s="5">
        <v>0.34462660411486401</v>
      </c>
      <c r="AL7" s="5">
        <v>0.39826538921122401</v>
      </c>
      <c r="AM7" s="5">
        <v>0.43065551715106198</v>
      </c>
      <c r="AN7" s="5">
        <v>0.45349483219869902</v>
      </c>
      <c r="AO7" s="5">
        <v>0.469458464071149</v>
      </c>
      <c r="AP7" s="5">
        <v>0.48267247760034598</v>
      </c>
      <c r="AU7">
        <v>25</v>
      </c>
      <c r="AV7">
        <v>25</v>
      </c>
      <c r="AW7">
        <v>0.5</v>
      </c>
      <c r="AY7" s="5">
        <v>0.25418071315789698</v>
      </c>
      <c r="AZ7" s="5">
        <v>0.34502746265098599</v>
      </c>
      <c r="BA7" s="5">
        <v>0.39757893740998002</v>
      </c>
      <c r="BB7" s="5">
        <v>0.42926458140005302</v>
      </c>
      <c r="BC7" s="5">
        <v>0.45267528939562401</v>
      </c>
      <c r="BD7" s="5">
        <v>0.46927740191967998</v>
      </c>
      <c r="BE7" s="5">
        <v>0.48260604172495802</v>
      </c>
      <c r="BI7">
        <v>10</v>
      </c>
      <c r="BJ7">
        <v>10</v>
      </c>
      <c r="BK7">
        <v>0.5</v>
      </c>
      <c r="BM7" s="5">
        <v>0.28302687227027001</v>
      </c>
      <c r="BN7" s="5">
        <v>0.30172381229150702</v>
      </c>
      <c r="BO7" s="5">
        <v>0.41001147917668507</v>
      </c>
      <c r="BP7" s="5">
        <v>0.44297228467240402</v>
      </c>
      <c r="BQ7" s="5">
        <v>0.46889996871276701</v>
      </c>
      <c r="BR7" s="5">
        <v>0.48571539621290893</v>
      </c>
      <c r="BS7" s="5">
        <v>0.49939192223052503</v>
      </c>
      <c r="BX7">
        <v>4</v>
      </c>
      <c r="BY7">
        <v>6</v>
      </c>
      <c r="BZ7">
        <v>0.4</v>
      </c>
      <c r="CB7" s="5"/>
      <c r="CC7" s="5"/>
      <c r="CD7" s="5">
        <v>0.39750277718657701</v>
      </c>
      <c r="CE7" s="5">
        <v>0.43123322727470997</v>
      </c>
      <c r="CF7" s="5">
        <v>0.45660093338788199</v>
      </c>
      <c r="CG7" s="5">
        <v>0.47324348283274903</v>
      </c>
      <c r="CH7" s="5">
        <v>0.48706704532730399</v>
      </c>
    </row>
    <row r="8" spans="1:86">
      <c r="A8" s="4">
        <v>60</v>
      </c>
      <c r="B8" s="4">
        <v>60</v>
      </c>
      <c r="C8" s="4">
        <v>0.5</v>
      </c>
      <c r="D8" s="4"/>
      <c r="E8" s="4" t="s">
        <v>16</v>
      </c>
      <c r="F8">
        <v>0.202564831677641</v>
      </c>
      <c r="G8">
        <v>0.34254345286854399</v>
      </c>
      <c r="H8">
        <v>0.39468032163911698</v>
      </c>
      <c r="I8">
        <v>0.42662379710041298</v>
      </c>
      <c r="J8">
        <v>0.448383287307345</v>
      </c>
      <c r="K8">
        <v>0.46493825827044799</v>
      </c>
      <c r="L8">
        <v>0.478052891357655</v>
      </c>
      <c r="Q8">
        <v>60</v>
      </c>
      <c r="R8">
        <v>40</v>
      </c>
      <c r="S8">
        <v>0.6</v>
      </c>
      <c r="U8">
        <v>0.20266689222599801</v>
      </c>
      <c r="V8">
        <v>0.27945421975338802</v>
      </c>
      <c r="W8">
        <v>0.330185518903169</v>
      </c>
      <c r="X8">
        <v>0.39137387183508798</v>
      </c>
      <c r="Y8">
        <v>0.43076047362029402</v>
      </c>
      <c r="Z8">
        <v>0.46244076520513799</v>
      </c>
      <c r="AA8">
        <v>0.46243162559380901</v>
      </c>
      <c r="AF8">
        <v>45</v>
      </c>
      <c r="AG8">
        <v>30</v>
      </c>
      <c r="AH8">
        <v>0.6</v>
      </c>
      <c r="AJ8" s="5">
        <v>0.21654643376610799</v>
      </c>
      <c r="AK8" s="5">
        <v>0.28598269242522201</v>
      </c>
      <c r="AL8" s="5">
        <v>0.34479759377971397</v>
      </c>
      <c r="AM8" s="5">
        <v>0.37008166911851798</v>
      </c>
      <c r="AN8" s="5">
        <v>0.388087584004224</v>
      </c>
      <c r="AO8" s="5">
        <v>0.44638730912670999</v>
      </c>
      <c r="AP8" s="5">
        <v>0.46924631257316202</v>
      </c>
      <c r="AU8">
        <v>30</v>
      </c>
      <c r="AV8">
        <v>20</v>
      </c>
      <c r="AW8">
        <v>0.6</v>
      </c>
      <c r="AY8" s="5">
        <v>0.30100090299931798</v>
      </c>
      <c r="AZ8" s="5">
        <v>0.33917313218766898</v>
      </c>
      <c r="BA8" s="5">
        <v>0.38832336364250997</v>
      </c>
      <c r="BB8" s="5">
        <v>0.38579127541064501</v>
      </c>
      <c r="BC8" s="5">
        <v>0.44596516284031201</v>
      </c>
      <c r="BD8" s="5">
        <v>0.44522157899084502</v>
      </c>
      <c r="BE8" s="5">
        <v>0.47074211923498099</v>
      </c>
      <c r="BI8">
        <v>12</v>
      </c>
      <c r="BJ8">
        <v>8</v>
      </c>
      <c r="BK8">
        <v>0.6</v>
      </c>
      <c r="BM8" s="5">
        <v>0.30966665578132502</v>
      </c>
      <c r="BN8" s="5">
        <v>0.332588704403325</v>
      </c>
      <c r="BO8" s="5">
        <v>0.40467208156225903</v>
      </c>
      <c r="BP8" s="5">
        <v>0.40466141201248396</v>
      </c>
      <c r="BQ8" s="5">
        <v>0.45932461159398202</v>
      </c>
      <c r="BR8" s="5">
        <v>0.46968934360876702</v>
      </c>
      <c r="BS8" s="5">
        <v>0.48899695626862999</v>
      </c>
      <c r="BX8">
        <v>5</v>
      </c>
      <c r="BY8">
        <v>5</v>
      </c>
      <c r="BZ8">
        <v>0.5</v>
      </c>
      <c r="CB8" s="5"/>
      <c r="CC8" s="5">
        <v>0.33826282667156399</v>
      </c>
      <c r="CD8" s="5">
        <v>0.40274501127874301</v>
      </c>
      <c r="CE8" s="5">
        <v>0.43515838264103801</v>
      </c>
      <c r="CF8" s="5">
        <v>0.45743660779690404</v>
      </c>
      <c r="CG8" s="5">
        <v>0.473923321757167</v>
      </c>
      <c r="CH8" s="5">
        <v>0.487575454099412</v>
      </c>
    </row>
    <row r="9" spans="1:86">
      <c r="A9" s="4">
        <v>72</v>
      </c>
      <c r="B9" s="4">
        <v>48</v>
      </c>
      <c r="C9" s="4">
        <v>0.6</v>
      </c>
      <c r="D9" s="4"/>
      <c r="E9" s="4" t="s">
        <v>16</v>
      </c>
      <c r="F9">
        <v>0.202564831677641</v>
      </c>
      <c r="G9">
        <v>0.35364721878983402</v>
      </c>
      <c r="H9">
        <v>0.39937849905636202</v>
      </c>
      <c r="I9">
        <v>0.419658470078627</v>
      </c>
      <c r="J9">
        <v>0.43711611638112802</v>
      </c>
      <c r="K9">
        <v>0.45175310871742502</v>
      </c>
      <c r="L9">
        <v>0.464006781876942</v>
      </c>
      <c r="Q9">
        <v>70</v>
      </c>
      <c r="R9">
        <v>30</v>
      </c>
      <c r="S9">
        <v>0.7</v>
      </c>
      <c r="U9">
        <v>0.20266689222599801</v>
      </c>
      <c r="V9">
        <v>0.29716068734515699</v>
      </c>
      <c r="W9">
        <v>0.31174834122760497</v>
      </c>
      <c r="X9">
        <v>0.39372258327147602</v>
      </c>
      <c r="Y9">
        <v>0.429247580080586</v>
      </c>
      <c r="Z9">
        <v>0.44611594943295102</v>
      </c>
      <c r="AA9">
        <v>0.46401441907214602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0.43464419483070998</v>
      </c>
      <c r="CF9" s="5">
        <v>0.45767779172621298</v>
      </c>
      <c r="CG9" s="5">
        <v>0.47401605200910701</v>
      </c>
      <c r="CH9" s="5">
        <v>0.48869836291191793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16</v>
      </c>
      <c r="F10">
        <v>0.202564831677641</v>
      </c>
      <c r="G10">
        <v>0.32484635998838501</v>
      </c>
      <c r="H10">
        <v>0.39475205355753001</v>
      </c>
      <c r="I10">
        <v>0.43115070383113502</v>
      </c>
      <c r="J10">
        <v>0.44842925242526499</v>
      </c>
      <c r="K10">
        <v>0.46919369834312502</v>
      </c>
      <c r="L10">
        <v>0.47775390243465599</v>
      </c>
      <c r="Q10">
        <v>80</v>
      </c>
      <c r="R10">
        <v>20</v>
      </c>
      <c r="S10">
        <v>0.8</v>
      </c>
      <c r="U10">
        <v>0.20266689222599801</v>
      </c>
      <c r="V10">
        <v>0.29716068734515699</v>
      </c>
      <c r="W10">
        <v>0.32038458392865798</v>
      </c>
      <c r="X10">
        <v>0.34192480548397902</v>
      </c>
      <c r="Y10">
        <v>0.34817807970838299</v>
      </c>
      <c r="Z10">
        <v>0.40253301480153197</v>
      </c>
      <c r="AA10">
        <v>0.45282018082647002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16</v>
      </c>
      <c r="F11">
        <v>0.202564831677641</v>
      </c>
      <c r="G11">
        <v>0.32484635998838501</v>
      </c>
      <c r="H11">
        <v>0.39460844792286598</v>
      </c>
      <c r="I11">
        <v>0.42685466563442598</v>
      </c>
      <c r="J11">
        <v>0.44834881449791397</v>
      </c>
      <c r="K11">
        <v>0.46487548555055702</v>
      </c>
      <c r="L11">
        <v>0.47776815563929398</v>
      </c>
      <c r="Q11">
        <v>90</v>
      </c>
      <c r="R11">
        <v>10</v>
      </c>
      <c r="S11">
        <v>0.9</v>
      </c>
      <c r="U11">
        <v>0.20266689222599801</v>
      </c>
      <c r="V11">
        <v>0.29716068734515699</v>
      </c>
      <c r="W11">
        <v>0.32038458392865798</v>
      </c>
      <c r="X11">
        <v>0.36634715279468</v>
      </c>
      <c r="Y11">
        <v>0.405885943950553</v>
      </c>
      <c r="Z11">
        <v>0.245131759631255</v>
      </c>
      <c r="AA11">
        <v>0.34804824501724202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16</v>
      </c>
      <c r="F12">
        <v>0.202564831677641</v>
      </c>
      <c r="G12">
        <v>0.32484635998838501</v>
      </c>
      <c r="H12">
        <v>0.39460844792286598</v>
      </c>
      <c r="I12">
        <v>0.42688625448282502</v>
      </c>
      <c r="J12">
        <v>0.45278190592485601</v>
      </c>
      <c r="K12">
        <v>0.464875484348587</v>
      </c>
      <c r="L12">
        <v>0.48325473693901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46D1-57AA-4202-BAFD-5E25421E05B3}">
  <dimension ref="A1:CH13"/>
  <sheetViews>
    <sheetView workbookViewId="0">
      <selection activeCell="U21" sqref="U21"/>
    </sheetView>
  </sheetViews>
  <sheetFormatPr defaultRowHeight="14.4"/>
  <sheetData>
    <row r="1" spans="1:86">
      <c r="A1" t="s">
        <v>9</v>
      </c>
      <c r="B1">
        <v>120</v>
      </c>
      <c r="D1" t="s">
        <v>10</v>
      </c>
      <c r="E1" t="s">
        <v>16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9</v>
      </c>
      <c r="R1">
        <v>100</v>
      </c>
      <c r="T1" t="s">
        <v>10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9</v>
      </c>
      <c r="AG1">
        <v>75</v>
      </c>
      <c r="AI1" t="s">
        <v>10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9</v>
      </c>
      <c r="AV1">
        <v>50</v>
      </c>
      <c r="AX1" t="s">
        <v>10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9</v>
      </c>
      <c r="BJ1">
        <v>20</v>
      </c>
      <c r="BL1" t="s">
        <v>10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11</v>
      </c>
      <c r="B2" t="s">
        <v>12</v>
      </c>
      <c r="C2" t="s">
        <v>14</v>
      </c>
      <c r="Q2" t="s">
        <v>11</v>
      </c>
      <c r="R2" t="s">
        <v>12</v>
      </c>
      <c r="S2" t="s">
        <v>14</v>
      </c>
      <c r="AF2" t="s">
        <v>11</v>
      </c>
      <c r="AG2" t="s">
        <v>12</v>
      </c>
      <c r="AH2" t="s">
        <v>14</v>
      </c>
      <c r="AU2" t="s">
        <v>11</v>
      </c>
      <c r="AV2" t="s">
        <v>12</v>
      </c>
      <c r="AW2" t="s">
        <v>27</v>
      </c>
      <c r="BI2" t="s">
        <v>11</v>
      </c>
      <c r="BJ2" t="s">
        <v>12</v>
      </c>
      <c r="BK2" t="s">
        <v>27</v>
      </c>
      <c r="BX2" t="s">
        <v>9</v>
      </c>
      <c r="BY2">
        <v>10</v>
      </c>
      <c r="CA2" t="s">
        <v>10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16</v>
      </c>
      <c r="D3" s="4"/>
      <c r="E3" s="4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Q3">
        <v>10</v>
      </c>
      <c r="R3">
        <v>90</v>
      </c>
      <c r="S3">
        <v>0.1</v>
      </c>
      <c r="U3">
        <v>0.99775176390623399</v>
      </c>
      <c r="V3">
        <v>0.70873911792300004</v>
      </c>
      <c r="W3">
        <v>0.74231767652250602</v>
      </c>
      <c r="X3">
        <v>6.8300909917433802E-2</v>
      </c>
      <c r="Y3">
        <v>0.44791708757628601</v>
      </c>
      <c r="Z3">
        <v>0.38766194371020801</v>
      </c>
      <c r="AA3">
        <v>0.38766194371020801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11</v>
      </c>
      <c r="BY3" t="s">
        <v>12</v>
      </c>
      <c r="BZ3" t="s">
        <v>27</v>
      </c>
    </row>
    <row r="4" spans="1:86">
      <c r="A4" s="4">
        <v>12</v>
      </c>
      <c r="B4" s="4">
        <v>108</v>
      </c>
      <c r="C4" s="4">
        <v>0.1</v>
      </c>
      <c r="D4" s="4"/>
      <c r="E4" s="4" t="s">
        <v>16</v>
      </c>
      <c r="F4">
        <v>0.99302823707039101</v>
      </c>
      <c r="G4">
        <v>0.85833370032920597</v>
      </c>
      <c r="H4">
        <v>0.65992033040299103</v>
      </c>
      <c r="I4">
        <v>0.53505847218526903</v>
      </c>
      <c r="J4">
        <v>0.449790313198696</v>
      </c>
      <c r="K4">
        <v>0.38900676637036002</v>
      </c>
      <c r="L4">
        <v>0.37234042243448601</v>
      </c>
      <c r="Q4">
        <v>20</v>
      </c>
      <c r="R4">
        <v>80</v>
      </c>
      <c r="S4">
        <v>0.2</v>
      </c>
      <c r="U4">
        <v>0.99634879629547402</v>
      </c>
      <c r="V4">
        <v>0.99756674804142798</v>
      </c>
      <c r="W4">
        <v>0.74275125952341603</v>
      </c>
      <c r="X4">
        <v>0.62645362939257099</v>
      </c>
      <c r="Y4">
        <v>0.53996268378730905</v>
      </c>
      <c r="Z4">
        <v>0.44826359180930803</v>
      </c>
      <c r="AA4">
        <v>0.32604098108374202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16</v>
      </c>
      <c r="F5">
        <v>0.99279634188044297</v>
      </c>
      <c r="G5">
        <v>0.859018874131382</v>
      </c>
      <c r="H5">
        <v>0.66048969487235099</v>
      </c>
      <c r="I5">
        <v>0.53523043124800795</v>
      </c>
      <c r="J5">
        <v>0.45043921550091498</v>
      </c>
      <c r="K5">
        <v>0.38920387814947499</v>
      </c>
      <c r="L5">
        <v>0.34288490820718798</v>
      </c>
      <c r="Q5">
        <v>30</v>
      </c>
      <c r="R5">
        <v>70</v>
      </c>
      <c r="S5">
        <v>0.3</v>
      </c>
      <c r="U5">
        <v>0.99337264824792604</v>
      </c>
      <c r="V5">
        <v>0.855449776570684</v>
      </c>
      <c r="W5">
        <v>0.79386415592625403</v>
      </c>
      <c r="X5">
        <v>0.377573318129794</v>
      </c>
      <c r="Y5">
        <v>0.54034746412592105</v>
      </c>
      <c r="Z5">
        <v>8.0304413268559E-2</v>
      </c>
      <c r="AA5">
        <v>0.34081236340453003</v>
      </c>
      <c r="AF5">
        <v>23</v>
      </c>
      <c r="AG5">
        <v>52</v>
      </c>
      <c r="AH5">
        <v>0.3</v>
      </c>
      <c r="AJ5" s="5">
        <v>0.99363099979894598</v>
      </c>
      <c r="AK5" s="5">
        <v>0.86051595329938091</v>
      </c>
      <c r="AL5" s="5">
        <v>0.66697753984405295</v>
      </c>
      <c r="AM5" s="5">
        <v>0.54058863194407203</v>
      </c>
      <c r="AN5" s="5">
        <v>0.454870264466045</v>
      </c>
      <c r="AO5" s="5">
        <v>0.39347049155972902</v>
      </c>
      <c r="AP5" s="5">
        <v>0.34783597267174499</v>
      </c>
      <c r="AU5">
        <v>15</v>
      </c>
      <c r="AV5">
        <v>35</v>
      </c>
      <c r="AW5">
        <v>0.3</v>
      </c>
      <c r="AY5" s="5">
        <v>0.99302676278494606</v>
      </c>
      <c r="AZ5" s="5">
        <v>0.86160424482466591</v>
      </c>
      <c r="BA5" s="5">
        <v>0.62191123975429696</v>
      </c>
      <c r="BB5" s="5">
        <v>0.54004049010294897</v>
      </c>
      <c r="BC5" s="5">
        <v>0.45432755406697195</v>
      </c>
      <c r="BD5" s="5">
        <v>0.39344571400920797</v>
      </c>
      <c r="BE5" s="5">
        <v>0.34637629044289597</v>
      </c>
      <c r="BI5">
        <v>6</v>
      </c>
      <c r="BJ5">
        <v>14</v>
      </c>
      <c r="BK5">
        <v>0.3</v>
      </c>
      <c r="BM5" s="5">
        <v>0.924834482394151</v>
      </c>
      <c r="BN5" s="5">
        <v>0.87648875825512595</v>
      </c>
      <c r="BO5" s="5">
        <v>0.59851863494245605</v>
      </c>
      <c r="BP5" s="5">
        <v>0.55551392882361905</v>
      </c>
      <c r="BQ5" s="5">
        <v>0.46894522823953899</v>
      </c>
      <c r="BR5" s="5">
        <v>0.50976725910696596</v>
      </c>
      <c r="BS5" s="5">
        <v>0.46702782328743098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16</v>
      </c>
      <c r="F6">
        <v>0.99276222825496596</v>
      </c>
      <c r="G6">
        <v>0.85697854342609103</v>
      </c>
      <c r="H6">
        <v>0.66058533594820301</v>
      </c>
      <c r="I6">
        <v>0.53541815828333195</v>
      </c>
      <c r="J6">
        <v>0.45039520847124098</v>
      </c>
      <c r="K6">
        <v>0.38907401512943202</v>
      </c>
      <c r="L6">
        <v>0.34270933289421801</v>
      </c>
      <c r="Q6">
        <v>40</v>
      </c>
      <c r="R6">
        <v>60</v>
      </c>
      <c r="S6">
        <v>0.4</v>
      </c>
      <c r="U6">
        <v>0.99862265734120603</v>
      </c>
      <c r="V6">
        <v>0.71027718963169595</v>
      </c>
      <c r="W6">
        <v>0.486062576314652</v>
      </c>
      <c r="X6">
        <v>0.68912564080875005</v>
      </c>
      <c r="Y6">
        <v>0.58047239296415298</v>
      </c>
      <c r="Z6">
        <v>0.475141299754469</v>
      </c>
      <c r="AA6">
        <v>0.55863226424337997</v>
      </c>
      <c r="AF6">
        <v>30</v>
      </c>
      <c r="AG6">
        <v>45</v>
      </c>
      <c r="AH6">
        <v>0.4</v>
      </c>
      <c r="AJ6" s="5">
        <v>0.994317144271324</v>
      </c>
      <c r="AK6" s="5">
        <v>0.85963019034956401</v>
      </c>
      <c r="AL6" s="5">
        <v>0.66786110391215903</v>
      </c>
      <c r="AM6" s="5">
        <v>0.54289313664153604</v>
      </c>
      <c r="AN6" s="5">
        <v>0.45712056560869002</v>
      </c>
      <c r="AO6" s="5">
        <v>0.39286975539153701</v>
      </c>
      <c r="AP6" s="5">
        <v>0.34558985201840797</v>
      </c>
      <c r="AU6">
        <v>20</v>
      </c>
      <c r="AV6">
        <v>30</v>
      </c>
      <c r="AW6">
        <v>0.4</v>
      </c>
      <c r="AY6" s="5">
        <v>0.99357008103556799</v>
      </c>
      <c r="AZ6" s="5">
        <v>0.703366707590942</v>
      </c>
      <c r="BA6" s="5">
        <v>0.50502170712167804</v>
      </c>
      <c r="BB6" s="5">
        <v>0.455153439928078</v>
      </c>
      <c r="BC6" s="5">
        <v>0.39280420515832198</v>
      </c>
      <c r="BD6" s="5">
        <v>0.38731495931117599</v>
      </c>
      <c r="BE6" s="5">
        <v>0.34621100358579299</v>
      </c>
      <c r="BI6">
        <v>8</v>
      </c>
      <c r="BJ6">
        <v>12</v>
      </c>
      <c r="BK6">
        <v>0.4</v>
      </c>
      <c r="BM6" s="5">
        <v>0.932874569856594</v>
      </c>
      <c r="BN6" s="5">
        <v>0.87704145628050501</v>
      </c>
      <c r="BO6" s="5">
        <v>0.68496230393367996</v>
      </c>
      <c r="BP6" s="5">
        <v>0.64568390356323302</v>
      </c>
      <c r="BQ6" s="5">
        <v>0.33799865049422501</v>
      </c>
      <c r="BR6" s="5">
        <v>0.40714373304630397</v>
      </c>
      <c r="BS6" s="5">
        <v>0.35774837023585598</v>
      </c>
      <c r="BX6">
        <v>3</v>
      </c>
      <c r="BY6">
        <v>7</v>
      </c>
      <c r="BZ6">
        <v>0.3</v>
      </c>
      <c r="CB6" s="5"/>
      <c r="CC6" s="5"/>
      <c r="CD6" s="5">
        <v>0.67039063816522504</v>
      </c>
      <c r="CE6" s="5">
        <v>0.54527270291575103</v>
      </c>
      <c r="CF6" s="5">
        <v>0.45726778695682296</v>
      </c>
      <c r="CG6" s="5">
        <v>0.39473365437135299</v>
      </c>
      <c r="CH6" s="5">
        <v>0.34757353684578801</v>
      </c>
    </row>
    <row r="7" spans="1:86">
      <c r="A7" s="4">
        <v>48</v>
      </c>
      <c r="B7" s="4">
        <v>72</v>
      </c>
      <c r="C7" s="4">
        <v>0.4</v>
      </c>
      <c r="D7" s="4"/>
      <c r="E7" s="4" t="s">
        <v>16</v>
      </c>
      <c r="F7">
        <v>0.99283154994568401</v>
      </c>
      <c r="G7">
        <v>0.85789669914092304</v>
      </c>
      <c r="H7">
        <v>0.65953779845240601</v>
      </c>
      <c r="I7">
        <v>0.53480810734773299</v>
      </c>
      <c r="J7">
        <v>0.44992226655358503</v>
      </c>
      <c r="K7">
        <v>0.38864936965081798</v>
      </c>
      <c r="L7">
        <v>0.34229394117864098</v>
      </c>
      <c r="Q7">
        <v>50</v>
      </c>
      <c r="R7">
        <v>50</v>
      </c>
      <c r="S7">
        <v>0.5</v>
      </c>
      <c r="U7">
        <v>0.99177219193527</v>
      </c>
      <c r="V7">
        <v>0.92789513282446001</v>
      </c>
      <c r="W7">
        <v>0.80265602450345896</v>
      </c>
      <c r="X7">
        <v>0.76855774711199099</v>
      </c>
      <c r="Y7">
        <v>0.68752134743680904</v>
      </c>
      <c r="Z7">
        <v>0.60577363384572602</v>
      </c>
      <c r="AA7">
        <v>0.48432971718305001</v>
      </c>
      <c r="AF7">
        <v>38</v>
      </c>
      <c r="AG7">
        <v>37</v>
      </c>
      <c r="AH7">
        <v>0.5</v>
      </c>
      <c r="AJ7" s="5">
        <v>0.99446333642876295</v>
      </c>
      <c r="AK7" s="5">
        <v>0.86759629621845602</v>
      </c>
      <c r="AL7" s="5">
        <v>0.66653652102636596</v>
      </c>
      <c r="AM7" s="5">
        <v>0.54106697028919304</v>
      </c>
      <c r="AN7" s="5">
        <v>0.45291219144332301</v>
      </c>
      <c r="AO7" s="5">
        <v>0.393520646117825</v>
      </c>
      <c r="AP7" s="5">
        <v>0.34578222285479798</v>
      </c>
      <c r="AU7">
        <v>25</v>
      </c>
      <c r="AV7">
        <v>25</v>
      </c>
      <c r="AW7">
        <v>0.5</v>
      </c>
      <c r="AY7" s="5">
        <v>0.97422595945278001</v>
      </c>
      <c r="AZ7" s="5">
        <v>0.86004417069962102</v>
      </c>
      <c r="BA7" s="5">
        <v>0.6660132534229839</v>
      </c>
      <c r="BB7" s="5">
        <v>0.54443461409918303</v>
      </c>
      <c r="BC7" s="5">
        <v>0.45486336922375897</v>
      </c>
      <c r="BD7" s="5">
        <v>0.39358857498767608</v>
      </c>
      <c r="BE7" s="5">
        <v>0.34588092899558398</v>
      </c>
      <c r="BI7">
        <v>10</v>
      </c>
      <c r="BJ7">
        <v>10</v>
      </c>
      <c r="BK7">
        <v>0.5</v>
      </c>
      <c r="BM7" s="5">
        <v>0.97320803510556397</v>
      </c>
      <c r="BN7" s="5">
        <v>0.74503928513516915</v>
      </c>
      <c r="BO7" s="5">
        <v>0.68496230568197702</v>
      </c>
      <c r="BP7" s="5">
        <v>0.56299851159528402</v>
      </c>
      <c r="BQ7" s="5">
        <v>0.467190708033556</v>
      </c>
      <c r="BR7" s="5">
        <v>0.405536775090238</v>
      </c>
      <c r="BS7" s="5">
        <v>0.35718728236311897</v>
      </c>
      <c r="BX7">
        <v>4</v>
      </c>
      <c r="BY7">
        <v>6</v>
      </c>
      <c r="BZ7">
        <v>0.4</v>
      </c>
      <c r="CB7" s="5"/>
      <c r="CC7" s="5"/>
      <c r="CD7" s="5">
        <v>0.72094204774297099</v>
      </c>
      <c r="CE7" s="5">
        <v>0.61172269221795395</v>
      </c>
      <c r="CF7" s="5">
        <v>0.51510808030062305</v>
      </c>
      <c r="CG7" s="5">
        <v>0.463530722670215</v>
      </c>
      <c r="CH7" s="5">
        <v>0.41591025421071398</v>
      </c>
    </row>
    <row r="8" spans="1:86">
      <c r="A8" s="4">
        <v>60</v>
      </c>
      <c r="B8" s="4">
        <v>60</v>
      </c>
      <c r="C8" s="4">
        <v>0.5</v>
      </c>
      <c r="D8" s="4"/>
      <c r="E8" s="4" t="s">
        <v>16</v>
      </c>
      <c r="F8">
        <v>0.99273050787089401</v>
      </c>
      <c r="G8">
        <v>0.85745897014120198</v>
      </c>
      <c r="H8">
        <v>0.65972904966893597</v>
      </c>
      <c r="I8">
        <v>0.53487067904469099</v>
      </c>
      <c r="J8">
        <v>0.449790313800361</v>
      </c>
      <c r="K8">
        <v>0.38858445756050503</v>
      </c>
      <c r="L8">
        <v>0.34139457438663001</v>
      </c>
      <c r="Q8">
        <v>60</v>
      </c>
      <c r="R8">
        <v>40</v>
      </c>
      <c r="S8">
        <v>0.6</v>
      </c>
      <c r="U8">
        <v>0.99177219193527</v>
      </c>
      <c r="V8">
        <v>0.81811674328688</v>
      </c>
      <c r="W8">
        <v>0.48392110673686001</v>
      </c>
      <c r="X8">
        <v>0.37739253020694402</v>
      </c>
      <c r="Y8">
        <v>0.30684899914001601</v>
      </c>
      <c r="Z8">
        <v>0.38796698888289</v>
      </c>
      <c r="AA8">
        <v>8.1321315553835802E-2</v>
      </c>
      <c r="AF8">
        <v>45</v>
      </c>
      <c r="AG8">
        <v>30</v>
      </c>
      <c r="AH8">
        <v>0.6</v>
      </c>
      <c r="AJ8" s="5">
        <v>0.99907867002766215</v>
      </c>
      <c r="AK8" s="5">
        <v>0.79183674028786699</v>
      </c>
      <c r="AL8" s="5">
        <v>0.50131266188329604</v>
      </c>
      <c r="AM8" s="5">
        <v>0.382188973896185</v>
      </c>
      <c r="AN8" s="5">
        <v>0.34457047221400006</v>
      </c>
      <c r="AO8" s="5">
        <v>0.28915011460000001</v>
      </c>
      <c r="AP8" s="5">
        <v>0.27507559999999998</v>
      </c>
      <c r="AU8">
        <v>30</v>
      </c>
      <c r="AV8">
        <v>20</v>
      </c>
      <c r="AW8">
        <v>0.6</v>
      </c>
      <c r="AY8" s="5">
        <v>0.99630530974382703</v>
      </c>
      <c r="AZ8" s="5">
        <v>0.98439509263954805</v>
      </c>
      <c r="BA8" s="5">
        <v>0.95312961961560405</v>
      </c>
      <c r="BB8" s="5">
        <v>0.86205610173591496</v>
      </c>
      <c r="BC8" s="5">
        <v>0.68307480818063904</v>
      </c>
      <c r="BD8" s="5">
        <v>0.58101914519414899</v>
      </c>
      <c r="BE8" s="5">
        <v>0.265882912132964</v>
      </c>
      <c r="BI8">
        <v>12</v>
      </c>
      <c r="BJ8">
        <v>8</v>
      </c>
      <c r="BK8">
        <v>0.6</v>
      </c>
      <c r="BM8" s="5">
        <v>0.99227370759469413</v>
      </c>
      <c r="BN8" s="5">
        <v>0.95820316143407813</v>
      </c>
      <c r="BO8" s="5">
        <v>0.55753757759488198</v>
      </c>
      <c r="BP8" s="5">
        <v>0.45574386165310105</v>
      </c>
      <c r="BQ8" s="5">
        <v>0.50401713027663098</v>
      </c>
      <c r="BR8" s="5">
        <v>0.108346739209512</v>
      </c>
      <c r="BS8" s="5">
        <v>0.10624233191832</v>
      </c>
      <c r="BX8">
        <v>5</v>
      </c>
      <c r="BY8">
        <v>5</v>
      </c>
      <c r="BZ8">
        <v>0.5</v>
      </c>
      <c r="CB8" s="5"/>
      <c r="CC8" s="5">
        <v>0.87215489559195203</v>
      </c>
      <c r="CD8" s="5">
        <v>0.66080736337694101</v>
      </c>
      <c r="CE8" s="5">
        <v>0.54079984914975299</v>
      </c>
      <c r="CF8" s="5">
        <v>0.45636038035288201</v>
      </c>
      <c r="CG8" s="5">
        <v>0.39574700370200999</v>
      </c>
      <c r="CH8" s="5">
        <v>0.34757353882129499</v>
      </c>
    </row>
    <row r="9" spans="1:86">
      <c r="A9" s="4">
        <v>72</v>
      </c>
      <c r="B9" s="4">
        <v>48</v>
      </c>
      <c r="C9" s="4">
        <v>0.6</v>
      </c>
      <c r="D9" s="4"/>
      <c r="E9" s="4" t="s">
        <v>16</v>
      </c>
      <c r="F9">
        <v>0.99273050787089401</v>
      </c>
      <c r="G9">
        <v>0.85745897567339202</v>
      </c>
      <c r="H9">
        <v>0.66270727500201199</v>
      </c>
      <c r="I9">
        <v>0.53460207207542898</v>
      </c>
      <c r="J9">
        <v>0.44979031166250399</v>
      </c>
      <c r="K9">
        <v>0.389251560668124</v>
      </c>
      <c r="L9">
        <v>0.34470462459994</v>
      </c>
      <c r="Q9">
        <v>70</v>
      </c>
      <c r="R9">
        <v>30</v>
      </c>
      <c r="S9">
        <v>0.7</v>
      </c>
      <c r="U9">
        <v>0.99177219193527</v>
      </c>
      <c r="V9">
        <v>0.96893871923114205</v>
      </c>
      <c r="W9">
        <v>0.72408363296088496</v>
      </c>
      <c r="X9">
        <v>0.74597176313433899</v>
      </c>
      <c r="Y9">
        <v>4.6262104170893298E-2</v>
      </c>
      <c r="Z9">
        <v>0.44472493413681102</v>
      </c>
      <c r="AA9">
        <v>0.21343921437937899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0.54270876234987697</v>
      </c>
      <c r="CF9" s="5">
        <v>0.45545660740807298</v>
      </c>
      <c r="CG9" s="5">
        <v>0.39540865124659402</v>
      </c>
      <c r="CH9" s="5">
        <v>0.34374548622489098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16</v>
      </c>
      <c r="F10">
        <v>0.99273050787089401</v>
      </c>
      <c r="G10">
        <v>0.94401007625811695</v>
      </c>
      <c r="H10">
        <v>0.65944223285219505</v>
      </c>
      <c r="I10">
        <v>0.60584072663548705</v>
      </c>
      <c r="J10">
        <v>0.449614527861046</v>
      </c>
      <c r="K10">
        <v>0.48955740407007398</v>
      </c>
      <c r="L10">
        <v>0.34244435350173003</v>
      </c>
      <c r="Q10">
        <v>80</v>
      </c>
      <c r="R10">
        <v>20</v>
      </c>
      <c r="S10">
        <v>0.8</v>
      </c>
      <c r="U10">
        <v>0.99177219193527</v>
      </c>
      <c r="V10">
        <v>0.96893871923114205</v>
      </c>
      <c r="W10">
        <v>5.9095806854203702E-2</v>
      </c>
      <c r="X10">
        <v>5.4224940310082202E-2</v>
      </c>
      <c r="Y10">
        <v>9.68486291095014E-2</v>
      </c>
      <c r="Z10">
        <v>8.0639666635116597E-2</v>
      </c>
      <c r="AA10">
        <v>7.9940704623132297E-2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16</v>
      </c>
      <c r="F11">
        <v>0.99273050787089401</v>
      </c>
      <c r="G11">
        <v>0.94401007625811695</v>
      </c>
      <c r="H11">
        <v>0.66001600449462094</v>
      </c>
      <c r="I11">
        <v>0.53230830807215901</v>
      </c>
      <c r="J11">
        <v>0.44992227091914</v>
      </c>
      <c r="K11">
        <v>0.38881177198795203</v>
      </c>
      <c r="L11">
        <v>0.342394199025781</v>
      </c>
      <c r="Q11">
        <v>90</v>
      </c>
      <c r="R11">
        <v>10</v>
      </c>
      <c r="S11">
        <v>0.9</v>
      </c>
      <c r="U11">
        <v>0.99177219193527</v>
      </c>
      <c r="V11">
        <v>0.96893871923114205</v>
      </c>
      <c r="W11">
        <v>0.50255120323112001</v>
      </c>
      <c r="X11">
        <v>0.52951453407077598</v>
      </c>
      <c r="Y11">
        <v>0.31003234060273399</v>
      </c>
      <c r="Z11">
        <v>0.25844045277398597</v>
      </c>
      <c r="AA11">
        <v>0.50255120323112001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16</v>
      </c>
      <c r="F12">
        <v>0.99273050787089401</v>
      </c>
      <c r="G12">
        <v>0.94401007625811695</v>
      </c>
      <c r="H12">
        <v>0.66001600449462094</v>
      </c>
      <c r="I12">
        <v>0.53218374599891805</v>
      </c>
      <c r="J12">
        <v>0.51262355684763405</v>
      </c>
      <c r="K12">
        <v>0.38881177349152402</v>
      </c>
      <c r="L12">
        <v>0.40802144176927102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8A92-90CF-482E-A823-2BB67772F8A4}">
  <dimension ref="A1:CH13"/>
  <sheetViews>
    <sheetView workbookViewId="0">
      <selection activeCell="BP26" sqref="BP26"/>
    </sheetView>
  </sheetViews>
  <sheetFormatPr defaultRowHeight="14.4"/>
  <sheetData>
    <row r="1" spans="1:86">
      <c r="A1" t="s">
        <v>9</v>
      </c>
      <c r="B1">
        <v>120</v>
      </c>
      <c r="D1" t="s">
        <v>10</v>
      </c>
      <c r="E1" t="s">
        <v>16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9</v>
      </c>
      <c r="R1">
        <v>100</v>
      </c>
      <c r="T1" t="s">
        <v>10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9</v>
      </c>
      <c r="AG1">
        <v>75</v>
      </c>
      <c r="AI1" t="s">
        <v>10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9</v>
      </c>
      <c r="AV1">
        <v>50</v>
      </c>
      <c r="AX1" t="s">
        <v>10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9</v>
      </c>
      <c r="BJ1">
        <v>20</v>
      </c>
      <c r="BL1" t="s">
        <v>10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11</v>
      </c>
      <c r="B2" t="s">
        <v>12</v>
      </c>
      <c r="C2" t="s">
        <v>14</v>
      </c>
      <c r="Q2" t="s">
        <v>11</v>
      </c>
      <c r="R2" t="s">
        <v>12</v>
      </c>
      <c r="S2" t="s">
        <v>14</v>
      </c>
      <c r="AF2" t="s">
        <v>11</v>
      </c>
      <c r="AG2" t="s">
        <v>12</v>
      </c>
      <c r="AH2" t="s">
        <v>14</v>
      </c>
      <c r="AU2" t="s">
        <v>11</v>
      </c>
      <c r="AV2" t="s">
        <v>12</v>
      </c>
      <c r="AW2" t="s">
        <v>27</v>
      </c>
      <c r="BI2" t="s">
        <v>11</v>
      </c>
      <c r="BJ2" t="s">
        <v>12</v>
      </c>
      <c r="BK2" t="s">
        <v>27</v>
      </c>
      <c r="BX2" t="s">
        <v>9</v>
      </c>
      <c r="BY2">
        <v>10</v>
      </c>
      <c r="CA2" t="s">
        <v>10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16</v>
      </c>
      <c r="D3" s="4"/>
      <c r="E3" s="4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Q3">
        <v>10</v>
      </c>
      <c r="R3">
        <v>90</v>
      </c>
      <c r="S3">
        <v>0.1</v>
      </c>
      <c r="U3">
        <v>9.2186021267642901E-2</v>
      </c>
      <c r="V3">
        <v>0.16182154964023601</v>
      </c>
      <c r="W3">
        <v>0.22165528521011499</v>
      </c>
      <c r="X3">
        <v>0.28697848108965601</v>
      </c>
      <c r="Y3">
        <v>0.36710918505453299</v>
      </c>
      <c r="Z3">
        <v>0.46859828042184298</v>
      </c>
      <c r="AA3">
        <v>0.46859828042184298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11</v>
      </c>
      <c r="BY3" t="s">
        <v>12</v>
      </c>
      <c r="BZ3" t="s">
        <v>27</v>
      </c>
    </row>
    <row r="4" spans="1:86">
      <c r="A4" s="4">
        <v>12</v>
      </c>
      <c r="B4" s="4">
        <v>108</v>
      </c>
      <c r="C4" s="4">
        <v>0.1</v>
      </c>
      <c r="D4" s="4"/>
      <c r="E4" s="4" t="s">
        <v>16</v>
      </c>
      <c r="F4">
        <v>8.9332784074697802E-2</v>
      </c>
      <c r="G4">
        <v>0.15939055975848199</v>
      </c>
      <c r="H4">
        <v>0.21825815693675099</v>
      </c>
      <c r="I4">
        <v>0.284327172796636</v>
      </c>
      <c r="J4">
        <v>0.36459664646895701</v>
      </c>
      <c r="K4">
        <v>0.46686294783750198</v>
      </c>
      <c r="L4">
        <v>0.50813210107749196</v>
      </c>
      <c r="Q4">
        <v>20</v>
      </c>
      <c r="R4">
        <v>80</v>
      </c>
      <c r="S4">
        <v>0.2</v>
      </c>
      <c r="U4">
        <v>9.0217593747538294E-2</v>
      </c>
      <c r="V4">
        <v>9.0217555815209294E-2</v>
      </c>
      <c r="W4">
        <v>0.21147813470208801</v>
      </c>
      <c r="X4">
        <v>0.27593378501473098</v>
      </c>
      <c r="Y4">
        <v>0.35559447771914598</v>
      </c>
      <c r="Z4">
        <v>0.45861588962502597</v>
      </c>
      <c r="AA4">
        <v>0.54684992339855898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16</v>
      </c>
      <c r="F5">
        <v>8.9495110792371699E-2</v>
      </c>
      <c r="G5">
        <v>0.153760195348461</v>
      </c>
      <c r="H5">
        <v>0.20875639176531299</v>
      </c>
      <c r="I5">
        <v>0.27346318487486299</v>
      </c>
      <c r="J5">
        <v>0.35276019321906499</v>
      </c>
      <c r="K5">
        <v>0.45612693823814499</v>
      </c>
      <c r="L5">
        <v>0.59866209698664596</v>
      </c>
      <c r="Q5">
        <v>30</v>
      </c>
      <c r="R5">
        <v>70</v>
      </c>
      <c r="S5">
        <v>0.3</v>
      </c>
      <c r="U5">
        <v>0.116302021996101</v>
      </c>
      <c r="V5">
        <v>0.146181324449879</v>
      </c>
      <c r="W5">
        <v>0.19916080801654201</v>
      </c>
      <c r="X5">
        <v>0.26111085617444202</v>
      </c>
      <c r="Y5">
        <v>0.33840285193915898</v>
      </c>
      <c r="Z5">
        <v>0.44229839379300401</v>
      </c>
      <c r="AA5">
        <v>0.58874837850650297</v>
      </c>
      <c r="AF5">
        <v>23</v>
      </c>
      <c r="AG5">
        <v>52</v>
      </c>
      <c r="AH5">
        <v>0.3</v>
      </c>
      <c r="AJ5" s="5">
        <v>0.15190642016796099</v>
      </c>
      <c r="AK5" s="5">
        <v>0.213282322856163</v>
      </c>
      <c r="AL5" s="5">
        <v>0.32442525596220695</v>
      </c>
      <c r="AM5" s="5">
        <v>0.44294005508406797</v>
      </c>
      <c r="AN5" s="5">
        <v>0.56368954076928302</v>
      </c>
      <c r="AO5" s="5">
        <v>0.68490977478709592</v>
      </c>
      <c r="AP5" s="5">
        <v>0.80407612527560002</v>
      </c>
      <c r="AU5">
        <v>15</v>
      </c>
      <c r="AV5">
        <v>35</v>
      </c>
      <c r="AW5">
        <v>0.3</v>
      </c>
      <c r="AY5" s="5">
        <v>0.15130655775216001</v>
      </c>
      <c r="AZ5" s="5">
        <v>0.22173256395083102</v>
      </c>
      <c r="BA5" s="5">
        <v>0.35335875369249597</v>
      </c>
      <c r="BB5" s="5">
        <v>0.45357925649290898</v>
      </c>
      <c r="BC5" s="5">
        <v>0.57180382425460896</v>
      </c>
      <c r="BD5" s="5">
        <v>0.69025380610412401</v>
      </c>
      <c r="BE5" s="5">
        <v>0.80834126323767885</v>
      </c>
      <c r="BI5">
        <v>6</v>
      </c>
      <c r="BJ5">
        <v>14</v>
      </c>
      <c r="BK5">
        <v>0.3</v>
      </c>
      <c r="BM5" s="5">
        <v>0.19347396519799401</v>
      </c>
      <c r="BN5" s="5">
        <v>0.20600851353389499</v>
      </c>
      <c r="BO5" s="5">
        <v>0.35358089671864495</v>
      </c>
      <c r="BP5" s="5">
        <v>0.44085396632296098</v>
      </c>
      <c r="BQ5" s="5">
        <v>0.56492130561702703</v>
      </c>
      <c r="BR5" s="5">
        <v>0.68950852650208005</v>
      </c>
      <c r="BS5" s="5">
        <v>0.828708719496839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16</v>
      </c>
      <c r="F6">
        <v>0.10201537366942399</v>
      </c>
      <c r="G6">
        <v>0.145683155951009</v>
      </c>
      <c r="H6">
        <v>0.196610075406634</v>
      </c>
      <c r="I6">
        <v>0.25843906819817902</v>
      </c>
      <c r="J6">
        <v>0.33654809820228898</v>
      </c>
      <c r="K6">
        <v>0.44069364476809197</v>
      </c>
      <c r="L6">
        <v>0.58740487807355801</v>
      </c>
      <c r="Q6">
        <v>40</v>
      </c>
      <c r="R6">
        <v>60</v>
      </c>
      <c r="S6">
        <v>0.4</v>
      </c>
      <c r="U6">
        <v>0.115674997938205</v>
      </c>
      <c r="V6">
        <v>0.14894595362065599</v>
      </c>
      <c r="W6">
        <v>0.18832286898221701</v>
      </c>
      <c r="X6">
        <v>0.24633144131624199</v>
      </c>
      <c r="Y6">
        <v>0.32295387424295302</v>
      </c>
      <c r="Z6">
        <v>0.42715212295107902</v>
      </c>
      <c r="AA6">
        <v>0.57706403189867395</v>
      </c>
      <c r="AF6">
        <v>30</v>
      </c>
      <c r="AG6">
        <v>45</v>
      </c>
      <c r="AH6">
        <v>0.4</v>
      </c>
      <c r="AJ6" s="5">
        <v>0.14945698111804501</v>
      </c>
      <c r="AK6" s="5">
        <v>0.21642973276235503</v>
      </c>
      <c r="AL6" s="5">
        <v>0.31033504305724802</v>
      </c>
      <c r="AM6" s="5">
        <v>0.42670534182744096</v>
      </c>
      <c r="AN6" s="5">
        <v>0.54913396791493996</v>
      </c>
      <c r="AO6" s="5">
        <v>0.67949969700525903</v>
      </c>
      <c r="AP6" s="5">
        <v>0.80848202355927301</v>
      </c>
      <c r="AU6">
        <v>20</v>
      </c>
      <c r="AV6">
        <v>30</v>
      </c>
      <c r="AW6">
        <v>0.4</v>
      </c>
      <c r="AY6" s="5">
        <v>0.16997843009056302</v>
      </c>
      <c r="AZ6" s="5">
        <v>0.22428750399167199</v>
      </c>
      <c r="BA6" s="5">
        <v>0.33774319419160498</v>
      </c>
      <c r="BB6" s="5">
        <v>0.44001796491534501</v>
      </c>
      <c r="BC6" s="5">
        <v>0.56060928145066902</v>
      </c>
      <c r="BD6" s="5">
        <v>0.684891963277931</v>
      </c>
      <c r="BE6" s="5">
        <v>0.81027315645612186</v>
      </c>
      <c r="BI6">
        <v>8</v>
      </c>
      <c r="BJ6">
        <v>12</v>
      </c>
      <c r="BK6">
        <v>0.4</v>
      </c>
      <c r="BM6" s="5">
        <v>0.20077165898416599</v>
      </c>
      <c r="BN6" s="5">
        <v>0.23604698010827799</v>
      </c>
      <c r="BO6" s="5">
        <v>0.29543696541485798</v>
      </c>
      <c r="BP6" s="5">
        <v>0.41900180468521497</v>
      </c>
      <c r="BQ6" s="5">
        <v>0.54789029147194601</v>
      </c>
      <c r="BR6" s="5">
        <v>0.678170913903267</v>
      </c>
      <c r="BS6" s="5">
        <v>0.814944166846301</v>
      </c>
      <c r="BX6">
        <v>3</v>
      </c>
      <c r="BY6">
        <v>7</v>
      </c>
      <c r="BZ6">
        <v>0.3</v>
      </c>
      <c r="CB6" s="5"/>
      <c r="CC6" s="5"/>
      <c r="CD6" s="5">
        <v>0.32113036062581302</v>
      </c>
      <c r="CE6" s="5">
        <v>0.443288957182847</v>
      </c>
      <c r="CF6" s="5">
        <v>0.569446338478653</v>
      </c>
      <c r="CG6" s="5">
        <v>0.69377039086098113</v>
      </c>
      <c r="CH6" s="5">
        <v>0.81767489816226602</v>
      </c>
    </row>
    <row r="7" spans="1:86">
      <c r="A7" s="4">
        <v>48</v>
      </c>
      <c r="B7" s="4">
        <v>72</v>
      </c>
      <c r="C7" s="4">
        <v>0.4</v>
      </c>
      <c r="D7" s="4"/>
      <c r="E7" s="4" t="s">
        <v>16</v>
      </c>
      <c r="F7">
        <v>0.10743978838233301</v>
      </c>
      <c r="G7">
        <v>0.14945550949710401</v>
      </c>
      <c r="H7">
        <v>0.18745297231695501</v>
      </c>
      <c r="I7">
        <v>0.24572352674669501</v>
      </c>
      <c r="J7">
        <v>0.32188435731480802</v>
      </c>
      <c r="K7">
        <v>0.42678406060298801</v>
      </c>
      <c r="L7">
        <v>0.577777124070885</v>
      </c>
      <c r="Q7">
        <v>50</v>
      </c>
      <c r="R7">
        <v>50</v>
      </c>
      <c r="S7">
        <v>0.5</v>
      </c>
      <c r="U7">
        <v>0.12179079241148</v>
      </c>
      <c r="V7">
        <v>0.16685763163113701</v>
      </c>
      <c r="W7">
        <v>0.18439916739508899</v>
      </c>
      <c r="X7">
        <v>0.23556637706530001</v>
      </c>
      <c r="Y7">
        <v>0.30897161173194598</v>
      </c>
      <c r="Z7">
        <v>0.30897170597178802</v>
      </c>
      <c r="AA7">
        <v>0.56524826439485698</v>
      </c>
      <c r="AF7">
        <v>38</v>
      </c>
      <c r="AG7">
        <v>37</v>
      </c>
      <c r="AH7">
        <v>0.5</v>
      </c>
      <c r="AJ7" s="5">
        <v>0.15138389196597499</v>
      </c>
      <c r="AK7" s="5">
        <v>0.24644701352462298</v>
      </c>
      <c r="AL7" s="5">
        <v>0.30772536819991497</v>
      </c>
      <c r="AM7" s="5">
        <v>0.41622722674628998</v>
      </c>
      <c r="AN7" s="5">
        <v>0.54530283597066198</v>
      </c>
      <c r="AO7" s="5">
        <v>0.67058114633322807</v>
      </c>
      <c r="AP7" s="5">
        <v>0.80534680179715001</v>
      </c>
      <c r="AU7">
        <v>25</v>
      </c>
      <c r="AV7">
        <v>25</v>
      </c>
      <c r="AW7">
        <v>0.5</v>
      </c>
      <c r="AY7" s="5">
        <v>0.16205370560444199</v>
      </c>
      <c r="AZ7" s="5">
        <v>0.251046744433361</v>
      </c>
      <c r="BA7" s="5">
        <v>0.311540244202622</v>
      </c>
      <c r="BB7" s="5">
        <v>0.41820585718674202</v>
      </c>
      <c r="BC7" s="5">
        <v>0.54686563586927495</v>
      </c>
      <c r="BD7" s="5">
        <v>0.67400056617424398</v>
      </c>
      <c r="BE7" s="5">
        <v>0.80627597778730087</v>
      </c>
      <c r="BI7">
        <v>10</v>
      </c>
      <c r="BJ7">
        <v>10</v>
      </c>
      <c r="BK7">
        <v>0.5</v>
      </c>
      <c r="BM7" s="5">
        <v>0.26449010578302801</v>
      </c>
      <c r="BN7" s="5">
        <v>0.29733391321164399</v>
      </c>
      <c r="BO7" s="5">
        <v>0.40968846761904099</v>
      </c>
      <c r="BP7" s="5">
        <v>0.55028006214135095</v>
      </c>
      <c r="BQ7" s="5">
        <v>0.68033584604221398</v>
      </c>
      <c r="BR7" s="5">
        <v>0.81615480167415599</v>
      </c>
      <c r="BS7" s="5">
        <v>0.81547628459943988</v>
      </c>
      <c r="BX7">
        <v>4</v>
      </c>
      <c r="BY7">
        <v>6</v>
      </c>
      <c r="BZ7">
        <v>0.4</v>
      </c>
      <c r="CB7" s="5"/>
      <c r="CC7" s="5"/>
      <c r="CD7" s="5">
        <v>0.29869799828779697</v>
      </c>
      <c r="CE7" s="5">
        <v>0.40662741824029602</v>
      </c>
      <c r="CF7" s="5">
        <v>0.53051766134269596</v>
      </c>
      <c r="CG7" s="5">
        <v>0.63946413858532603</v>
      </c>
      <c r="CH7" s="5">
        <v>0.75575299886214098</v>
      </c>
    </row>
    <row r="8" spans="1:86">
      <c r="A8" s="4">
        <v>60</v>
      </c>
      <c r="B8" s="4">
        <v>60</v>
      </c>
      <c r="C8" s="4">
        <v>0.5</v>
      </c>
      <c r="D8" s="4"/>
      <c r="E8" s="4" t="s">
        <v>16</v>
      </c>
      <c r="F8">
        <v>0.121310015036959</v>
      </c>
      <c r="G8">
        <v>0.15213038906120999</v>
      </c>
      <c r="H8">
        <v>0.18334025755953401</v>
      </c>
      <c r="I8">
        <v>0.23196572590908299</v>
      </c>
      <c r="J8">
        <v>0.30719179268712998</v>
      </c>
      <c r="K8">
        <v>0.41181471582554602</v>
      </c>
      <c r="L8">
        <v>0.57023846774898301</v>
      </c>
      <c r="Q8">
        <v>60</v>
      </c>
      <c r="R8">
        <v>40</v>
      </c>
      <c r="S8">
        <v>0.6</v>
      </c>
      <c r="U8">
        <v>0.12179079241148</v>
      </c>
      <c r="V8">
        <v>0.17109906333911601</v>
      </c>
      <c r="W8">
        <v>0.19103321730602901</v>
      </c>
      <c r="X8">
        <v>0.22625903005283499</v>
      </c>
      <c r="Y8">
        <v>0.292846197606764</v>
      </c>
      <c r="Z8">
        <v>0.39168263400785802</v>
      </c>
      <c r="AA8">
        <v>0.54700226483843595</v>
      </c>
      <c r="AF8">
        <v>45</v>
      </c>
      <c r="AG8">
        <v>30</v>
      </c>
      <c r="AH8">
        <v>0.6</v>
      </c>
      <c r="AJ8" s="5">
        <v>0.15138389196597499</v>
      </c>
      <c r="AK8" s="5">
        <v>0.24528569915554199</v>
      </c>
      <c r="AL8" s="5">
        <v>0.32334819535403703</v>
      </c>
      <c r="AM8" s="5">
        <v>0.41045748198936699</v>
      </c>
      <c r="AN8" s="5">
        <v>0.40681884601950202</v>
      </c>
      <c r="AO8" s="5">
        <v>0.66240479488805104</v>
      </c>
      <c r="AP8" s="5">
        <v>0.80105349355888389</v>
      </c>
      <c r="AU8">
        <v>30</v>
      </c>
      <c r="AV8">
        <v>20</v>
      </c>
      <c r="AW8">
        <v>0.6</v>
      </c>
      <c r="AY8" s="5">
        <v>0.16205370560444199</v>
      </c>
      <c r="AZ8" s="5">
        <v>0.251046744433361</v>
      </c>
      <c r="BA8" s="5">
        <v>0.32265426519309798</v>
      </c>
      <c r="BB8" s="5">
        <v>0.41512353697679499</v>
      </c>
      <c r="BC8" s="5">
        <v>0.53422171254830897</v>
      </c>
      <c r="BD8" s="5">
        <v>0.66789679923704304</v>
      </c>
      <c r="BE8" s="5">
        <v>0.80296919596495897</v>
      </c>
      <c r="BI8">
        <v>12</v>
      </c>
      <c r="BJ8">
        <v>8</v>
      </c>
      <c r="BK8">
        <v>0.6</v>
      </c>
      <c r="BM8" s="5">
        <v>0.18154762845994399</v>
      </c>
      <c r="BN8" s="5">
        <v>0.26449010578302801</v>
      </c>
      <c r="BO8" s="5">
        <v>0.34123450064002098</v>
      </c>
      <c r="BP8" s="5">
        <v>0.43287696811644094</v>
      </c>
      <c r="BQ8" s="5">
        <v>0.61105319658282098</v>
      </c>
      <c r="BR8" s="5">
        <v>0.67589206041124905</v>
      </c>
      <c r="BS8" s="5">
        <v>0.81059432963160905</v>
      </c>
      <c r="BX8">
        <v>5</v>
      </c>
      <c r="BY8">
        <v>5</v>
      </c>
      <c r="BZ8">
        <v>0.5</v>
      </c>
      <c r="CB8" s="5"/>
      <c r="CC8" s="5">
        <v>0.26006082778683798</v>
      </c>
      <c r="CD8" s="5">
        <v>0.32120206420223602</v>
      </c>
      <c r="CE8" s="5">
        <v>0.43824830507835899</v>
      </c>
      <c r="CF8" s="5">
        <v>0.56206162657222103</v>
      </c>
      <c r="CG8" s="5">
        <v>0.68565308409515913</v>
      </c>
      <c r="CH8" s="5">
        <v>0.81590622649563893</v>
      </c>
    </row>
    <row r="9" spans="1:86">
      <c r="A9" s="4">
        <v>72</v>
      </c>
      <c r="B9" s="4">
        <v>48</v>
      </c>
      <c r="C9" s="4">
        <v>0.6</v>
      </c>
      <c r="D9" s="4"/>
      <c r="E9" s="4" t="s">
        <v>16</v>
      </c>
      <c r="F9">
        <v>0.121310015036959</v>
      </c>
      <c r="G9">
        <v>0.162250202640039</v>
      </c>
      <c r="H9">
        <v>0.188242693833304</v>
      </c>
      <c r="I9">
        <v>0.22546156643849999</v>
      </c>
      <c r="J9">
        <v>0.29192362453801501</v>
      </c>
      <c r="K9">
        <v>0.39367682610827398</v>
      </c>
      <c r="L9">
        <v>0.55094093929468702</v>
      </c>
      <c r="Q9">
        <v>70</v>
      </c>
      <c r="R9">
        <v>30</v>
      </c>
      <c r="S9">
        <v>0.7</v>
      </c>
      <c r="U9">
        <v>0.12179079241148</v>
      </c>
      <c r="V9">
        <v>0.17109906333911601</v>
      </c>
      <c r="W9">
        <v>0.18606580550295401</v>
      </c>
      <c r="X9">
        <v>0.21363358340867999</v>
      </c>
      <c r="Y9">
        <v>0.22916463776271301</v>
      </c>
      <c r="Z9">
        <v>0.25346598468529802</v>
      </c>
      <c r="AA9">
        <v>0.43241177369997602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0.42596142386277103</v>
      </c>
      <c r="CF9" s="5">
        <v>0.55492147761517896</v>
      </c>
      <c r="CG9" s="5">
        <v>0.68071990589780695</v>
      </c>
      <c r="CH9" s="5">
        <v>0.82654366416169889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16</v>
      </c>
      <c r="F10">
        <v>0.121310015036959</v>
      </c>
      <c r="G10">
        <v>0.17038577544522801</v>
      </c>
      <c r="H10">
        <v>0.216997649567991</v>
      </c>
      <c r="I10">
        <v>0.21973029829911001</v>
      </c>
      <c r="J10">
        <v>0.284623256405655</v>
      </c>
      <c r="K10">
        <v>0.326292648939289</v>
      </c>
      <c r="L10">
        <v>0.53962421287955398</v>
      </c>
      <c r="Q10">
        <v>80</v>
      </c>
      <c r="R10">
        <v>20</v>
      </c>
      <c r="S10">
        <v>0.8</v>
      </c>
      <c r="U10">
        <v>0.12179079241148</v>
      </c>
      <c r="V10">
        <v>0.17109906333911601</v>
      </c>
      <c r="W10">
        <v>0.23365558564899799</v>
      </c>
      <c r="X10">
        <v>0.25508998111561298</v>
      </c>
      <c r="Y10">
        <v>0.28703768905201799</v>
      </c>
      <c r="Z10">
        <v>0.37788507261590398</v>
      </c>
      <c r="AA10">
        <v>0.53323247509028104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16</v>
      </c>
      <c r="F11">
        <v>0.121310015036959</v>
      </c>
      <c r="G11">
        <v>0.17038577544522801</v>
      </c>
      <c r="H11">
        <v>0.23528793859557001</v>
      </c>
      <c r="I11">
        <v>0.25250268730458397</v>
      </c>
      <c r="J11">
        <v>0.28501150819815901</v>
      </c>
      <c r="K11">
        <v>0.378238804952297</v>
      </c>
      <c r="L11">
        <v>0.535300220372534</v>
      </c>
      <c r="Q11">
        <v>90</v>
      </c>
      <c r="R11">
        <v>10</v>
      </c>
      <c r="S11">
        <v>0.9</v>
      </c>
      <c r="U11">
        <v>0.12179079241148</v>
      </c>
      <c r="V11">
        <v>0.17109906333911601</v>
      </c>
      <c r="W11">
        <v>0.23365558564899799</v>
      </c>
      <c r="X11">
        <v>0.27684896090979899</v>
      </c>
      <c r="Y11">
        <v>0.316120631482666</v>
      </c>
      <c r="Z11">
        <v>0.37706613906074399</v>
      </c>
      <c r="AA11">
        <v>0.53109638842624296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16</v>
      </c>
      <c r="F12">
        <v>0.121310015036959</v>
      </c>
      <c r="G12">
        <v>0.17038577544522801</v>
      </c>
      <c r="H12">
        <v>0.23528793859557001</v>
      </c>
      <c r="I12">
        <v>0.27892462721795602</v>
      </c>
      <c r="J12">
        <v>0.29560040202801902</v>
      </c>
      <c r="K12">
        <v>0.377968557820895</v>
      </c>
      <c r="L12">
        <v>0.45686197587898503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5486-5778-42C4-92D1-605C020580C4}">
  <dimension ref="A1:CH13"/>
  <sheetViews>
    <sheetView topLeftCell="E1" workbookViewId="0">
      <selection activeCell="BR18" sqref="BR18"/>
    </sheetView>
  </sheetViews>
  <sheetFormatPr defaultRowHeight="14.4"/>
  <sheetData>
    <row r="1" spans="1:86">
      <c r="A1" t="s">
        <v>9</v>
      </c>
      <c r="B1">
        <v>120</v>
      </c>
      <c r="D1" t="s">
        <v>10</v>
      </c>
      <c r="E1" t="s">
        <v>16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9</v>
      </c>
      <c r="R1">
        <v>100</v>
      </c>
      <c r="T1" t="s">
        <v>10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9</v>
      </c>
      <c r="AG1">
        <v>75</v>
      </c>
      <c r="AI1" t="s">
        <v>10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9</v>
      </c>
      <c r="AV1">
        <v>50</v>
      </c>
      <c r="AX1" t="s">
        <v>10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9</v>
      </c>
      <c r="BJ1">
        <v>20</v>
      </c>
      <c r="BL1" t="s">
        <v>10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11</v>
      </c>
      <c r="B2" t="s">
        <v>12</v>
      </c>
      <c r="C2" t="s">
        <v>14</v>
      </c>
      <c r="Q2" t="s">
        <v>11</v>
      </c>
      <c r="R2" t="s">
        <v>12</v>
      </c>
      <c r="S2" t="s">
        <v>14</v>
      </c>
      <c r="AF2" t="s">
        <v>11</v>
      </c>
      <c r="AG2" t="s">
        <v>12</v>
      </c>
      <c r="AH2" t="s">
        <v>14</v>
      </c>
      <c r="AU2" t="s">
        <v>11</v>
      </c>
      <c r="AV2" t="s">
        <v>12</v>
      </c>
      <c r="AW2" t="s">
        <v>27</v>
      </c>
      <c r="BI2" t="s">
        <v>11</v>
      </c>
      <c r="BJ2" t="s">
        <v>12</v>
      </c>
      <c r="BK2" t="s">
        <v>27</v>
      </c>
      <c r="BX2" t="s">
        <v>9</v>
      </c>
      <c r="BY2">
        <v>10</v>
      </c>
      <c r="CA2" t="s">
        <v>10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16</v>
      </c>
      <c r="D3" s="4"/>
      <c r="E3" s="4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Q3">
        <v>10</v>
      </c>
      <c r="R3">
        <v>90</v>
      </c>
      <c r="S3">
        <v>0.1</v>
      </c>
      <c r="U3">
        <v>8.1461950047564194E-2</v>
      </c>
      <c r="V3">
        <v>0.111334569336643</v>
      </c>
      <c r="W3">
        <v>0.12428118027841401</v>
      </c>
      <c r="X3">
        <v>0.131402958980497</v>
      </c>
      <c r="Y3">
        <v>0.136767860866782</v>
      </c>
      <c r="Z3">
        <v>0.14198135710877999</v>
      </c>
      <c r="AA3">
        <v>0.14198135710877999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11</v>
      </c>
      <c r="BY3" t="s">
        <v>12</v>
      </c>
      <c r="BZ3" t="s">
        <v>27</v>
      </c>
    </row>
    <row r="4" spans="1:86">
      <c r="A4" s="4">
        <v>12</v>
      </c>
      <c r="B4" s="4">
        <v>108</v>
      </c>
      <c r="C4" s="4">
        <v>0.1</v>
      </c>
      <c r="D4" s="4"/>
      <c r="E4" s="4" t="s">
        <v>16</v>
      </c>
      <c r="F4">
        <v>8.0296412257572405E-2</v>
      </c>
      <c r="G4">
        <v>0.11069180952598601</v>
      </c>
      <c r="H4">
        <v>0.12313563946031</v>
      </c>
      <c r="I4">
        <v>0.130851613898466</v>
      </c>
      <c r="J4">
        <v>0.13664216561492101</v>
      </c>
      <c r="K4">
        <v>0.141035786009547</v>
      </c>
      <c r="L4">
        <v>0.14232416234113099</v>
      </c>
      <c r="Q4">
        <v>20</v>
      </c>
      <c r="R4">
        <v>80</v>
      </c>
      <c r="S4">
        <v>0.2</v>
      </c>
      <c r="U4">
        <v>8.4110120467472002E-2</v>
      </c>
      <c r="V4">
        <v>8.4961420127809106E-2</v>
      </c>
      <c r="W4">
        <v>0.124963934032846</v>
      </c>
      <c r="X4">
        <v>0.13179147157716101</v>
      </c>
      <c r="Y4">
        <v>0.137841983928148</v>
      </c>
      <c r="Z4">
        <v>0.14240986364921801</v>
      </c>
      <c r="AA4">
        <v>0.14442955780981701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16</v>
      </c>
      <c r="F5">
        <v>8.4107263757202497E-2</v>
      </c>
      <c r="G5">
        <v>0.113659931496087</v>
      </c>
      <c r="H5">
        <v>0.12430974738111</v>
      </c>
      <c r="I5">
        <v>0.131237269784861</v>
      </c>
      <c r="J5">
        <v>0.13726492845369101</v>
      </c>
      <c r="K5">
        <v>0.14093580115011101</v>
      </c>
      <c r="L5">
        <v>0.14514944879775299</v>
      </c>
      <c r="Q5">
        <v>30</v>
      </c>
      <c r="R5">
        <v>70</v>
      </c>
      <c r="S5">
        <v>0.3</v>
      </c>
      <c r="U5">
        <v>0.103889982374097</v>
      </c>
      <c r="V5">
        <v>0.11592530273987001</v>
      </c>
      <c r="W5">
        <v>0.126495130737345</v>
      </c>
      <c r="X5">
        <v>0.13296843620823101</v>
      </c>
      <c r="Y5">
        <v>0.13765058434008501</v>
      </c>
      <c r="Z5">
        <v>0.14064441670261299</v>
      </c>
      <c r="AA5">
        <v>0.144695231864889</v>
      </c>
      <c r="AF5">
        <v>23</v>
      </c>
      <c r="AG5">
        <v>52</v>
      </c>
      <c r="AH5">
        <v>0.3</v>
      </c>
      <c r="AJ5" s="5">
        <v>0.105386898555361</v>
      </c>
      <c r="AK5" s="5">
        <v>0.11579675077773902</v>
      </c>
      <c r="AL5" s="5">
        <v>0.12628087746712599</v>
      </c>
      <c r="AM5" s="5">
        <v>0.13263134439641899</v>
      </c>
      <c r="AN5" s="5">
        <v>0.13768486486331999</v>
      </c>
      <c r="AO5" s="5">
        <v>0.14159284451211601</v>
      </c>
      <c r="AP5" s="5">
        <v>0.14501804012535199</v>
      </c>
      <c r="AU5">
        <v>15</v>
      </c>
      <c r="AV5">
        <v>35</v>
      </c>
      <c r="AW5">
        <v>0.3</v>
      </c>
      <c r="AY5" s="5">
        <v>0.10197027307293399</v>
      </c>
      <c r="AZ5" s="5">
        <v>0.11679659937209501</v>
      </c>
      <c r="BA5" s="5">
        <v>0.12797490665699099</v>
      </c>
      <c r="BB5" s="5">
        <v>0.13402827571824799</v>
      </c>
      <c r="BC5" s="5">
        <v>0.13878184160684201</v>
      </c>
      <c r="BD5" s="5">
        <v>0.14232987576167</v>
      </c>
      <c r="BE5" s="5">
        <v>0.14636926408286699</v>
      </c>
      <c r="BI5">
        <v>6</v>
      </c>
      <c r="BJ5">
        <v>14</v>
      </c>
      <c r="BK5">
        <v>0.3</v>
      </c>
      <c r="BM5" s="5">
        <v>0.10930059162469601</v>
      </c>
      <c r="BN5" s="5">
        <v>0.113645647944739</v>
      </c>
      <c r="BO5" s="5">
        <v>0.1257666696186</v>
      </c>
      <c r="BP5" s="5">
        <v>0.131131571504886</v>
      </c>
      <c r="BQ5" s="5">
        <v>0.13597655212210699</v>
      </c>
      <c r="BR5" s="5">
        <v>0.14079010892636201</v>
      </c>
      <c r="BS5" s="5">
        <v>0.144840924088638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16</v>
      </c>
      <c r="F6">
        <v>9.70024539141216E-2</v>
      </c>
      <c r="G6">
        <v>0.114865463229853</v>
      </c>
      <c r="H6">
        <v>0.125246748349535</v>
      </c>
      <c r="I6">
        <v>0.13215141707112901</v>
      </c>
      <c r="J6">
        <v>0.137393480415822</v>
      </c>
      <c r="K6">
        <v>0.14076439853393599</v>
      </c>
      <c r="L6">
        <v>0.14496090591996</v>
      </c>
      <c r="Q6">
        <v>40</v>
      </c>
      <c r="R6">
        <v>60</v>
      </c>
      <c r="S6">
        <v>0.4</v>
      </c>
      <c r="U6">
        <v>0.10715234550196601</v>
      </c>
      <c r="V6">
        <v>0.119633312669795</v>
      </c>
      <c r="W6">
        <v>0.12760067761167501</v>
      </c>
      <c r="X6">
        <v>0.13319697302979799</v>
      </c>
      <c r="Y6">
        <v>0.13794768220812201</v>
      </c>
      <c r="Z6">
        <v>0.14208705538875499</v>
      </c>
      <c r="AA6">
        <v>0.145469400347947</v>
      </c>
      <c r="AF6">
        <v>30</v>
      </c>
      <c r="AG6">
        <v>45</v>
      </c>
      <c r="AH6">
        <v>0.4</v>
      </c>
      <c r="AJ6" s="5">
        <v>0.107289467594907</v>
      </c>
      <c r="AK6" s="5">
        <v>0.12024750537775701</v>
      </c>
      <c r="AL6" s="5">
        <v>0.12737499750037801</v>
      </c>
      <c r="AM6" s="5">
        <v>0.133542634972418</v>
      </c>
      <c r="AN6" s="5">
        <v>0.137542029349841</v>
      </c>
      <c r="AO6" s="5">
        <v>0.14164997871750801</v>
      </c>
      <c r="AP6" s="5">
        <v>0.145643659674392</v>
      </c>
      <c r="AU6">
        <v>20</v>
      </c>
      <c r="AV6">
        <v>30</v>
      </c>
      <c r="AW6">
        <v>0.4</v>
      </c>
      <c r="AY6" s="5">
        <v>0.109580549231116</v>
      </c>
      <c r="AZ6" s="5">
        <v>0.12013038025670401</v>
      </c>
      <c r="BA6" s="5">
        <v>0.12764352826571901</v>
      </c>
      <c r="BB6" s="5">
        <v>0.133914007307464</v>
      </c>
      <c r="BC6" s="5">
        <v>0.13877898489657201</v>
      </c>
      <c r="BD6" s="5">
        <v>0.143104044244728</v>
      </c>
      <c r="BE6" s="5">
        <v>0.14616358094345699</v>
      </c>
      <c r="BI6">
        <v>8</v>
      </c>
      <c r="BJ6">
        <v>12</v>
      </c>
      <c r="BK6">
        <v>0.4</v>
      </c>
      <c r="BM6" s="5">
        <v>0.114019876990055</v>
      </c>
      <c r="BN6" s="5">
        <v>0.12001611184592</v>
      </c>
      <c r="BO6" s="5">
        <v>0.124286893698954</v>
      </c>
      <c r="BP6" s="5">
        <v>0.13170577026907301</v>
      </c>
      <c r="BQ6" s="5">
        <v>0.13644790931658901</v>
      </c>
      <c r="BR6" s="5">
        <v>0.14071583445935301</v>
      </c>
      <c r="BS6" s="5">
        <v>0.14500089986373399</v>
      </c>
      <c r="BX6">
        <v>3</v>
      </c>
      <c r="BY6">
        <v>7</v>
      </c>
      <c r="BZ6">
        <v>0.3</v>
      </c>
      <c r="CB6" s="5"/>
      <c r="CC6" s="5"/>
      <c r="CD6" s="5">
        <v>0.12268427923771499</v>
      </c>
      <c r="CE6" s="5">
        <v>0.130540232479081</v>
      </c>
      <c r="CF6" s="5">
        <v>0.13744204449040501</v>
      </c>
      <c r="CG6" s="5">
        <v>0.14141858518567099</v>
      </c>
      <c r="CH6" s="5">
        <v>0.145272287339345</v>
      </c>
    </row>
    <row r="7" spans="1:86">
      <c r="A7" s="4">
        <v>48</v>
      </c>
      <c r="B7" s="4">
        <v>72</v>
      </c>
      <c r="C7" s="4">
        <v>0.4</v>
      </c>
      <c r="D7" s="4"/>
      <c r="E7" s="4" t="s">
        <v>16</v>
      </c>
      <c r="F7">
        <v>0.1026216030144</v>
      </c>
      <c r="G7">
        <v>0.120038965528077</v>
      </c>
      <c r="H7">
        <v>0.12768923563003301</v>
      </c>
      <c r="I7">
        <v>0.13378831205560199</v>
      </c>
      <c r="J7">
        <v>0.13781341682545201</v>
      </c>
      <c r="K7">
        <v>0.141884228959614</v>
      </c>
      <c r="L7">
        <v>0.145052320648587</v>
      </c>
      <c r="Q7">
        <v>50</v>
      </c>
      <c r="R7">
        <v>50</v>
      </c>
      <c r="S7">
        <v>0.5</v>
      </c>
      <c r="U7">
        <v>0.11212587808131901</v>
      </c>
      <c r="V7">
        <v>0.124752537472897</v>
      </c>
      <c r="W7">
        <v>0.13085447060873601</v>
      </c>
      <c r="X7">
        <v>0.13546805769411999</v>
      </c>
      <c r="Y7">
        <v>0.138733277532259</v>
      </c>
      <c r="Z7">
        <v>0.138893253307356</v>
      </c>
      <c r="AA7">
        <v>0.145900763598655</v>
      </c>
      <c r="AF7">
        <v>38</v>
      </c>
      <c r="AG7">
        <v>37</v>
      </c>
      <c r="AH7">
        <v>0.5</v>
      </c>
      <c r="AJ7" s="5">
        <v>0.11070609307733301</v>
      </c>
      <c r="AK7" s="5">
        <v>0.125169617172256</v>
      </c>
      <c r="AL7" s="5">
        <v>0.13175433434365599</v>
      </c>
      <c r="AM7" s="5">
        <v>0.13529379836767499</v>
      </c>
      <c r="AN7" s="5">
        <v>0.13924177196024601</v>
      </c>
      <c r="AO7" s="5">
        <v>0.14251841863946299</v>
      </c>
      <c r="AP7" s="5">
        <v>0.14608359305590801</v>
      </c>
      <c r="AU7">
        <v>25</v>
      </c>
      <c r="AV7">
        <v>25</v>
      </c>
      <c r="AW7">
        <v>0.5</v>
      </c>
      <c r="AY7" s="5">
        <v>0.10965196698785599</v>
      </c>
      <c r="AZ7" s="5">
        <v>0.12424118633464</v>
      </c>
      <c r="BA7" s="5">
        <v>0.13014886317214799</v>
      </c>
      <c r="BB7" s="5">
        <v>0.13445678225868599</v>
      </c>
      <c r="BC7" s="5">
        <v>0.13847331689772599</v>
      </c>
      <c r="BD7" s="5">
        <v>0.142941211759362</v>
      </c>
      <c r="BE7" s="5">
        <v>0.14633784026990199</v>
      </c>
      <c r="BI7">
        <v>10</v>
      </c>
      <c r="BJ7">
        <v>10</v>
      </c>
      <c r="BK7">
        <v>0.5</v>
      </c>
      <c r="BM7" s="5">
        <v>0.125232464798187</v>
      </c>
      <c r="BN7" s="5">
        <v>0.12800633046995699</v>
      </c>
      <c r="BO7" s="5">
        <v>0.13305699422658801</v>
      </c>
      <c r="BP7" s="5">
        <v>0.13841618269233499</v>
      </c>
      <c r="BQ7" s="5">
        <v>0.14232416234113099</v>
      </c>
      <c r="BR7" s="5">
        <v>0.14549225403010399</v>
      </c>
      <c r="BS7" s="5">
        <v>0.14843215170273999</v>
      </c>
      <c r="BX7">
        <v>4</v>
      </c>
      <c r="BY7">
        <v>6</v>
      </c>
      <c r="BZ7">
        <v>0.4</v>
      </c>
      <c r="CB7" s="5"/>
      <c r="CC7" s="5"/>
      <c r="CD7" s="5">
        <v>0.121290204626156</v>
      </c>
      <c r="CE7" s="5">
        <v>0.12904331629781701</v>
      </c>
      <c r="CF7" s="5">
        <v>0.13514239272338699</v>
      </c>
      <c r="CG7" s="5">
        <v>0.139787403621737</v>
      </c>
      <c r="CH7" s="5">
        <v>0.142895504395048</v>
      </c>
    </row>
    <row r="8" spans="1:86">
      <c r="A8" s="4">
        <v>60</v>
      </c>
      <c r="B8" s="4">
        <v>60</v>
      </c>
      <c r="C8" s="4">
        <v>0.5</v>
      </c>
      <c r="D8" s="4"/>
      <c r="E8" s="4" t="s">
        <v>16</v>
      </c>
      <c r="F8">
        <v>0.112131591501858</v>
      </c>
      <c r="G8">
        <v>0.12314420959111801</v>
      </c>
      <c r="H8">
        <v>0.13103730006598999</v>
      </c>
      <c r="I8">
        <v>0.13527380139578801</v>
      </c>
      <c r="J8">
        <v>0.138521880972309</v>
      </c>
      <c r="K8">
        <v>0.14298977583394501</v>
      </c>
      <c r="L8">
        <v>0.14595218438350699</v>
      </c>
      <c r="Q8">
        <v>60</v>
      </c>
      <c r="R8">
        <v>40</v>
      </c>
      <c r="S8">
        <v>0.6</v>
      </c>
      <c r="U8">
        <v>0.11212587808131901</v>
      </c>
      <c r="V8">
        <v>0.125912361842349</v>
      </c>
      <c r="W8">
        <v>0.13381687915829801</v>
      </c>
      <c r="X8">
        <v>0.138004816413514</v>
      </c>
      <c r="Y8">
        <v>0.140795822346901</v>
      </c>
      <c r="Z8">
        <v>0.14407818244665799</v>
      </c>
      <c r="AA8">
        <v>0.146714926025487</v>
      </c>
      <c r="AF8">
        <v>45</v>
      </c>
      <c r="AG8">
        <v>30</v>
      </c>
      <c r="AH8">
        <v>0.6</v>
      </c>
      <c r="AJ8" s="5">
        <v>0.11070609307733301</v>
      </c>
      <c r="AK8" s="5">
        <v>0.126675103484329</v>
      </c>
      <c r="AL8" s="5">
        <v>0.13389401033557699</v>
      </c>
      <c r="AM8" s="5">
        <v>0.138001959703244</v>
      </c>
      <c r="AN8" s="5">
        <v>0.14428957900660699</v>
      </c>
      <c r="AO8" s="5">
        <v>0.14428957900660699</v>
      </c>
      <c r="AP8" s="5">
        <v>0.14728912478967399</v>
      </c>
      <c r="AU8">
        <v>30</v>
      </c>
      <c r="AV8">
        <v>20</v>
      </c>
      <c r="AW8">
        <v>0.6</v>
      </c>
      <c r="AY8" s="5">
        <v>0.10965196698785599</v>
      </c>
      <c r="AZ8" s="5">
        <v>0.12424118633464</v>
      </c>
      <c r="BA8" s="5">
        <v>0.13356548865457499</v>
      </c>
      <c r="BB8" s="5">
        <v>0.137662011181164</v>
      </c>
      <c r="BC8" s="5">
        <v>0.140561572104795</v>
      </c>
      <c r="BD8" s="5">
        <v>0.14422387467040701</v>
      </c>
      <c r="BE8" s="5">
        <v>0.147220563743204</v>
      </c>
      <c r="BI8">
        <v>12</v>
      </c>
      <c r="BJ8">
        <v>8</v>
      </c>
      <c r="BK8">
        <v>0.6</v>
      </c>
      <c r="BM8" s="5">
        <v>0.110843215170274</v>
      </c>
      <c r="BN8" s="5">
        <v>0.125232464798187</v>
      </c>
      <c r="BO8" s="5">
        <v>0.132545643088332</v>
      </c>
      <c r="BP8" s="5">
        <v>0.13620794565394301</v>
      </c>
      <c r="BQ8" s="5">
        <v>0.141435725447289</v>
      </c>
      <c r="BR8" s="5">
        <v>0.14413817336231899</v>
      </c>
      <c r="BS8" s="5">
        <v>0.14663779484820799</v>
      </c>
      <c r="BX8">
        <v>5</v>
      </c>
      <c r="BY8">
        <v>5</v>
      </c>
      <c r="BZ8">
        <v>0.5</v>
      </c>
      <c r="CB8" s="5"/>
      <c r="CC8" s="5">
        <v>0.1218872570725</v>
      </c>
      <c r="CD8" s="5">
        <v>0.12773208628407701</v>
      </c>
      <c r="CE8" s="5">
        <v>0.134508203043539</v>
      </c>
      <c r="CF8" s="5">
        <v>0.13893324725112999</v>
      </c>
      <c r="CG8" s="5">
        <v>0.14361539538298401</v>
      </c>
      <c r="CH8" s="5">
        <v>0.14669492905359999</v>
      </c>
    </row>
    <row r="9" spans="1:86">
      <c r="A9" s="4">
        <v>72</v>
      </c>
      <c r="B9" s="4">
        <v>48</v>
      </c>
      <c r="C9" s="4">
        <v>0.6</v>
      </c>
      <c r="D9" s="4"/>
      <c r="E9" s="4" t="s">
        <v>16</v>
      </c>
      <c r="F9">
        <v>0.112131591501858</v>
      </c>
      <c r="G9">
        <v>0.126135185243377</v>
      </c>
      <c r="H9">
        <v>0.13404255926959599</v>
      </c>
      <c r="I9">
        <v>0.13833619480478601</v>
      </c>
      <c r="J9">
        <v>0.14089580720633699</v>
      </c>
      <c r="K9">
        <v>0.14401819153099599</v>
      </c>
      <c r="L9">
        <v>0.14727769794859599</v>
      </c>
      <c r="Q9">
        <v>70</v>
      </c>
      <c r="R9">
        <v>30</v>
      </c>
      <c r="S9">
        <v>0.7</v>
      </c>
      <c r="U9">
        <v>0.11212587808131901</v>
      </c>
      <c r="V9">
        <v>0.125912361842349</v>
      </c>
      <c r="W9">
        <v>0.12960894493119601</v>
      </c>
      <c r="X9">
        <v>0.13407112637229199</v>
      </c>
      <c r="Y9">
        <v>0.13949316246396901</v>
      </c>
      <c r="Z9">
        <v>0.14022162358271401</v>
      </c>
      <c r="AA9">
        <v>0.14570936401059201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0.136042256458307</v>
      </c>
      <c r="CF9" s="5">
        <v>0.13971884257526701</v>
      </c>
      <c r="CG9" s="5">
        <v>0.144052472054231</v>
      </c>
      <c r="CH9" s="5">
        <v>0.14730626505129199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16</v>
      </c>
      <c r="F10">
        <v>0.112131591501858</v>
      </c>
      <c r="G10">
        <v>0.12636943548548299</v>
      </c>
      <c r="H10">
        <v>0.136173665130708</v>
      </c>
      <c r="I10">
        <v>0.13804481035728799</v>
      </c>
      <c r="J10">
        <v>0.143655389326759</v>
      </c>
      <c r="K10">
        <v>0.143875356017517</v>
      </c>
      <c r="L10">
        <v>0.14883174833525201</v>
      </c>
      <c r="Q10">
        <v>80</v>
      </c>
      <c r="R10">
        <v>20</v>
      </c>
      <c r="S10">
        <v>0.8</v>
      </c>
      <c r="U10">
        <v>0.11212587808131901</v>
      </c>
      <c r="V10">
        <v>0.125912361842349</v>
      </c>
      <c r="W10">
        <v>0.13786483761030399</v>
      </c>
      <c r="X10">
        <v>0.14110720376628599</v>
      </c>
      <c r="Y10">
        <v>0.144143886782858</v>
      </c>
      <c r="Z10">
        <v>0.147757625273887</v>
      </c>
      <c r="AA10">
        <v>0.15030295412408901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16</v>
      </c>
      <c r="F11">
        <v>0.112131591501858</v>
      </c>
      <c r="G11">
        <v>0.12636943548548299</v>
      </c>
      <c r="H11">
        <v>0.13813336837564499</v>
      </c>
      <c r="I11">
        <v>0.14158998780184701</v>
      </c>
      <c r="J11">
        <v>0.144740939229202</v>
      </c>
      <c r="K11">
        <v>0.14781190276900899</v>
      </c>
      <c r="L11">
        <v>0.15085144249585</v>
      </c>
      <c r="Q11">
        <v>90</v>
      </c>
      <c r="R11">
        <v>10</v>
      </c>
      <c r="S11">
        <v>0.9</v>
      </c>
      <c r="U11">
        <v>0.11212587808131901</v>
      </c>
      <c r="V11">
        <v>0.125912361842349</v>
      </c>
      <c r="W11">
        <v>0.13786483761030399</v>
      </c>
      <c r="X11">
        <v>0.142864080582083</v>
      </c>
      <c r="Y11">
        <v>0.145363702067972</v>
      </c>
      <c r="Z11">
        <v>0.14813756773974199</v>
      </c>
      <c r="AA11">
        <v>0.15098856458879001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16</v>
      </c>
      <c r="F12">
        <v>0.112131591501858</v>
      </c>
      <c r="G12">
        <v>0.12636943548548299</v>
      </c>
      <c r="H12">
        <v>0.13813336837564499</v>
      </c>
      <c r="I12">
        <v>0.142986919123675</v>
      </c>
      <c r="J12">
        <v>0.14449240543574801</v>
      </c>
      <c r="K12">
        <v>0.148797467812017</v>
      </c>
      <c r="L12">
        <v>0.15023439307761899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CB90-42CA-4D5C-BD07-29038B44D0F2}">
  <dimension ref="A1:CH13"/>
  <sheetViews>
    <sheetView workbookViewId="0">
      <selection activeCell="BX26" sqref="BX26"/>
    </sheetView>
  </sheetViews>
  <sheetFormatPr defaultRowHeight="14.4"/>
  <sheetData>
    <row r="1" spans="1:86">
      <c r="A1" t="s">
        <v>9</v>
      </c>
      <c r="B1">
        <v>120</v>
      </c>
      <c r="D1" t="s">
        <v>10</v>
      </c>
      <c r="E1" t="s">
        <v>16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9</v>
      </c>
      <c r="R1">
        <v>100</v>
      </c>
      <c r="T1" t="s">
        <v>10</v>
      </c>
      <c r="U1" t="s">
        <v>16</v>
      </c>
      <c r="V1">
        <v>0.2</v>
      </c>
      <c r="W1">
        <v>0.4</v>
      </c>
      <c r="X1">
        <v>0.6</v>
      </c>
      <c r="Y1">
        <v>0.8</v>
      </c>
      <c r="Z1">
        <v>1</v>
      </c>
      <c r="AA1">
        <v>1.2</v>
      </c>
      <c r="AB1">
        <v>1.4</v>
      </c>
      <c r="AF1" t="s">
        <v>9</v>
      </c>
      <c r="AG1">
        <v>75</v>
      </c>
      <c r="AI1" t="s">
        <v>10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9</v>
      </c>
      <c r="AV1">
        <v>50</v>
      </c>
      <c r="AX1" t="s">
        <v>10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9</v>
      </c>
      <c r="BJ1">
        <v>20</v>
      </c>
      <c r="BL1" t="s">
        <v>10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11</v>
      </c>
      <c r="B2" t="s">
        <v>12</v>
      </c>
      <c r="C2" t="s">
        <v>14</v>
      </c>
      <c r="Q2" t="s">
        <v>11</v>
      </c>
      <c r="R2" t="s">
        <v>12</v>
      </c>
      <c r="S2" t="s">
        <v>14</v>
      </c>
      <c r="AF2" t="s">
        <v>11</v>
      </c>
      <c r="AG2" t="s">
        <v>12</v>
      </c>
      <c r="AH2" t="s">
        <v>14</v>
      </c>
      <c r="AU2" t="s">
        <v>11</v>
      </c>
      <c r="AV2" t="s">
        <v>12</v>
      </c>
      <c r="AW2" t="s">
        <v>27</v>
      </c>
      <c r="BI2" t="s">
        <v>11</v>
      </c>
      <c r="BJ2" t="s">
        <v>12</v>
      </c>
      <c r="BK2" t="s">
        <v>27</v>
      </c>
      <c r="BX2" t="s">
        <v>9</v>
      </c>
      <c r="BY2">
        <v>10</v>
      </c>
      <c r="CA2" t="s">
        <v>10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16</v>
      </c>
      <c r="D3" s="4"/>
      <c r="E3" s="4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Q3">
        <v>10</v>
      </c>
      <c r="R3">
        <v>90</v>
      </c>
      <c r="S3">
        <v>0.1</v>
      </c>
      <c r="U3">
        <v>5.8119112199959098</v>
      </c>
      <c r="V3">
        <v>5.0299822090004902</v>
      </c>
      <c r="W3">
        <v>4.2381660687724203</v>
      </c>
      <c r="X3">
        <v>3.7753084259340199</v>
      </c>
      <c r="Y3">
        <v>3.5381048210692101</v>
      </c>
      <c r="Z3">
        <v>3.3566366261265199</v>
      </c>
      <c r="AA3">
        <v>3.3566366261265199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11</v>
      </c>
      <c r="BY3" t="s">
        <v>12</v>
      </c>
      <c r="BZ3" t="s">
        <v>27</v>
      </c>
    </row>
    <row r="4" spans="1:86">
      <c r="A4" s="4">
        <v>12</v>
      </c>
      <c r="B4" s="4">
        <v>108</v>
      </c>
      <c r="C4" s="4">
        <v>0.1</v>
      </c>
      <c r="D4" s="4"/>
      <c r="E4" s="4" t="s">
        <v>16</v>
      </c>
      <c r="F4">
        <v>5.8033657071193101</v>
      </c>
      <c r="G4">
        <v>5.0638142736314</v>
      </c>
      <c r="H4">
        <v>4.2055006270598101</v>
      </c>
      <c r="I4">
        <v>3.72633942893808</v>
      </c>
      <c r="J4">
        <v>3.4959897337183099</v>
      </c>
      <c r="K4">
        <v>3.2896724706156801</v>
      </c>
      <c r="L4">
        <v>3.29780966547087</v>
      </c>
      <c r="Q4">
        <v>20</v>
      </c>
      <c r="R4">
        <v>80</v>
      </c>
      <c r="S4">
        <v>0.2</v>
      </c>
      <c r="U4">
        <v>5.7989033744567902</v>
      </c>
      <c r="V4">
        <v>5.7978825794032698</v>
      </c>
      <c r="W4">
        <v>4.0824510747513596</v>
      </c>
      <c r="X4">
        <v>3.6929740134744899</v>
      </c>
      <c r="Y4">
        <v>3.4809111324991902</v>
      </c>
      <c r="Z4">
        <v>3.2960013999475</v>
      </c>
      <c r="AA4">
        <v>3.1707935952401698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16</v>
      </c>
      <c r="F5">
        <v>5.8059614431125501</v>
      </c>
      <c r="G5">
        <v>5.0303905270218996</v>
      </c>
      <c r="H5">
        <v>4.0920465482544399</v>
      </c>
      <c r="I5">
        <v>3.6613293668154099</v>
      </c>
      <c r="J5">
        <v>3.4089596640125999</v>
      </c>
      <c r="K5">
        <v>3.2705106891824798</v>
      </c>
      <c r="L5">
        <v>3.1466736664041699</v>
      </c>
      <c r="Q5">
        <v>30</v>
      </c>
      <c r="R5">
        <v>70</v>
      </c>
      <c r="S5">
        <v>0.3</v>
      </c>
      <c r="U5">
        <v>5.8034532038381901</v>
      </c>
      <c r="V5">
        <v>4.8432642109254198</v>
      </c>
      <c r="W5">
        <v>3.94697698836293</v>
      </c>
      <c r="X5">
        <v>3.5458628634759499</v>
      </c>
      <c r="Y5">
        <v>3.2724064514247302</v>
      </c>
      <c r="Z5">
        <v>3.1444862484323499</v>
      </c>
      <c r="AA5">
        <v>3.04316504797736</v>
      </c>
      <c r="AF5">
        <v>23</v>
      </c>
      <c r="AG5">
        <v>52</v>
      </c>
      <c r="AH5">
        <v>0.3</v>
      </c>
      <c r="AJ5" s="5">
        <v>1.5488421409506801</v>
      </c>
      <c r="AK5" s="5">
        <v>1.4488910013727401</v>
      </c>
      <c r="AL5" s="5">
        <v>1.3393572361620301</v>
      </c>
      <c r="AM5" s="5">
        <v>1.2995974831896799</v>
      </c>
      <c r="AN5" s="5">
        <v>1.2711587232472501</v>
      </c>
      <c r="AO5" s="5">
        <v>1.2555333597024401</v>
      </c>
      <c r="AP5" s="5">
        <v>1.23972850889292</v>
      </c>
      <c r="AU5">
        <v>15</v>
      </c>
      <c r="AV5">
        <v>35</v>
      </c>
      <c r="AW5">
        <v>0.3</v>
      </c>
      <c r="AY5" s="5">
        <v>1.5475857300976801</v>
      </c>
      <c r="AZ5" s="5">
        <v>1.4560372535789401</v>
      </c>
      <c r="BA5" s="5">
        <v>1.34681925300059</v>
      </c>
      <c r="BB5" s="5">
        <v>1.3098880863666098</v>
      </c>
      <c r="BC5" s="5">
        <v>1.2784944342328699</v>
      </c>
      <c r="BD5" s="5">
        <v>1.26238379030569</v>
      </c>
      <c r="BE5" s="5">
        <v>1.26116726551152</v>
      </c>
      <c r="BI5">
        <v>6</v>
      </c>
      <c r="BJ5">
        <v>14</v>
      </c>
      <c r="BK5">
        <v>0.3</v>
      </c>
      <c r="BM5" s="5">
        <v>1.5211778353171099</v>
      </c>
      <c r="BN5" s="5">
        <v>1.45867970497611</v>
      </c>
      <c r="BO5" s="5">
        <v>1.3382869602502101</v>
      </c>
      <c r="BP5" s="5">
        <v>1.30803338463123</v>
      </c>
      <c r="BQ5" s="5">
        <v>1.2839089667184</v>
      </c>
      <c r="BR5" s="5">
        <v>1.27753384498283</v>
      </c>
      <c r="BS5" s="5">
        <v>1.2719830351296399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16</v>
      </c>
      <c r="F6">
        <v>5.7906203517368002</v>
      </c>
      <c r="G6">
        <v>4.8765712952430897</v>
      </c>
      <c r="H6">
        <v>3.9236153644238301</v>
      </c>
      <c r="I6">
        <v>3.52670108204275</v>
      </c>
      <c r="J6">
        <v>3.3039927669378999</v>
      </c>
      <c r="K6">
        <v>3.1537609006328902</v>
      </c>
      <c r="L6">
        <v>3.0634934523288702</v>
      </c>
      <c r="Q6">
        <v>40</v>
      </c>
      <c r="R6">
        <v>60</v>
      </c>
      <c r="S6">
        <v>0.4</v>
      </c>
      <c r="U6">
        <v>5.8117070609852099</v>
      </c>
      <c r="V6">
        <v>4.8020532563362197</v>
      </c>
      <c r="W6">
        <v>3.8019657596173402</v>
      </c>
      <c r="X6">
        <v>3.4011141248869801</v>
      </c>
      <c r="Y6">
        <v>3.2131711727476802</v>
      </c>
      <c r="Z6">
        <v>3.06848076530463</v>
      </c>
      <c r="AA6">
        <v>2.98769212821185</v>
      </c>
      <c r="AF6">
        <v>30</v>
      </c>
      <c r="AG6">
        <v>45</v>
      </c>
      <c r="AH6">
        <v>0.4</v>
      </c>
      <c r="AJ6" s="5">
        <v>1.5475724347447399</v>
      </c>
      <c r="AK6" s="5">
        <v>1.4356255629751002</v>
      </c>
      <c r="AL6" s="5">
        <v>1.31940755907291</v>
      </c>
      <c r="AM6" s="5">
        <v>1.27905283905642</v>
      </c>
      <c r="AN6" s="5">
        <v>1.2553671677906699</v>
      </c>
      <c r="AO6" s="5">
        <v>1.24485719129021</v>
      </c>
      <c r="AP6" s="5">
        <v>1.22727741086296</v>
      </c>
      <c r="AU6">
        <v>20</v>
      </c>
      <c r="AV6">
        <v>30</v>
      </c>
      <c r="AW6">
        <v>0.4</v>
      </c>
      <c r="AY6" s="5">
        <v>1.5380961719355</v>
      </c>
      <c r="AZ6" s="5">
        <v>1.4379788404457901</v>
      </c>
      <c r="BA6" s="5">
        <v>1.33545172623538</v>
      </c>
      <c r="BB6" s="5">
        <v>1.29247449785113</v>
      </c>
      <c r="BC6" s="5">
        <v>1.2710889226443101</v>
      </c>
      <c r="BD6" s="5">
        <v>1.25200676733464</v>
      </c>
      <c r="BE6" s="5">
        <v>1.23808985664285</v>
      </c>
      <c r="BI6">
        <v>8</v>
      </c>
      <c r="BJ6">
        <v>12</v>
      </c>
      <c r="BK6">
        <v>0.4</v>
      </c>
      <c r="BM6" s="5">
        <v>1.5238867634789901</v>
      </c>
      <c r="BN6" s="5">
        <v>1.4749365977856499</v>
      </c>
      <c r="BO6" s="5">
        <v>1.3323871473823099</v>
      </c>
      <c r="BP6" s="5">
        <v>1.28308133099778</v>
      </c>
      <c r="BQ6" s="5">
        <v>1.2666648939529399</v>
      </c>
      <c r="BR6" s="5">
        <v>1.25143174331991</v>
      </c>
      <c r="BS6" s="5">
        <v>1.2442223381872399</v>
      </c>
      <c r="BX6">
        <v>3</v>
      </c>
      <c r="BY6">
        <v>7</v>
      </c>
      <c r="BZ6">
        <v>0.3</v>
      </c>
      <c r="CB6" s="5"/>
      <c r="CC6" s="5"/>
      <c r="CD6" s="5">
        <v>1.34671621401529</v>
      </c>
      <c r="CE6" s="5">
        <v>1.32834203624977</v>
      </c>
      <c r="CF6" s="5">
        <v>1.3230039520436601</v>
      </c>
      <c r="CG6" s="5">
        <v>1.3153159142050803</v>
      </c>
      <c r="CH6" s="5">
        <v>1.31575466085216</v>
      </c>
    </row>
    <row r="7" spans="1:86">
      <c r="A7" s="4">
        <v>48</v>
      </c>
      <c r="B7" s="4">
        <v>72</v>
      </c>
      <c r="C7" s="4">
        <v>0.4</v>
      </c>
      <c r="D7" s="4"/>
      <c r="E7" s="4" t="s">
        <v>16</v>
      </c>
      <c r="F7">
        <v>5.7836789453728796</v>
      </c>
      <c r="G7">
        <v>4.84965147140315</v>
      </c>
      <c r="H7">
        <v>3.7756000816636002</v>
      </c>
      <c r="I7">
        <v>3.4147052818852601</v>
      </c>
      <c r="J7">
        <v>3.15379006620585</v>
      </c>
      <c r="K7">
        <v>3.04412751188497</v>
      </c>
      <c r="L7">
        <v>2.94344795403505</v>
      </c>
      <c r="Q7">
        <v>50</v>
      </c>
      <c r="R7">
        <v>50</v>
      </c>
      <c r="S7">
        <v>0.5</v>
      </c>
      <c r="U7">
        <v>5.7909995041852502</v>
      </c>
      <c r="V7">
        <v>4.9400355819990001</v>
      </c>
      <c r="W7">
        <v>3.6162685565957902</v>
      </c>
      <c r="X7">
        <v>3.2700148744422002</v>
      </c>
      <c r="Y7">
        <v>3.0417067693294801</v>
      </c>
      <c r="Z7">
        <v>3.05483127716044</v>
      </c>
      <c r="AA7">
        <v>2.87811707060985</v>
      </c>
      <c r="AF7">
        <v>38</v>
      </c>
      <c r="AG7">
        <v>37</v>
      </c>
      <c r="AH7">
        <v>0.5</v>
      </c>
      <c r="AJ7" s="5">
        <v>1.5480311244212299</v>
      </c>
      <c r="AK7" s="5">
        <v>1.46389148332928</v>
      </c>
      <c r="AL7" s="5">
        <v>1.31000442070485</v>
      </c>
      <c r="AM7" s="5">
        <v>1.2628690706880601</v>
      </c>
      <c r="AN7" s="5">
        <v>1.2332171097897</v>
      </c>
      <c r="AO7" s="5">
        <v>1.2287066613041999</v>
      </c>
      <c r="AP7" s="5">
        <v>1.2171330565684</v>
      </c>
      <c r="AU7">
        <v>25</v>
      </c>
      <c r="AV7">
        <v>25</v>
      </c>
      <c r="AW7">
        <v>0.5</v>
      </c>
      <c r="AY7" s="5">
        <v>1.53679655118544</v>
      </c>
      <c r="AZ7" s="5">
        <v>1.4650016452999199</v>
      </c>
      <c r="BA7" s="5">
        <v>1.32552009758789</v>
      </c>
      <c r="BB7" s="5">
        <v>1.2702081055119201</v>
      </c>
      <c r="BC7" s="5">
        <v>1.2482608016433001</v>
      </c>
      <c r="BD7" s="5">
        <v>1.2357465506868699</v>
      </c>
      <c r="BE7" s="5">
        <v>1.22793885467182</v>
      </c>
      <c r="BI7">
        <v>10</v>
      </c>
      <c r="BJ7">
        <v>10</v>
      </c>
      <c r="BK7">
        <v>0.5</v>
      </c>
      <c r="BM7" s="5">
        <v>1.4822457180653901</v>
      </c>
      <c r="BN7" s="5">
        <v>1.3276905639556302</v>
      </c>
      <c r="BO7" s="5">
        <v>1.2810737327035699</v>
      </c>
      <c r="BP7" s="5">
        <v>1.2567731513642599</v>
      </c>
      <c r="BQ7" s="5">
        <v>1.2514982200846201</v>
      </c>
      <c r="BR7" s="5">
        <v>1.24264683886364</v>
      </c>
      <c r="BS7" s="5">
        <v>1.52945751636159</v>
      </c>
      <c r="BX7">
        <v>4</v>
      </c>
      <c r="BY7">
        <v>6</v>
      </c>
      <c r="BZ7">
        <v>0.4</v>
      </c>
      <c r="CB7" s="5"/>
      <c r="CC7" s="5"/>
      <c r="CD7" s="5">
        <v>1.3571530660745801</v>
      </c>
      <c r="CE7" s="5">
        <v>1.33563786117657</v>
      </c>
      <c r="CF7" s="5">
        <v>1.32357897605839</v>
      </c>
      <c r="CG7" s="5">
        <v>1.3214783102935899</v>
      </c>
      <c r="CH7" s="5">
        <v>1.3222594122789202</v>
      </c>
    </row>
    <row r="8" spans="1:86">
      <c r="A8" s="4">
        <v>60</v>
      </c>
      <c r="B8" s="4">
        <v>60</v>
      </c>
      <c r="C8" s="4">
        <v>0.5</v>
      </c>
      <c r="D8" s="4"/>
      <c r="E8" s="4" t="s">
        <v>16</v>
      </c>
      <c r="F8">
        <v>5.7992825269052402</v>
      </c>
      <c r="G8">
        <v>4.7775250094788104</v>
      </c>
      <c r="H8">
        <v>3.64015516084813</v>
      </c>
      <c r="I8">
        <v>3.2206958905707701</v>
      </c>
      <c r="J8">
        <v>3.04832735439087</v>
      </c>
      <c r="K8">
        <v>2.9096158894041402</v>
      </c>
      <c r="L8">
        <v>2.83072301455362</v>
      </c>
      <c r="Q8">
        <v>60</v>
      </c>
      <c r="R8">
        <v>40</v>
      </c>
      <c r="S8">
        <v>0.6</v>
      </c>
      <c r="U8">
        <v>5.7909995041852502</v>
      </c>
      <c r="V8">
        <v>5.2605360632309601</v>
      </c>
      <c r="W8">
        <v>3.6782745647038202</v>
      </c>
      <c r="X8">
        <v>3.1168372852684598</v>
      </c>
      <c r="Y8">
        <v>2.9663137632338699</v>
      </c>
      <c r="Z8">
        <v>2.8056114562370502</v>
      </c>
      <c r="AA8">
        <v>2.76950447691544</v>
      </c>
      <c r="AF8">
        <v>45</v>
      </c>
      <c r="AG8">
        <v>30</v>
      </c>
      <c r="AH8">
        <v>0.6</v>
      </c>
      <c r="AJ8" s="5">
        <v>1.5480311244212299</v>
      </c>
      <c r="AK8" s="5">
        <v>1.4821559744330299</v>
      </c>
      <c r="AL8" s="5">
        <v>1.3165357628374901</v>
      </c>
      <c r="AM8" s="5">
        <v>1.2456748554961301</v>
      </c>
      <c r="AN8" s="5">
        <v>1.2456748554961301</v>
      </c>
      <c r="AO8" s="5">
        <v>1.2076335268915099</v>
      </c>
      <c r="AP8" s="5">
        <v>1.2042166211854799</v>
      </c>
      <c r="AU8">
        <v>30</v>
      </c>
      <c r="AV8">
        <v>20</v>
      </c>
      <c r="AW8">
        <v>0.6</v>
      </c>
      <c r="AY8" s="5">
        <v>1.53679655118544</v>
      </c>
      <c r="AZ8" s="5">
        <v>1.4650016452999199</v>
      </c>
      <c r="BA8" s="5">
        <v>1.3310542882498899</v>
      </c>
      <c r="BB8" s="5">
        <v>1.2575309864819499</v>
      </c>
      <c r="BC8" s="5">
        <v>1.22485433278933</v>
      </c>
      <c r="BD8" s="5">
        <v>1.2184326773184599</v>
      </c>
      <c r="BE8" s="5">
        <v>1.2067992434944099</v>
      </c>
      <c r="BI8">
        <v>12</v>
      </c>
      <c r="BJ8">
        <v>8</v>
      </c>
      <c r="BK8">
        <v>0.6</v>
      </c>
      <c r="BM8" s="5">
        <v>1.52945751636159</v>
      </c>
      <c r="BN8" s="5">
        <v>1.4822457180653901</v>
      </c>
      <c r="BO8" s="5">
        <v>1.3673373064279699</v>
      </c>
      <c r="BP8" s="5">
        <v>1.26779832279122</v>
      </c>
      <c r="BQ8" s="5">
        <v>1.23872803358406</v>
      </c>
      <c r="BR8" s="5">
        <v>1.2391268941723099</v>
      </c>
      <c r="BS8" s="5">
        <v>1.2321268908484699</v>
      </c>
      <c r="BX8">
        <v>5</v>
      </c>
      <c r="BY8">
        <v>5</v>
      </c>
      <c r="BZ8">
        <v>0.5</v>
      </c>
      <c r="CB8" s="5"/>
      <c r="CC8" s="5">
        <v>1.47831029359463</v>
      </c>
      <c r="CD8" s="5">
        <v>1.3286910392644997</v>
      </c>
      <c r="CE8" s="5">
        <v>1.3025689945721701</v>
      </c>
      <c r="CF8" s="5">
        <v>1.29259083218937</v>
      </c>
      <c r="CG8" s="5">
        <v>1.2766762947180801</v>
      </c>
      <c r="CH8" s="5">
        <v>1.27577221071804</v>
      </c>
    </row>
    <row r="9" spans="1:86">
      <c r="A9" s="4">
        <v>72</v>
      </c>
      <c r="B9" s="4">
        <v>48</v>
      </c>
      <c r="C9" s="4">
        <v>0.6</v>
      </c>
      <c r="D9" s="4"/>
      <c r="E9" s="4" t="s">
        <v>16</v>
      </c>
      <c r="F9">
        <v>5.7992825269052402</v>
      </c>
      <c r="G9">
        <v>4.8221191705311002</v>
      </c>
      <c r="H9">
        <v>3.6671624814069399</v>
      </c>
      <c r="I9">
        <v>3.13564907982617</v>
      </c>
      <c r="J9">
        <v>2.97372181876512</v>
      </c>
      <c r="K9">
        <v>2.8050573103508598</v>
      </c>
      <c r="L9">
        <v>2.7395805990608602</v>
      </c>
      <c r="Q9">
        <v>70</v>
      </c>
      <c r="R9">
        <v>30</v>
      </c>
      <c r="S9">
        <v>0.7</v>
      </c>
      <c r="U9">
        <v>5.7909995041852502</v>
      </c>
      <c r="V9">
        <v>5.2605360632309601</v>
      </c>
      <c r="W9">
        <v>5.07413888645842</v>
      </c>
      <c r="X9">
        <v>4.2904891066584998</v>
      </c>
      <c r="Y9">
        <v>3.1097500510397502</v>
      </c>
      <c r="Z9">
        <v>3.0420567562049698</v>
      </c>
      <c r="AA9">
        <v>2.8231982967305398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1.27852102493875</v>
      </c>
      <c r="CF9" s="5">
        <v>1.2608947107762101</v>
      </c>
      <c r="CG9" s="5">
        <v>1.25474561004065</v>
      </c>
      <c r="CH9" s="5">
        <v>1.25378834462884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16</v>
      </c>
      <c r="F10">
        <v>5.7992825269052402</v>
      </c>
      <c r="G10">
        <v>5.4922273748067703</v>
      </c>
      <c r="H10">
        <v>3.7991366990404498</v>
      </c>
      <c r="I10">
        <v>3.3095342257998599</v>
      </c>
      <c r="J10">
        <v>2.8568553679236999</v>
      </c>
      <c r="K10">
        <v>2.8924373669320702</v>
      </c>
      <c r="L10">
        <v>2.67961618105987</v>
      </c>
      <c r="Q10">
        <v>80</v>
      </c>
      <c r="R10">
        <v>20</v>
      </c>
      <c r="S10">
        <v>0.8</v>
      </c>
      <c r="U10">
        <v>5.7909995041852502</v>
      </c>
      <c r="V10">
        <v>5.2605360632309601</v>
      </c>
      <c r="W10">
        <v>3.9712719106366801</v>
      </c>
      <c r="X10">
        <v>3.2278414559453998</v>
      </c>
      <c r="Y10">
        <v>2.8326771079417798</v>
      </c>
      <c r="Z10">
        <v>2.7072359786507998</v>
      </c>
      <c r="AA10">
        <v>2.6053606323096199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16</v>
      </c>
      <c r="F11">
        <v>5.7992825269052402</v>
      </c>
      <c r="G11">
        <v>5.4922273748067703</v>
      </c>
      <c r="H11">
        <v>4.0078455391256096</v>
      </c>
      <c r="I11">
        <v>3.2151252661358498</v>
      </c>
      <c r="J11">
        <v>2.8200775804240599</v>
      </c>
      <c r="K11">
        <v>2.7182313996558398</v>
      </c>
      <c r="L11">
        <v>2.6102896141394698</v>
      </c>
      <c r="Q11">
        <v>90</v>
      </c>
      <c r="R11">
        <v>10</v>
      </c>
      <c r="S11">
        <v>0.9</v>
      </c>
      <c r="U11">
        <v>5.7909995041852502</v>
      </c>
      <c r="V11">
        <v>5.2605360632309601</v>
      </c>
      <c r="W11">
        <v>3.9712719106366801</v>
      </c>
      <c r="X11">
        <v>3.4122845393297698</v>
      </c>
      <c r="Y11">
        <v>2.97208854667949</v>
      </c>
      <c r="Z11">
        <v>2.6909324233674501</v>
      </c>
      <c r="AA11">
        <v>2.60816052731355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16</v>
      </c>
      <c r="F12">
        <v>5.7992825269052402</v>
      </c>
      <c r="G12">
        <v>5.4922273748067703</v>
      </c>
      <c r="H12">
        <v>4.0078455391256096</v>
      </c>
      <c r="I12">
        <v>3.3817190188701201</v>
      </c>
      <c r="J12">
        <v>3.0886050106454301</v>
      </c>
      <c r="K12">
        <v>2.6917782249832301</v>
      </c>
      <c r="L12">
        <v>2.6834368711173302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FA0A-0547-4874-9D94-9686CA6AC627}">
  <dimension ref="A1:CH13"/>
  <sheetViews>
    <sheetView topLeftCell="BL1" workbookViewId="0">
      <selection activeCell="BU18" sqref="BU18"/>
    </sheetView>
  </sheetViews>
  <sheetFormatPr defaultRowHeight="14.4"/>
  <sheetData>
    <row r="1" spans="1:86">
      <c r="A1" t="s">
        <v>9</v>
      </c>
      <c r="B1">
        <v>120</v>
      </c>
      <c r="D1" t="s">
        <v>10</v>
      </c>
      <c r="E1" t="s">
        <v>16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9</v>
      </c>
      <c r="R1">
        <v>100</v>
      </c>
      <c r="T1" t="s">
        <v>10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9</v>
      </c>
      <c r="AG1">
        <v>75</v>
      </c>
      <c r="AI1" t="s">
        <v>10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9</v>
      </c>
      <c r="AV1">
        <v>50</v>
      </c>
      <c r="AX1" t="s">
        <v>10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9</v>
      </c>
      <c r="BJ1">
        <v>20</v>
      </c>
      <c r="BL1" t="s">
        <v>10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11</v>
      </c>
      <c r="B2" t="s">
        <v>12</v>
      </c>
      <c r="C2" t="s">
        <v>14</v>
      </c>
      <c r="Q2" t="s">
        <v>11</v>
      </c>
      <c r="R2" t="s">
        <v>12</v>
      </c>
      <c r="S2" t="s">
        <v>14</v>
      </c>
      <c r="AF2" t="s">
        <v>11</v>
      </c>
      <c r="AG2" t="s">
        <v>12</v>
      </c>
      <c r="AH2" t="s">
        <v>14</v>
      </c>
      <c r="AU2" t="s">
        <v>11</v>
      </c>
      <c r="AV2" t="s">
        <v>12</v>
      </c>
      <c r="AW2" t="s">
        <v>27</v>
      </c>
      <c r="BI2" t="s">
        <v>11</v>
      </c>
      <c r="BJ2" t="s">
        <v>12</v>
      </c>
      <c r="BK2" t="s">
        <v>27</v>
      </c>
      <c r="BX2" t="s">
        <v>9</v>
      </c>
      <c r="BY2">
        <v>10</v>
      </c>
      <c r="CA2" t="s">
        <v>10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16</v>
      </c>
      <c r="D3" s="4"/>
      <c r="E3" s="4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Q3">
        <v>10</v>
      </c>
      <c r="R3">
        <v>90</v>
      </c>
      <c r="S3">
        <v>0.1</v>
      </c>
      <c r="U3">
        <v>8.0435569964322204E-2</v>
      </c>
      <c r="V3">
        <v>0.12852668060509401</v>
      </c>
      <c r="W3">
        <v>0.14688792362725001</v>
      </c>
      <c r="X3">
        <v>0.15841263571150299</v>
      </c>
      <c r="Y3">
        <v>0.16493143516130801</v>
      </c>
      <c r="Z3">
        <v>0.17087437786002499</v>
      </c>
      <c r="AA3">
        <v>0.17087437786002499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11</v>
      </c>
      <c r="BY3" t="s">
        <v>12</v>
      </c>
      <c r="BZ3" t="s">
        <v>27</v>
      </c>
    </row>
    <row r="4" spans="1:86">
      <c r="A4" s="4">
        <v>12</v>
      </c>
      <c r="B4" s="4">
        <v>108</v>
      </c>
      <c r="C4" s="4">
        <v>0.1</v>
      </c>
      <c r="D4" s="4"/>
      <c r="E4" s="4" t="s">
        <v>16</v>
      </c>
      <c r="F4">
        <v>7.8036166834793294E-2</v>
      </c>
      <c r="G4">
        <v>0.12765329786594501</v>
      </c>
      <c r="H4">
        <v>0.14607818821322199</v>
      </c>
      <c r="I4">
        <v>0.157652908910069</v>
      </c>
      <c r="J4">
        <v>0.16538605891216601</v>
      </c>
      <c r="K4">
        <v>0.170455113734234</v>
      </c>
      <c r="L4">
        <v>0.172659028650893</v>
      </c>
      <c r="Q4">
        <v>20</v>
      </c>
      <c r="R4">
        <v>80</v>
      </c>
      <c r="S4">
        <v>0.2</v>
      </c>
      <c r="U4">
        <v>7.69521417577472E-2</v>
      </c>
      <c r="V4">
        <v>7.7177938220673301E-2</v>
      </c>
      <c r="W4">
        <v>0.144689565223101</v>
      </c>
      <c r="X4">
        <v>0.15646128954531999</v>
      </c>
      <c r="Y4">
        <v>0.16371506405901201</v>
      </c>
      <c r="Z4">
        <v>0.16975448802041099</v>
      </c>
      <c r="AA4">
        <v>0.17340663215230501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16</v>
      </c>
      <c r="F5">
        <v>7.6289906493997195E-2</v>
      </c>
      <c r="G5">
        <v>0.12587571900009001</v>
      </c>
      <c r="H5">
        <v>0.143935900071679</v>
      </c>
      <c r="I5">
        <v>0.15552324920605001</v>
      </c>
      <c r="J5">
        <v>0.16324882214563199</v>
      </c>
      <c r="K5">
        <v>0.16979388874548501</v>
      </c>
      <c r="L5">
        <v>0.17432648754154101</v>
      </c>
      <c r="Q5">
        <v>30</v>
      </c>
      <c r="R5">
        <v>70</v>
      </c>
      <c r="S5">
        <v>0.3</v>
      </c>
      <c r="U5">
        <v>9.5801347605824996E-2</v>
      </c>
      <c r="V5">
        <v>0.126068681525454</v>
      </c>
      <c r="W5">
        <v>0.1441591708471</v>
      </c>
      <c r="X5">
        <v>0.15609203403212299</v>
      </c>
      <c r="Y5">
        <v>0.162795713807276</v>
      </c>
      <c r="Z5">
        <v>0.16894172178137701</v>
      </c>
      <c r="AA5">
        <v>0.173586966240145</v>
      </c>
      <c r="AF5">
        <v>23</v>
      </c>
      <c r="AG5">
        <v>52</v>
      </c>
      <c r="AH5">
        <v>0.3</v>
      </c>
      <c r="AJ5" s="5">
        <v>9.6675235482474503E-2</v>
      </c>
      <c r="AK5" s="5">
        <v>0.12621567653823201</v>
      </c>
      <c r="AL5" s="5">
        <v>0.144136439659557</v>
      </c>
      <c r="AM5" s="5">
        <v>0.15496153630498999</v>
      </c>
      <c r="AN5" s="5">
        <v>0.16297352220761196</v>
      </c>
      <c r="AO5" s="5">
        <v>0.168814932268638</v>
      </c>
      <c r="AP5" s="5">
        <v>0.17270903726348799</v>
      </c>
      <c r="AU5">
        <v>15</v>
      </c>
      <c r="AV5">
        <v>35</v>
      </c>
      <c r="AW5">
        <v>0.3</v>
      </c>
      <c r="AY5" s="5">
        <v>9.6039267368774106E-2</v>
      </c>
      <c r="AZ5" s="5">
        <v>0.12735425646538101</v>
      </c>
      <c r="BA5" s="5">
        <v>0.14657019213915101</v>
      </c>
      <c r="BB5" s="5">
        <v>0.15649563889538501</v>
      </c>
      <c r="BC5" s="5">
        <v>0.16420858339744299</v>
      </c>
      <c r="BD5" s="5">
        <v>0.16998988209585503</v>
      </c>
      <c r="BE5" s="5">
        <v>0.17401481770345201</v>
      </c>
      <c r="BI5">
        <v>6</v>
      </c>
      <c r="BJ5">
        <v>14</v>
      </c>
      <c r="BK5">
        <v>0.3</v>
      </c>
      <c r="BM5" s="5">
        <v>0.116614022920108</v>
      </c>
      <c r="BN5" s="5">
        <v>0.124200177909427</v>
      </c>
      <c r="BO5" s="5">
        <v>0.14597008878801801</v>
      </c>
      <c r="BP5" s="5">
        <v>0.15416948070349401</v>
      </c>
      <c r="BQ5" s="5">
        <v>0.16207488259341599</v>
      </c>
      <c r="BR5" s="5">
        <v>0.16793498274197699</v>
      </c>
      <c r="BS5" s="5">
        <v>0.17335864408971399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16</v>
      </c>
      <c r="F6">
        <v>8.3583081732763104E-2</v>
      </c>
      <c r="G6">
        <v>0.12524328684889599</v>
      </c>
      <c r="H6">
        <v>0.14299432376990101</v>
      </c>
      <c r="I6">
        <v>0.154700380216997</v>
      </c>
      <c r="J6">
        <v>0.162406252794041</v>
      </c>
      <c r="K6">
        <v>0.16788396385438101</v>
      </c>
      <c r="L6">
        <v>0.172536280238162</v>
      </c>
      <c r="Q6">
        <v>40</v>
      </c>
      <c r="R6">
        <v>60</v>
      </c>
      <c r="S6">
        <v>0.4</v>
      </c>
      <c r="U6">
        <v>9.7741075609486305E-2</v>
      </c>
      <c r="V6">
        <v>0.129452597644341</v>
      </c>
      <c r="W6">
        <v>0.14408087453445201</v>
      </c>
      <c r="X6">
        <v>0.15446599641655401</v>
      </c>
      <c r="Y6">
        <v>0.16172128634274799</v>
      </c>
      <c r="Z6">
        <v>0.16788345871688001</v>
      </c>
      <c r="AA6">
        <v>0.17229836047521299</v>
      </c>
      <c r="AF6">
        <v>30</v>
      </c>
      <c r="AG6">
        <v>45</v>
      </c>
      <c r="AH6">
        <v>0.4</v>
      </c>
      <c r="AJ6" s="5">
        <v>9.8049714622568798E-2</v>
      </c>
      <c r="AK6" s="5">
        <v>0.129803163070003</v>
      </c>
      <c r="AL6" s="5">
        <v>0.14360907610856199</v>
      </c>
      <c r="AM6" s="5">
        <v>0.154128564565917</v>
      </c>
      <c r="AN6" s="5">
        <v>0.16179150045538099</v>
      </c>
      <c r="AO6" s="5">
        <v>0.16798145539206499</v>
      </c>
      <c r="AP6" s="5">
        <v>0.17236453348783801</v>
      </c>
      <c r="AU6">
        <v>20</v>
      </c>
      <c r="AV6">
        <v>30</v>
      </c>
      <c r="AW6">
        <v>0.4</v>
      </c>
      <c r="AY6" s="5">
        <v>0.106311743588163</v>
      </c>
      <c r="AZ6" s="5">
        <v>0.13053157134637799</v>
      </c>
      <c r="BA6" s="5">
        <v>0.14485272463590901</v>
      </c>
      <c r="BB6" s="5">
        <v>0.155207033130453</v>
      </c>
      <c r="BC6" s="5">
        <v>0.163222554995582</v>
      </c>
      <c r="BD6" s="5">
        <v>0.16913367403173901</v>
      </c>
      <c r="BE6" s="5">
        <v>0.173262162827032</v>
      </c>
      <c r="BI6">
        <v>8</v>
      </c>
      <c r="BJ6">
        <v>12</v>
      </c>
      <c r="BK6">
        <v>0.4</v>
      </c>
      <c r="BM6" s="5">
        <v>0.12012725423924002</v>
      </c>
      <c r="BN6" s="5">
        <v>0.132459176050016</v>
      </c>
      <c r="BO6" s="5">
        <v>0.14114097427890299</v>
      </c>
      <c r="BP6" s="5">
        <v>0.152507578325358</v>
      </c>
      <c r="BQ6" s="5">
        <v>0.16078880251598801</v>
      </c>
      <c r="BR6" s="5">
        <v>0.16695046975261904</v>
      </c>
      <c r="BS6" s="5">
        <v>0.17167956703654499</v>
      </c>
      <c r="BX6">
        <v>3</v>
      </c>
      <c r="BY6">
        <v>7</v>
      </c>
      <c r="BZ6">
        <v>0.3</v>
      </c>
      <c r="CB6" s="5"/>
      <c r="CC6" s="5"/>
      <c r="CD6" s="5">
        <v>0.14217802156836101</v>
      </c>
      <c r="CE6" s="5">
        <v>0.15592836948181399</v>
      </c>
      <c r="CF6" s="5">
        <v>0.16477029629850301</v>
      </c>
      <c r="CG6" s="5">
        <v>0.171130987710509</v>
      </c>
      <c r="CH6" s="5">
        <v>0.17566813274407303</v>
      </c>
    </row>
    <row r="7" spans="1:86">
      <c r="A7" s="4">
        <v>48</v>
      </c>
      <c r="B7" s="4">
        <v>72</v>
      </c>
      <c r="C7" s="4">
        <v>0.4</v>
      </c>
      <c r="D7" s="4"/>
      <c r="E7" s="4" t="s">
        <v>16</v>
      </c>
      <c r="F7">
        <v>8.7241792652168901E-2</v>
      </c>
      <c r="G7">
        <v>0.12924094503144201</v>
      </c>
      <c r="H7">
        <v>0.143642415183625</v>
      </c>
      <c r="I7">
        <v>0.154599352716806</v>
      </c>
      <c r="J7">
        <v>0.161426791179693</v>
      </c>
      <c r="K7">
        <v>0.16747076137860101</v>
      </c>
      <c r="L7">
        <v>0.172183189124995</v>
      </c>
      <c r="Q7">
        <v>50</v>
      </c>
      <c r="R7">
        <v>50</v>
      </c>
      <c r="S7">
        <v>0.5</v>
      </c>
      <c r="U7">
        <v>0.102631816893717</v>
      </c>
      <c r="V7">
        <v>0.13573246705619499</v>
      </c>
      <c r="W7">
        <v>0.14660302607671299</v>
      </c>
      <c r="X7">
        <v>0.154932238329934</v>
      </c>
      <c r="Y7">
        <v>0.161619248567556</v>
      </c>
      <c r="Z7">
        <v>0.16176472816783</v>
      </c>
      <c r="AA7">
        <v>0.17171644207411399</v>
      </c>
      <c r="AF7">
        <v>38</v>
      </c>
      <c r="AG7">
        <v>37</v>
      </c>
      <c r="AH7">
        <v>0.5</v>
      </c>
      <c r="AJ7" s="5">
        <v>9.865133338620441E-2</v>
      </c>
      <c r="AK7" s="5">
        <v>0.13701400089611299</v>
      </c>
      <c r="AL7" s="5">
        <v>0.147047041940051</v>
      </c>
      <c r="AM7" s="5">
        <v>0.154747358004585</v>
      </c>
      <c r="AN7" s="5">
        <v>0.16159702251751401</v>
      </c>
      <c r="AO7" s="5">
        <v>0.16776273085415197</v>
      </c>
      <c r="AP7" s="5">
        <v>0.17206246126226701</v>
      </c>
      <c r="AU7">
        <v>25</v>
      </c>
      <c r="AV7">
        <v>25</v>
      </c>
      <c r="AW7">
        <v>0.5</v>
      </c>
      <c r="AY7" s="5">
        <v>0.10412500334653502</v>
      </c>
      <c r="AZ7" s="5">
        <v>0.136742742058102</v>
      </c>
      <c r="BA7" s="5">
        <v>0.146568676726648</v>
      </c>
      <c r="BB7" s="5">
        <v>0.154570559879251</v>
      </c>
      <c r="BC7" s="5">
        <v>0.16220167210615499</v>
      </c>
      <c r="BD7" s="5">
        <v>0.16823654983004599</v>
      </c>
      <c r="BE7" s="5">
        <v>0.17224936213761999</v>
      </c>
      <c r="BI7">
        <v>10</v>
      </c>
      <c r="BJ7">
        <v>10</v>
      </c>
      <c r="BK7">
        <v>0.5</v>
      </c>
      <c r="BM7" s="5">
        <v>0.11245017449974901</v>
      </c>
      <c r="BN7" s="5">
        <v>0.136162844207007</v>
      </c>
      <c r="BO7" s="5">
        <v>0.14294583056981</v>
      </c>
      <c r="BP7" s="5">
        <v>0.15238887101263399</v>
      </c>
      <c r="BQ7" s="5">
        <v>0.16120251012926901</v>
      </c>
      <c r="BR7" s="5">
        <v>0.16693784131509498</v>
      </c>
      <c r="BS7" s="5">
        <v>0.17194021798703699</v>
      </c>
      <c r="BX7">
        <v>4</v>
      </c>
      <c r="BY7">
        <v>6</v>
      </c>
      <c r="BZ7">
        <v>0.4</v>
      </c>
      <c r="CB7" s="5"/>
      <c r="CC7" s="5"/>
      <c r="CD7" s="5">
        <v>0.13946997942574901</v>
      </c>
      <c r="CE7" s="5">
        <v>0.15232471855001201</v>
      </c>
      <c r="CF7" s="5">
        <v>0.16246181791914599</v>
      </c>
      <c r="CG7" s="5">
        <v>0.168669957805864</v>
      </c>
      <c r="CH7" s="5">
        <v>0.17407442392856504</v>
      </c>
    </row>
    <row r="8" spans="1:86">
      <c r="A8" s="4">
        <v>60</v>
      </c>
      <c r="B8" s="4">
        <v>60</v>
      </c>
      <c r="C8" s="4">
        <v>0.5</v>
      </c>
      <c r="D8" s="4"/>
      <c r="E8" s="4" t="s">
        <v>16</v>
      </c>
      <c r="F8">
        <v>0.10238834061825799</v>
      </c>
      <c r="G8">
        <v>0.13150648672321799</v>
      </c>
      <c r="H8">
        <v>0.14627115073858599</v>
      </c>
      <c r="I8">
        <v>0.15496103116748899</v>
      </c>
      <c r="J8">
        <v>0.16143335796720501</v>
      </c>
      <c r="K8">
        <v>0.16719495630308001</v>
      </c>
      <c r="L8">
        <v>0.17197204164959701</v>
      </c>
      <c r="Q8">
        <v>60</v>
      </c>
      <c r="R8">
        <v>40</v>
      </c>
      <c r="S8">
        <v>0.6</v>
      </c>
      <c r="U8">
        <v>0.102631816893717</v>
      </c>
      <c r="V8">
        <v>0.13727717753411001</v>
      </c>
      <c r="W8">
        <v>0.15035266174629</v>
      </c>
      <c r="X8">
        <v>0.157587746172446</v>
      </c>
      <c r="Y8">
        <v>0.16276692096972201</v>
      </c>
      <c r="Z8">
        <v>0.16769352701652099</v>
      </c>
      <c r="AA8">
        <v>0.17199275228713601</v>
      </c>
      <c r="AF8">
        <v>45</v>
      </c>
      <c r="AG8">
        <v>30</v>
      </c>
      <c r="AH8">
        <v>0.6</v>
      </c>
      <c r="AJ8" s="5">
        <v>9.865133338620441E-2</v>
      </c>
      <c r="AK8" s="5">
        <v>0.13851577468644799</v>
      </c>
      <c r="AL8" s="5">
        <v>0.15037539293383301</v>
      </c>
      <c r="AM8" s="5">
        <v>0.15757612800992499</v>
      </c>
      <c r="AN8" s="5">
        <v>0.167827893591775</v>
      </c>
      <c r="AO8" s="5">
        <v>0.167827893591775</v>
      </c>
      <c r="AP8" s="5">
        <v>0.17225946488763899</v>
      </c>
      <c r="AU8">
        <v>30</v>
      </c>
      <c r="AV8">
        <v>20</v>
      </c>
      <c r="AW8">
        <v>0.6</v>
      </c>
      <c r="AY8" s="5">
        <v>0.10412500334653502</v>
      </c>
      <c r="AZ8" s="5">
        <v>0.136742742058102</v>
      </c>
      <c r="BA8" s="5">
        <v>0.15087093282226799</v>
      </c>
      <c r="BB8" s="5">
        <v>0.157811522085369</v>
      </c>
      <c r="BC8" s="5">
        <v>0.162614369444434</v>
      </c>
      <c r="BD8" s="5">
        <v>0.16857196113067899</v>
      </c>
      <c r="BE8" s="5">
        <v>0.17283380622622299</v>
      </c>
      <c r="BI8">
        <v>12</v>
      </c>
      <c r="BJ8">
        <v>8</v>
      </c>
      <c r="BK8">
        <v>0.6</v>
      </c>
      <c r="BM8" s="5">
        <v>0.11245017449974901</v>
      </c>
      <c r="BN8" s="5">
        <v>0.136162844207007</v>
      </c>
      <c r="BO8" s="5">
        <v>0.148982728843704</v>
      </c>
      <c r="BP8" s="5">
        <v>0.15563943083126899</v>
      </c>
      <c r="BQ8" s="5">
        <v>0.164482873060461</v>
      </c>
      <c r="BR8" s="5">
        <v>0.167708176004049</v>
      </c>
      <c r="BS8" s="5">
        <v>0.17193163064952099</v>
      </c>
      <c r="BX8">
        <v>5</v>
      </c>
      <c r="BY8">
        <v>5</v>
      </c>
      <c r="BZ8">
        <v>0.5</v>
      </c>
      <c r="CB8" s="5"/>
      <c r="CC8" s="5">
        <v>0.13253343126265599</v>
      </c>
      <c r="CD8" s="5">
        <v>0.14384042908399799</v>
      </c>
      <c r="CE8" s="5">
        <v>0.154848890642277</v>
      </c>
      <c r="CF8" s="5">
        <v>0.163342272583308</v>
      </c>
      <c r="CG8" s="5">
        <v>0.16976257022042604</v>
      </c>
      <c r="CH8" s="5">
        <v>0.174551273729465</v>
      </c>
    </row>
    <row r="9" spans="1:86">
      <c r="A9" s="4">
        <v>72</v>
      </c>
      <c r="B9" s="4">
        <v>48</v>
      </c>
      <c r="C9" s="4">
        <v>0.6</v>
      </c>
      <c r="D9" s="4"/>
      <c r="E9" s="4" t="s">
        <v>16</v>
      </c>
      <c r="F9">
        <v>0.10238834061825799</v>
      </c>
      <c r="G9">
        <v>0.136352270769864</v>
      </c>
      <c r="H9">
        <v>0.14967123125750401</v>
      </c>
      <c r="I9">
        <v>0.15761603387250001</v>
      </c>
      <c r="J9">
        <v>0.16280228059478899</v>
      </c>
      <c r="K9">
        <v>0.16796579612953499</v>
      </c>
      <c r="L9">
        <v>0.17235291532531599</v>
      </c>
      <c r="Q9">
        <v>70</v>
      </c>
      <c r="R9">
        <v>30</v>
      </c>
      <c r="S9">
        <v>0.7</v>
      </c>
      <c r="U9">
        <v>0.102631816893717</v>
      </c>
      <c r="V9">
        <v>0.13727717753411001</v>
      </c>
      <c r="W9">
        <v>0.14292057369476199</v>
      </c>
      <c r="X9">
        <v>0.1510467206726</v>
      </c>
      <c r="Y9">
        <v>0.160103330927195</v>
      </c>
      <c r="Z9">
        <v>0.16099186779137201</v>
      </c>
      <c r="AA9">
        <v>0.17083800795995599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0.15478069707964801</v>
      </c>
      <c r="CF9" s="5">
        <v>0.16263861604447999</v>
      </c>
      <c r="CG9" s="5">
        <v>0.16876946989355196</v>
      </c>
      <c r="CH9" s="5">
        <v>0.174192120966287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16</v>
      </c>
      <c r="F10">
        <v>0.10238834061825799</v>
      </c>
      <c r="G10">
        <v>0.13555314324335599</v>
      </c>
      <c r="H10">
        <v>0.154734729567061</v>
      </c>
      <c r="I10">
        <v>0.15747762619723901</v>
      </c>
      <c r="J10">
        <v>0.16519663234930801</v>
      </c>
      <c r="K10">
        <v>0.16622256661374499</v>
      </c>
      <c r="L10">
        <v>0.173534937077547</v>
      </c>
      <c r="Q10">
        <v>80</v>
      </c>
      <c r="R10">
        <v>20</v>
      </c>
      <c r="S10">
        <v>0.8</v>
      </c>
      <c r="U10">
        <v>0.102631816893717</v>
      </c>
      <c r="V10">
        <v>0.13727717753411001</v>
      </c>
      <c r="W10">
        <v>0.15754177865985999</v>
      </c>
      <c r="X10">
        <v>0.16238958325651001</v>
      </c>
      <c r="Y10">
        <v>0.16678326923980299</v>
      </c>
      <c r="Z10">
        <v>0.171699772536583</v>
      </c>
      <c r="AA10">
        <v>0.17528523851835001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16</v>
      </c>
      <c r="F11">
        <v>0.10238834061825799</v>
      </c>
      <c r="G11">
        <v>0.13555314324335599</v>
      </c>
      <c r="H11">
        <v>0.15766705276009599</v>
      </c>
      <c r="I11">
        <v>0.16287299984492201</v>
      </c>
      <c r="J11">
        <v>0.166977242040169</v>
      </c>
      <c r="K11">
        <v>0.171619455673931</v>
      </c>
      <c r="L11">
        <v>0.17549234489374099</v>
      </c>
      <c r="Q11">
        <v>90</v>
      </c>
      <c r="R11">
        <v>10</v>
      </c>
      <c r="S11">
        <v>0.9</v>
      </c>
      <c r="U11">
        <v>0.102631816893717</v>
      </c>
      <c r="V11">
        <v>0.13727717753411001</v>
      </c>
      <c r="W11">
        <v>0.15754177865985999</v>
      </c>
      <c r="X11">
        <v>0.164989525973917</v>
      </c>
      <c r="Y11">
        <v>0.169230660431922</v>
      </c>
      <c r="Z11">
        <v>0.17310759075174001</v>
      </c>
      <c r="AA11">
        <v>0.177162329471893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16</v>
      </c>
      <c r="F12">
        <v>0.10238834061825799</v>
      </c>
      <c r="G12">
        <v>0.13555314324335599</v>
      </c>
      <c r="H12">
        <v>0.15766705276009599</v>
      </c>
      <c r="I12">
        <v>0.165506786774894</v>
      </c>
      <c r="J12">
        <v>0.16718485355306101</v>
      </c>
      <c r="K12">
        <v>0.173464217827413</v>
      </c>
      <c r="L12">
        <v>0.17529231044336399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4621-DA0B-4367-B8A0-6F3CBCF1AF9E}">
  <dimension ref="A1:CH13"/>
  <sheetViews>
    <sheetView workbookViewId="0">
      <selection activeCell="CD9" sqref="CD9"/>
    </sheetView>
  </sheetViews>
  <sheetFormatPr defaultRowHeight="14.4"/>
  <sheetData>
    <row r="1" spans="1:86">
      <c r="A1" t="s">
        <v>9</v>
      </c>
      <c r="B1">
        <v>120</v>
      </c>
      <c r="D1" t="s">
        <v>10</v>
      </c>
      <c r="E1" t="s">
        <v>16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9</v>
      </c>
      <c r="R1">
        <v>100</v>
      </c>
      <c r="T1" t="s">
        <v>10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9</v>
      </c>
      <c r="AG1">
        <v>75</v>
      </c>
      <c r="AI1" t="s">
        <v>10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9</v>
      </c>
      <c r="AV1">
        <v>50</v>
      </c>
      <c r="AX1" t="s">
        <v>10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9</v>
      </c>
      <c r="BJ1">
        <v>20</v>
      </c>
      <c r="BL1" t="s">
        <v>10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11</v>
      </c>
      <c r="B2" t="s">
        <v>12</v>
      </c>
      <c r="C2" t="s">
        <v>14</v>
      </c>
      <c r="Q2" t="s">
        <v>11</v>
      </c>
      <c r="R2" t="s">
        <v>12</v>
      </c>
      <c r="S2" t="s">
        <v>14</v>
      </c>
      <c r="AF2" t="s">
        <v>11</v>
      </c>
      <c r="AG2" t="s">
        <v>12</v>
      </c>
      <c r="AH2" t="s">
        <v>14</v>
      </c>
      <c r="AU2" t="s">
        <v>11</v>
      </c>
      <c r="AV2" t="s">
        <v>12</v>
      </c>
      <c r="AW2" t="s">
        <v>27</v>
      </c>
      <c r="BI2" t="s">
        <v>11</v>
      </c>
      <c r="BJ2" t="s">
        <v>12</v>
      </c>
      <c r="BK2" t="s">
        <v>27</v>
      </c>
      <c r="BX2" t="s">
        <v>9</v>
      </c>
      <c r="BY2">
        <v>10</v>
      </c>
      <c r="CA2" t="s">
        <v>10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16</v>
      </c>
      <c r="D3" s="4"/>
      <c r="E3" s="4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Q3">
        <v>10</v>
      </c>
      <c r="R3">
        <v>90</v>
      </c>
      <c r="S3">
        <v>0.1</v>
      </c>
      <c r="U3">
        <v>0.33961037847151399</v>
      </c>
      <c r="V3">
        <v>0.295848001479044</v>
      </c>
      <c r="W3">
        <v>0.24506588038416999</v>
      </c>
      <c r="X3">
        <v>0.231409495237895</v>
      </c>
      <c r="Y3">
        <v>0.22899461177937</v>
      </c>
      <c r="Z3">
        <v>0.22493105097939001</v>
      </c>
      <c r="AA3">
        <v>0.22493105097939001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11</v>
      </c>
      <c r="BY3" t="s">
        <v>12</v>
      </c>
      <c r="BZ3" t="s">
        <v>27</v>
      </c>
    </row>
    <row r="4" spans="1:86">
      <c r="A4" s="4">
        <v>12</v>
      </c>
      <c r="B4" s="4">
        <v>108</v>
      </c>
      <c r="C4" s="4">
        <v>0.1</v>
      </c>
      <c r="D4" s="4"/>
      <c r="E4" s="4" t="s">
        <v>16</v>
      </c>
      <c r="F4">
        <v>0.33929493789346599</v>
      </c>
      <c r="G4">
        <v>0.29030349004980299</v>
      </c>
      <c r="H4">
        <v>0.24626665116465199</v>
      </c>
      <c r="I4">
        <v>0.230103895262292</v>
      </c>
      <c r="J4">
        <v>0.22428873391110099</v>
      </c>
      <c r="K4">
        <v>0.221294430901359</v>
      </c>
      <c r="L4">
        <v>0.22383129742329799</v>
      </c>
      <c r="Q4">
        <v>20</v>
      </c>
      <c r="R4">
        <v>80</v>
      </c>
      <c r="S4">
        <v>0.2</v>
      </c>
      <c r="U4">
        <v>0.33954176299834299</v>
      </c>
      <c r="V4">
        <v>0.33942645088370998</v>
      </c>
      <c r="W4">
        <v>0.24380125909393199</v>
      </c>
      <c r="X4">
        <v>0.22713055809157501</v>
      </c>
      <c r="Y4">
        <v>0.22298503992086299</v>
      </c>
      <c r="Z4">
        <v>0.22106761864282401</v>
      </c>
      <c r="AA4">
        <v>0.220937058645263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16</v>
      </c>
      <c r="F5">
        <v>0.33905859570810198</v>
      </c>
      <c r="G5">
        <v>0.285882556993727</v>
      </c>
      <c r="H5">
        <v>0.24122722585735901</v>
      </c>
      <c r="I5">
        <v>0.223208040208667</v>
      </c>
      <c r="J5">
        <v>0.22048629310624099</v>
      </c>
      <c r="K5">
        <v>0.21860222657210401</v>
      </c>
      <c r="L5">
        <v>0.21983444611112199</v>
      </c>
      <c r="Q5">
        <v>30</v>
      </c>
      <c r="R5">
        <v>70</v>
      </c>
      <c r="S5">
        <v>0.3</v>
      </c>
      <c r="U5">
        <v>0.34101413669345798</v>
      </c>
      <c r="V5">
        <v>0.27962520703765997</v>
      </c>
      <c r="W5">
        <v>0.23152385435984599</v>
      </c>
      <c r="X5">
        <v>0.21740622075503699</v>
      </c>
      <c r="Y5">
        <v>0.214832187518464</v>
      </c>
      <c r="Z5">
        <v>0.21384488709895599</v>
      </c>
      <c r="AA5">
        <v>0.213573284184324</v>
      </c>
      <c r="AF5">
        <v>23</v>
      </c>
      <c r="AG5">
        <v>52</v>
      </c>
      <c r="AH5">
        <v>0.3</v>
      </c>
      <c r="AJ5" s="5">
        <v>0.52203892080396896</v>
      </c>
      <c r="AK5" s="5">
        <v>0.48110273076170501</v>
      </c>
      <c r="AL5" s="5">
        <v>0.44517423928682298</v>
      </c>
      <c r="AM5" s="5">
        <v>0.43579768151092402</v>
      </c>
      <c r="AN5" s="5">
        <v>0.43105201770221002</v>
      </c>
      <c r="AO5" s="5">
        <v>0.43066069402567597</v>
      </c>
      <c r="AP5" s="5">
        <v>0.43432918064703896</v>
      </c>
      <c r="AU5">
        <v>15</v>
      </c>
      <c r="AV5">
        <v>35</v>
      </c>
      <c r="AW5">
        <v>0.3</v>
      </c>
      <c r="AY5" s="5">
        <v>0.52230372110098799</v>
      </c>
      <c r="AZ5" s="5">
        <v>0.48313609283359099</v>
      </c>
      <c r="BA5" s="5">
        <v>0.44699396352116599</v>
      </c>
      <c r="BB5" s="5">
        <v>0.43760081251516703</v>
      </c>
      <c r="BC5" s="5">
        <v>0.43690597100471301</v>
      </c>
      <c r="BD5" s="5">
        <v>0.43747359775106398</v>
      </c>
      <c r="BE5" s="5">
        <v>0.43847679678755003</v>
      </c>
      <c r="BI5">
        <v>6</v>
      </c>
      <c r="BJ5">
        <v>14</v>
      </c>
      <c r="BK5">
        <v>0.3</v>
      </c>
      <c r="BM5" s="5">
        <v>0.50866201180470005</v>
      </c>
      <c r="BN5" s="5">
        <v>0.48473042569240399</v>
      </c>
      <c r="BO5" s="5">
        <v>0.44517769620976</v>
      </c>
      <c r="BP5" s="5">
        <v>0.43745423898261299</v>
      </c>
      <c r="BQ5" s="5">
        <v>0.436184165495345</v>
      </c>
      <c r="BR5" s="5">
        <v>0.440131971490065</v>
      </c>
      <c r="BS5" s="5">
        <v>0.443229374442139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16</v>
      </c>
      <c r="F6">
        <v>0.34009163977638901</v>
      </c>
      <c r="G6">
        <v>0.27930023653278302</v>
      </c>
      <c r="H6">
        <v>0.232221445003745</v>
      </c>
      <c r="I6">
        <v>0.217770263959913</v>
      </c>
      <c r="J6">
        <v>0.20891600894288301</v>
      </c>
      <c r="K6">
        <v>0.213967823155053</v>
      </c>
      <c r="L6">
        <v>0.21318255718432499</v>
      </c>
      <c r="Q6">
        <v>40</v>
      </c>
      <c r="R6">
        <v>60</v>
      </c>
      <c r="S6">
        <v>0.4</v>
      </c>
      <c r="U6">
        <v>0.34063579859833798</v>
      </c>
      <c r="V6">
        <v>0.278834223110834</v>
      </c>
      <c r="W6">
        <v>0.226626424962309</v>
      </c>
      <c r="X6">
        <v>0.20925432134531999</v>
      </c>
      <c r="Y6">
        <v>0.20628765512338301</v>
      </c>
      <c r="Z6">
        <v>0.20757038327459701</v>
      </c>
      <c r="AA6">
        <v>0.21061805387458199</v>
      </c>
      <c r="AF6">
        <v>30</v>
      </c>
      <c r="AG6">
        <v>45</v>
      </c>
      <c r="AH6">
        <v>0.4</v>
      </c>
      <c r="AJ6" s="5">
        <v>0.52219655648992302</v>
      </c>
      <c r="AK6" s="5">
        <v>0.47855566994129395</v>
      </c>
      <c r="AL6" s="5">
        <v>0.44023360502442999</v>
      </c>
      <c r="AM6" s="5">
        <v>0.42888798394328398</v>
      </c>
      <c r="AN6" s="5">
        <v>0.42489523795037598</v>
      </c>
      <c r="AO6" s="5">
        <v>0.42758057568829</v>
      </c>
      <c r="AP6" s="5">
        <v>0.42806523628413901</v>
      </c>
      <c r="AU6">
        <v>20</v>
      </c>
      <c r="AV6">
        <v>30</v>
      </c>
      <c r="AW6">
        <v>0.4</v>
      </c>
      <c r="AY6" s="5">
        <v>0.51691990931799703</v>
      </c>
      <c r="AZ6" s="5">
        <v>0.47780966597136398</v>
      </c>
      <c r="BA6" s="5">
        <v>0.44452157223620697</v>
      </c>
      <c r="BB6" s="5">
        <v>0.431139823544825</v>
      </c>
      <c r="BC6" s="5">
        <v>0.43052449126193504</v>
      </c>
      <c r="BD6" s="5">
        <v>0.43173095736715195</v>
      </c>
      <c r="BE6" s="5">
        <v>0.43270096994343699</v>
      </c>
      <c r="BI6">
        <v>8</v>
      </c>
      <c r="BJ6">
        <v>12</v>
      </c>
      <c r="BK6">
        <v>0.4</v>
      </c>
      <c r="BM6" s="5">
        <v>0.51064421141711003</v>
      </c>
      <c r="BN6" s="5">
        <v>0.48870588707062401</v>
      </c>
      <c r="BO6" s="5">
        <v>0.44064013916188899</v>
      </c>
      <c r="BP6" s="5">
        <v>0.42911130116505197</v>
      </c>
      <c r="BQ6" s="5">
        <v>0.42746234892382501</v>
      </c>
      <c r="BR6" s="5">
        <v>0.43168463459978801</v>
      </c>
      <c r="BS6" s="5">
        <v>0.434555263407157</v>
      </c>
      <c r="BX6">
        <v>3</v>
      </c>
      <c r="BY6">
        <v>7</v>
      </c>
      <c r="BZ6">
        <v>0.3</v>
      </c>
      <c r="CB6" s="5"/>
      <c r="CC6" s="5"/>
      <c r="CD6" s="5">
        <v>0.44882889821643501</v>
      </c>
      <c r="CE6" s="5">
        <v>0.44773996749109601</v>
      </c>
      <c r="CF6" s="5">
        <v>0.451666340563602</v>
      </c>
      <c r="CG6" s="5">
        <v>0.45666297697758401</v>
      </c>
      <c r="CH6" s="5">
        <v>0.460073577147803</v>
      </c>
    </row>
    <row r="7" spans="1:86">
      <c r="A7" s="4">
        <v>48</v>
      </c>
      <c r="B7" s="4">
        <v>72</v>
      </c>
      <c r="C7" s="4">
        <v>0.4</v>
      </c>
      <c r="D7" s="4"/>
      <c r="E7" s="4" t="s">
        <v>16</v>
      </c>
      <c r="F7">
        <v>0.34004399014224301</v>
      </c>
      <c r="G7">
        <v>0.27540344945231499</v>
      </c>
      <c r="H7">
        <v>0.22720679750620801</v>
      </c>
      <c r="I7">
        <v>0.21231914581359801</v>
      </c>
      <c r="J7">
        <v>0.20565963294533801</v>
      </c>
      <c r="K7">
        <v>0.206948079052649</v>
      </c>
      <c r="L7">
        <v>0.20785151611605901</v>
      </c>
      <c r="Q7">
        <v>50</v>
      </c>
      <c r="R7">
        <v>50</v>
      </c>
      <c r="S7">
        <v>0.5</v>
      </c>
      <c r="U7">
        <v>0.339503643291026</v>
      </c>
      <c r="V7">
        <v>0.28197528699374602</v>
      </c>
      <c r="W7">
        <v>0.22182334184038099</v>
      </c>
      <c r="X7">
        <v>0.20685849774045401</v>
      </c>
      <c r="Y7">
        <v>0.202590996506328</v>
      </c>
      <c r="Z7">
        <v>0.20265580000876701</v>
      </c>
      <c r="AA7">
        <v>0.20435879793314901</v>
      </c>
      <c r="AF7">
        <v>38</v>
      </c>
      <c r="AG7">
        <v>37</v>
      </c>
      <c r="AH7">
        <v>0.5</v>
      </c>
      <c r="AJ7" s="5">
        <v>0.52171258727866099</v>
      </c>
      <c r="AK7" s="5">
        <v>0.48480371245868098</v>
      </c>
      <c r="AL7" s="5">
        <v>0.43540013537310202</v>
      </c>
      <c r="AM7" s="5">
        <v>0.42401925367799298</v>
      </c>
      <c r="AN7" s="5">
        <v>0.421621531928486</v>
      </c>
      <c r="AO7" s="5">
        <v>0.42234195466867802</v>
      </c>
      <c r="AP7" s="5">
        <v>0.42418034628688406</v>
      </c>
      <c r="AU7">
        <v>25</v>
      </c>
      <c r="AV7">
        <v>25</v>
      </c>
      <c r="AW7">
        <v>0.5</v>
      </c>
      <c r="AY7" s="5">
        <v>0.51612066873482798</v>
      </c>
      <c r="AZ7" s="5">
        <v>0.48510100783131299</v>
      </c>
      <c r="BA7" s="5">
        <v>0.43861023401294102</v>
      </c>
      <c r="BB7" s="5">
        <v>0.42858239195560199</v>
      </c>
      <c r="BC7" s="5">
        <v>0.42433798197283801</v>
      </c>
      <c r="BD7" s="5">
        <v>0.42688711694701098</v>
      </c>
      <c r="BE7" s="5">
        <v>0.426863609871036</v>
      </c>
      <c r="BI7">
        <v>10</v>
      </c>
      <c r="BJ7">
        <v>10</v>
      </c>
      <c r="BK7">
        <v>0.5</v>
      </c>
      <c r="BM7" s="5">
        <v>0.51272320487177203</v>
      </c>
      <c r="BN7" s="5">
        <v>0.49298348351358795</v>
      </c>
      <c r="BO7" s="5">
        <v>0.43864895154984201</v>
      </c>
      <c r="BP7" s="5">
        <v>0.42743261938656202</v>
      </c>
      <c r="BQ7" s="5">
        <v>0.42734343077477199</v>
      </c>
      <c r="BR7" s="5">
        <v>0.43010758635566299</v>
      </c>
      <c r="BS7" s="5">
        <v>0.43172888321338898</v>
      </c>
      <c r="BX7">
        <v>4</v>
      </c>
      <c r="BY7">
        <v>6</v>
      </c>
      <c r="BZ7">
        <v>0.4</v>
      </c>
      <c r="CB7" s="5"/>
      <c r="CC7" s="5"/>
      <c r="CD7" s="5">
        <v>0.44894435944255001</v>
      </c>
      <c r="CE7" s="5">
        <v>0.44691652844736401</v>
      </c>
      <c r="CF7" s="5">
        <v>0.44980029356189499</v>
      </c>
      <c r="CG7" s="5">
        <v>0.45389329031999298</v>
      </c>
      <c r="CH7" s="5">
        <v>0.45799804061607902</v>
      </c>
    </row>
    <row r="8" spans="1:86">
      <c r="A8" s="4">
        <v>60</v>
      </c>
      <c r="B8" s="4">
        <v>60</v>
      </c>
      <c r="C8" s="4">
        <v>0.5</v>
      </c>
      <c r="D8" s="4"/>
      <c r="E8" s="4" t="s">
        <v>16</v>
      </c>
      <c r="F8">
        <v>0.33987816941541499</v>
      </c>
      <c r="G8">
        <v>0.27405877677671098</v>
      </c>
      <c r="H8">
        <v>0.22262766766476699</v>
      </c>
      <c r="I8">
        <v>0.20675271555264901</v>
      </c>
      <c r="J8">
        <v>0.20305319795754601</v>
      </c>
      <c r="K8">
        <v>0.20276539416730299</v>
      </c>
      <c r="L8">
        <v>0.205258423025828</v>
      </c>
      <c r="Q8">
        <v>60</v>
      </c>
      <c r="R8">
        <v>40</v>
      </c>
      <c r="S8">
        <v>0.6</v>
      </c>
      <c r="U8">
        <v>0.339503643291026</v>
      </c>
      <c r="V8">
        <v>0.30408662322290603</v>
      </c>
      <c r="W8">
        <v>0.220222314133072</v>
      </c>
      <c r="X8">
        <v>0.203235219559984</v>
      </c>
      <c r="Y8">
        <v>0.19850837585268999</v>
      </c>
      <c r="Z8">
        <v>0.19949472327951401</v>
      </c>
      <c r="AA8">
        <v>0.20323712554535001</v>
      </c>
      <c r="AF8">
        <v>45</v>
      </c>
      <c r="AG8">
        <v>30</v>
      </c>
      <c r="AH8">
        <v>0.6</v>
      </c>
      <c r="AJ8" s="5">
        <v>0.52171258727866099</v>
      </c>
      <c r="AK8" s="5">
        <v>0.49281616844340898</v>
      </c>
      <c r="AL8" s="5">
        <v>0.43861230816670299</v>
      </c>
      <c r="AM8" s="5">
        <v>0.42059897412354902</v>
      </c>
      <c r="AN8" s="5">
        <v>0.42059897412354902</v>
      </c>
      <c r="AO8" s="5">
        <v>0.41950935201362299</v>
      </c>
      <c r="AP8" s="5">
        <v>0.41952248832078498</v>
      </c>
      <c r="AU8">
        <v>30</v>
      </c>
      <c r="AV8">
        <v>20</v>
      </c>
      <c r="AW8">
        <v>0.6</v>
      </c>
      <c r="AY8" s="5">
        <v>0.51612066873482798</v>
      </c>
      <c r="AZ8" s="5">
        <v>0.48510100783131299</v>
      </c>
      <c r="BA8" s="5">
        <v>0.44063875639271399</v>
      </c>
      <c r="BB8" s="5">
        <v>0.42251203527720699</v>
      </c>
      <c r="BC8" s="5">
        <v>0.41896384957407201</v>
      </c>
      <c r="BD8" s="5">
        <v>0.42137747316909197</v>
      </c>
      <c r="BE8" s="5">
        <v>0.423430194009429</v>
      </c>
      <c r="BI8">
        <v>12</v>
      </c>
      <c r="BJ8">
        <v>8</v>
      </c>
      <c r="BK8">
        <v>0.6</v>
      </c>
      <c r="BM8" s="5">
        <v>0.51272320487177203</v>
      </c>
      <c r="BN8" s="5">
        <v>0.49298348351358795</v>
      </c>
      <c r="BO8" s="5">
        <v>0.452567906065724</v>
      </c>
      <c r="BP8" s="5">
        <v>0.42419209982487194</v>
      </c>
      <c r="BQ8" s="5">
        <v>0.42316608509699699</v>
      </c>
      <c r="BR8" s="5">
        <v>0.42634507143039796</v>
      </c>
      <c r="BS8" s="5">
        <v>0.42930488884955603</v>
      </c>
      <c r="BX8">
        <v>5</v>
      </c>
      <c r="BY8">
        <v>5</v>
      </c>
      <c r="BZ8">
        <v>0.5</v>
      </c>
      <c r="CB8" s="5"/>
      <c r="CC8" s="5">
        <v>0.49379586040391998</v>
      </c>
      <c r="CD8" s="5">
        <v>0.43894348138412398</v>
      </c>
      <c r="CE8" s="5">
        <v>0.43293327516484298</v>
      </c>
      <c r="CF8" s="5">
        <v>0.43313585084898498</v>
      </c>
      <c r="CG8" s="5">
        <v>0.435804595356799</v>
      </c>
      <c r="CH8" s="5">
        <v>0.440618014855089</v>
      </c>
    </row>
    <row r="9" spans="1:86">
      <c r="A9" s="4">
        <v>72</v>
      </c>
      <c r="B9" s="4">
        <v>48</v>
      </c>
      <c r="C9" s="4">
        <v>0.6</v>
      </c>
      <c r="D9" s="4"/>
      <c r="E9" s="4" t="s">
        <v>16</v>
      </c>
      <c r="F9">
        <v>0.33987816941541499</v>
      </c>
      <c r="G9">
        <v>0.27867983829620102</v>
      </c>
      <c r="H9">
        <v>0.221499324328187</v>
      </c>
      <c r="I9">
        <v>0.20206208556730701</v>
      </c>
      <c r="J9">
        <v>0.19878950869415199</v>
      </c>
      <c r="K9">
        <v>0.19822438403317899</v>
      </c>
      <c r="L9">
        <v>0.20061163070389901</v>
      </c>
      <c r="Q9">
        <v>70</v>
      </c>
      <c r="R9">
        <v>30</v>
      </c>
      <c r="S9">
        <v>0.7</v>
      </c>
      <c r="U9">
        <v>0.339503643291026</v>
      </c>
      <c r="V9">
        <v>0.30408662322290603</v>
      </c>
      <c r="W9">
        <v>0.292273325925403</v>
      </c>
      <c r="X9">
        <v>0.246727899623186</v>
      </c>
      <c r="Y9">
        <v>0.20355351911608</v>
      </c>
      <c r="Z9">
        <v>0.20139403769657799</v>
      </c>
      <c r="AA9">
        <v>0.201442640323407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0.42517801424667001</v>
      </c>
      <c r="CF9" s="5">
        <v>0.42606022098034102</v>
      </c>
      <c r="CG9" s="5">
        <v>0.42748516461521308</v>
      </c>
      <c r="CH9" s="5">
        <v>0.432563384410522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16</v>
      </c>
      <c r="F10">
        <v>0.33987816941541499</v>
      </c>
      <c r="G10">
        <v>0.31937929680575899</v>
      </c>
      <c r="H10">
        <v>0.22894410316717501</v>
      </c>
      <c r="I10">
        <v>0.20878926091605399</v>
      </c>
      <c r="J10">
        <v>0.195711342328313</v>
      </c>
      <c r="K10">
        <v>0.19879713263561499</v>
      </c>
      <c r="L10">
        <v>0.200189454945365</v>
      </c>
      <c r="Q10">
        <v>80</v>
      </c>
      <c r="R10">
        <v>20</v>
      </c>
      <c r="S10">
        <v>0.8</v>
      </c>
      <c r="U10">
        <v>0.339503643291026</v>
      </c>
      <c r="V10">
        <v>0.30408662322290603</v>
      </c>
      <c r="W10">
        <v>0.23011628416717</v>
      </c>
      <c r="X10">
        <v>0.20709674591118399</v>
      </c>
      <c r="Y10">
        <v>0.19780220827464401</v>
      </c>
      <c r="Z10">
        <v>0.19619069764782299</v>
      </c>
      <c r="AA10">
        <v>0.200659280338045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16</v>
      </c>
      <c r="F11">
        <v>0.33987816941541499</v>
      </c>
      <c r="G11">
        <v>0.31937929680575899</v>
      </c>
      <c r="H11">
        <v>0.23518715823299899</v>
      </c>
      <c r="I11">
        <v>0.206007475274604</v>
      </c>
      <c r="J11">
        <v>0.19691592507952699</v>
      </c>
      <c r="K11">
        <v>0.19599342816245799</v>
      </c>
      <c r="L11">
        <v>0.19996740765024401</v>
      </c>
      <c r="Q11">
        <v>90</v>
      </c>
      <c r="R11">
        <v>10</v>
      </c>
      <c r="S11">
        <v>0.9</v>
      </c>
      <c r="U11">
        <v>0.339503643291026</v>
      </c>
      <c r="V11">
        <v>0.30408662322290603</v>
      </c>
      <c r="W11">
        <v>0.23011628416717</v>
      </c>
      <c r="X11">
        <v>0.21384869906968801</v>
      </c>
      <c r="Y11">
        <v>0.20098425084292201</v>
      </c>
      <c r="Z11">
        <v>0.19620975750148101</v>
      </c>
      <c r="AA11">
        <v>0.200010292320975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16</v>
      </c>
      <c r="F12">
        <v>0.33987816941541499</v>
      </c>
      <c r="G12">
        <v>0.31937929680575899</v>
      </c>
      <c r="H12">
        <v>0.23518715823299899</v>
      </c>
      <c r="I12">
        <v>0.213176839228228</v>
      </c>
      <c r="J12">
        <v>0.20524698711363201</v>
      </c>
      <c r="K12">
        <v>0.19761446871610899</v>
      </c>
      <c r="L12">
        <v>0.201266336677067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Display</vt:lpstr>
      <vt:lpstr>Settings</vt:lpstr>
      <vt:lpstr>Self-sufficiency</vt:lpstr>
      <vt:lpstr>Self-consumption</vt:lpstr>
      <vt:lpstr>SMS</vt:lpstr>
      <vt:lpstr>SIS-HHC</vt:lpstr>
      <vt:lpstr>SIS-HHP</vt:lpstr>
      <vt:lpstr>SIS-IND-C</vt:lpstr>
      <vt:lpstr>SIS-IND-P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godwin.okwuibe</dc:creator>
  <cp:lastModifiedBy>godwin.okwuibe</cp:lastModifiedBy>
  <dcterms:created xsi:type="dcterms:W3CDTF">2023-01-30T09:16:00Z</dcterms:created>
  <dcterms:modified xsi:type="dcterms:W3CDTF">2023-02-06T11:25:13Z</dcterms:modified>
</cp:coreProperties>
</file>